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Area" localSheetId="20">'5.'!$A$1:$M$88</definedName>
    <definedName name="_xlnm.Print_Titles" localSheetId="7">'2.'!$A:$B,'2.'!$1:$17</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'5.'!$A:$B,'5.'!$1:$14</definedName>
    <definedName name="_xlnm.Print_Titles" localSheetId="21">'6.1'!$A:$B,'6.1'!$1:$17</definedName>
    <definedName name="_xlnm.Print_Titles" localSheetId="22">'6.2'!$A:$B,'6.2'!$1:$17</definedName>
    <definedName name="_xlnm.Print_Titles" localSheetId="23">'6.3'!$A:$B,'6.3'!$1:$17</definedName>
    <definedName name="_xlnm.Print_Titles" localSheetId="24">'6.4'!$A:$B,'6.4'!$1:$17</definedName>
    <definedName name="_xlnm.Print_Titles" localSheetId="25">'6.5'!$A:$B,'6.5'!$1:$17</definedName>
    <definedName name="_xlnm.Print_Titles" localSheetId="26">'6.6'!$A:$B,'6.6'!$1:$17</definedName>
    <definedName name="_xlnm.Print_Titles" localSheetId="27">'7.1'!$A:$B,'7.1'!$1:$17</definedName>
    <definedName name="_xlnm.Print_Titles" localSheetId="28">'7.2'!$A:$B,'7.2'!$1:$17</definedName>
    <definedName name="_xlnm.Print_Titles" localSheetId="29">'7.3'!$A:$B,'7.3'!$1:$17</definedName>
    <definedName name="_xlnm.Print_Titles" localSheetId="30">'7.4'!$A:$B,'7.4'!$1:$17</definedName>
    <definedName name="_xlnm.Print_Titles" localSheetId="31">'7.5'!$A:$B,'7.5'!$1:$17</definedName>
    <definedName name="_xlnm.Print_Titles" localSheetId="32">'7.6'!$A:$B,'7.6'!$1:$17</definedName>
    <definedName name="_xlnm.Print_Titles" localSheetId="33">'8.1'!$A:$B,'8.1'!$1:$17</definedName>
    <definedName name="_xlnm.Print_Titles" localSheetId="34">'8.2'!$A:$B,'8.2'!$1:$17</definedName>
    <definedName name="_xlnm.Print_Titles" localSheetId="35">'8.3'!$A:$B,'8.3'!$1:$17</definedName>
    <definedName name="_xlnm.Print_Titles" localSheetId="36">'8.4'!$A:$B,'8.4'!$1:$17</definedName>
    <definedName name="_xlnm.Print_Titles" localSheetId="37">'8.5'!$A:$B,'8.5'!$1:$17</definedName>
    <definedName name="_xlnm.Print_Titles" localSheetId="38">'8.6'!$A:$B,'8.6'!$1:$17</definedName>
    <definedName name="_xlnm.Print_Titles" localSheetId="4">Kontenrahmenplan!$2:$4</definedName>
    <definedName name="_xlnm.Print_Titles" localSheetId="3">Produktrahmenplan!$2:$4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s>
  <calcPr calcId="145621"/>
</workbook>
</file>

<file path=xl/calcChain.xml><?xml version="1.0" encoding="utf-8"?>
<calcChain xmlns="http://schemas.openxmlformats.org/spreadsheetml/2006/main">
  <c r="A88" i="92" l="1"/>
  <c r="A87" i="92"/>
  <c r="A86" i="92"/>
  <c r="A85" i="92"/>
  <c r="A84" i="92"/>
  <c r="A83" i="92"/>
  <c r="A82" i="92"/>
  <c r="A81" i="92"/>
  <c r="A80" i="92"/>
  <c r="A79" i="92"/>
  <c r="A78" i="92"/>
  <c r="A77" i="92"/>
  <c r="A76" i="92"/>
  <c r="A75" i="92"/>
  <c r="A74" i="92"/>
  <c r="A73" i="92"/>
  <c r="A72" i="92"/>
  <c r="A71" i="92"/>
  <c r="A70" i="92"/>
  <c r="A69" i="92"/>
  <c r="A68" i="92"/>
  <c r="A67" i="92"/>
  <c r="A66" i="92"/>
  <c r="A65" i="92"/>
  <c r="A64" i="92"/>
  <c r="A63" i="92"/>
  <c r="A62" i="92"/>
  <c r="A61" i="92"/>
  <c r="A60" i="92"/>
  <c r="A59" i="92"/>
  <c r="A58" i="92"/>
  <c r="A57" i="92"/>
  <c r="A56" i="92"/>
  <c r="A55" i="92"/>
  <c r="A54" i="92"/>
  <c r="A53" i="92"/>
  <c r="A52" i="92"/>
  <c r="A51" i="92"/>
  <c r="A50" i="92"/>
  <c r="A49" i="92"/>
  <c r="A48" i="92"/>
  <c r="A47" i="92"/>
  <c r="A46" i="92"/>
  <c r="A45" i="92"/>
  <c r="A44" i="92"/>
  <c r="A43" i="92"/>
  <c r="A42" i="92"/>
  <c r="A41" i="92"/>
  <c r="A40" i="92"/>
  <c r="A39" i="92"/>
  <c r="A38" i="92"/>
  <c r="A37" i="92"/>
  <c r="A36" i="92"/>
  <c r="A35" i="92"/>
  <c r="A34" i="92"/>
  <c r="A33" i="92"/>
  <c r="A32" i="92"/>
  <c r="A31" i="92"/>
  <c r="A30" i="92"/>
  <c r="A29" i="92"/>
  <c r="A28" i="92"/>
  <c r="A27" i="92"/>
  <c r="A26" i="92"/>
  <c r="A25" i="92"/>
  <c r="A24" i="92"/>
  <c r="A23" i="92"/>
  <c r="A22" i="92"/>
  <c r="A21" i="92"/>
  <c r="A20" i="92"/>
  <c r="A19" i="92"/>
  <c r="A18" i="92"/>
  <c r="A17" i="92"/>
  <c r="A16" i="92"/>
  <c r="A91" i="98" l="1"/>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19" i="95"/>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19" i="93"/>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19" i="105"/>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19" i="104"/>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19" i="103"/>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19" i="102"/>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19" i="101"/>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19" i="100"/>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19" i="85"/>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19" i="1"/>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19" i="2"/>
  <c r="B48" i="62" l="1"/>
  <c r="C1" i="98"/>
  <c r="H1" i="98"/>
  <c r="C1" i="97"/>
  <c r="H1" i="97"/>
  <c r="C1" i="96"/>
  <c r="H1" i="96"/>
  <c r="C1" i="95"/>
  <c r="H1" i="95"/>
  <c r="C1" i="94"/>
  <c r="H1" i="94"/>
  <c r="C1" i="93"/>
  <c r="H1" i="93"/>
  <c r="C1" i="105"/>
  <c r="H1" i="105"/>
  <c r="C1" i="104"/>
  <c r="H1" i="104"/>
  <c r="C1" i="103"/>
  <c r="H1" i="103"/>
  <c r="C1" i="102"/>
  <c r="H1" i="102"/>
  <c r="C1" i="101"/>
  <c r="H1" i="101"/>
  <c r="C1" i="100"/>
  <c r="H1" i="100"/>
  <c r="C1" i="85"/>
  <c r="H1" i="85"/>
  <c r="C1" i="84"/>
  <c r="H1" i="84"/>
  <c r="C1" i="83"/>
  <c r="H1" i="83"/>
  <c r="C1" i="82"/>
  <c r="H1" i="82"/>
  <c r="C1" i="81"/>
  <c r="H1" i="81"/>
  <c r="C1" i="80"/>
  <c r="H1" i="8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3" i="2"/>
  <c r="E3" i="2"/>
  <c r="B9" i="62"/>
  <c r="B11" i="62"/>
  <c r="B14" i="62"/>
  <c r="B17" i="62"/>
  <c r="B30" i="62"/>
  <c r="B32" i="62"/>
  <c r="B40" i="62"/>
</calcChain>
</file>

<file path=xl/sharedStrings.xml><?xml version="1.0" encoding="utf-8"?>
<sst xmlns="http://schemas.openxmlformats.org/spreadsheetml/2006/main" count="14300" uniqueCount="967">
  <si>
    <t>1 000 EUR</t>
  </si>
  <si>
    <t>Einwohner</t>
  </si>
  <si>
    <t>Insgesamt</t>
  </si>
  <si>
    <t>Davon</t>
  </si>
  <si>
    <t>Allgemeine Finanzwirtschaft</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</si>
  <si>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</si>
  <si>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</si>
  <si>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</si>
  <si>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</si>
  <si>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</si>
  <si>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</si>
  <si>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</si>
  <si>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</si>
  <si>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</si>
  <si>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</si>
  <si>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</si>
  <si>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</si>
  <si>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</si>
  <si>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</si>
  <si>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</si>
  <si>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</si>
  <si>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</si>
  <si>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</si>
  <si>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</si>
  <si>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</si>
  <si>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Inhaltsverzeichnis</t>
  </si>
  <si>
    <t>Seite</t>
  </si>
  <si>
    <t>Vorbemerkungen</t>
  </si>
  <si>
    <t>Erläuterung der Begriffe</t>
  </si>
  <si>
    <t>Zuordnungsschlüssel für den Tabellenteil</t>
  </si>
  <si>
    <t>Bezeichnung</t>
  </si>
  <si>
    <t>Umweltschutz</t>
  </si>
  <si>
    <t>Brandschutz</t>
  </si>
  <si>
    <t>Katastrophenschutz</t>
  </si>
  <si>
    <t>Rettungsdienst</t>
  </si>
  <si>
    <t>Realschulen</t>
  </si>
  <si>
    <t>Schülerbeförderung</t>
  </si>
  <si>
    <t>Wissenschaft und Forschung</t>
  </si>
  <si>
    <t>Volkshochschulen</t>
  </si>
  <si>
    <t>Sonstige Volksbildung</t>
  </si>
  <si>
    <t>Naturschutz und Landschaftspflege</t>
  </si>
  <si>
    <t>Soziale Einrichtungen (ohne Einrichtungen der Jugendhilfe)</t>
  </si>
  <si>
    <t>Jugendarbeit</t>
  </si>
  <si>
    <t>Einrichtungen der Jugendarbeit</t>
  </si>
  <si>
    <t>Tageseinrichtungen für Kinder</t>
  </si>
  <si>
    <t>Förderung des Sports</t>
  </si>
  <si>
    <t>Gemeindestraßen</t>
  </si>
  <si>
    <t>Kreisstraßen</t>
  </si>
  <si>
    <t>Bundesstraßen</t>
  </si>
  <si>
    <t>Landesstraßen</t>
  </si>
  <si>
    <t>Straßenreinigung</t>
  </si>
  <si>
    <t>Parkeinrichtungen</t>
  </si>
  <si>
    <t>Abwasserbeseitigung</t>
  </si>
  <si>
    <t>Elektrizitätsversorgung</t>
  </si>
  <si>
    <t>Gasversorgung</t>
  </si>
  <si>
    <t>Wasserversorgung</t>
  </si>
  <si>
    <t>Fernwärmeversorgung</t>
  </si>
  <si>
    <t>Sonstige allgemeine Finanzwirtschaft</t>
  </si>
  <si>
    <t>Abwicklung der Vorjahre</t>
  </si>
  <si>
    <t>Realsteuern</t>
  </si>
  <si>
    <t>Schlüsselzuweisungen vom Land</t>
  </si>
  <si>
    <t>Bedarfszuweisungen</t>
  </si>
  <si>
    <t>Sonstige allgemeine Zuweisungen</t>
  </si>
  <si>
    <t>Allgemeine Umlagen</t>
  </si>
  <si>
    <t>Verwaltungsgebühren</t>
  </si>
  <si>
    <t>Benutzungsgebühren und ähnliche Entgelte</t>
  </si>
  <si>
    <t>Zweckgebundene Abgaben</t>
  </si>
  <si>
    <t>Mieten und Pachten</t>
  </si>
  <si>
    <t>Zuweisungen und Zuschüsse für laufende Zwecke</t>
  </si>
  <si>
    <t>Konzessionsabgaben</t>
  </si>
  <si>
    <t>Schuldendiensthilfen</t>
  </si>
  <si>
    <t>Ersatz von sozialen Leistungen in Einrichtungen</t>
  </si>
  <si>
    <t>Beiträge und ähnliche Entgelte</t>
  </si>
  <si>
    <t>Beiträge zu Versorgungskassen</t>
  </si>
  <si>
    <t>Beiträge zur gesetzlichen Sozialversicherung</t>
  </si>
  <si>
    <t>Unterhaltung der Grundstücke und baulichen Anlagen</t>
  </si>
  <si>
    <t>Steuern, Versicherungen, Schadensfälle</t>
  </si>
  <si>
    <t>Steuerbeteiligungen</t>
  </si>
  <si>
    <t>Allgemeine Zuweisungen</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</si>
  <si>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</si>
  <si>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</si>
  <si>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</si>
  <si>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</si>
  <si>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</si>
  <si>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</si>
  <si>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</si>
  <si>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</si>
  <si>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</si>
  <si>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</si>
  <si>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</si>
  <si>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</si>
  <si>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</si>
  <si>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</si>
  <si>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</si>
  <si>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</si>
  <si>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</si>
  <si>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</si>
  <si>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</si>
  <si>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</si>
  <si>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</si>
  <si>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</si>
  <si>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</si>
  <si>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</si>
  <si>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</si>
  <si>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</si>
  <si>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</si>
  <si>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</si>
  <si>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</si>
  <si>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</si>
  <si>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</si>
  <si>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</si>
  <si>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</si>
  <si>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</si>
  <si>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</si>
  <si>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</si>
  <si>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</si>
  <si>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</si>
  <si>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</si>
  <si>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</si>
  <si>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</si>
  <si>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</si>
  <si>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</si>
  <si>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</si>
  <si>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</si>
  <si>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</si>
  <si>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</si>
  <si>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</si>
  <si>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</si>
  <si>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 xml:space="preserve">  Mecklenburg-Vorpommern insgesamt</t>
  </si>
  <si>
    <t xml:space="preserve">  Rostock</t>
  </si>
  <si>
    <t xml:space="preserve">  Schwerin</t>
  </si>
  <si>
    <t xml:space="preserve">  Neubrandenburg</t>
  </si>
  <si>
    <t xml:space="preserve">  Stralsund</t>
  </si>
  <si>
    <t xml:space="preserve">  Wismar</t>
  </si>
  <si>
    <t xml:space="preserve">  Greifswald</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</si>
  <si>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</si>
  <si>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</si>
  <si>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</si>
  <si>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</si>
  <si>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</si>
  <si>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</si>
  <si>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Personal- und Versorgungsauszahlungen</t>
  </si>
  <si>
    <t>Auszahlungen für Sach- und Dienstleistungen</t>
  </si>
  <si>
    <t>Sozialtransferleistungen und Leistungsbeteiligungen
   nach SGB II</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</si>
  <si>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</si>
  <si>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</si>
  <si>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</si>
  <si>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</si>
  <si>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</si>
  <si>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</si>
  <si>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</si>
  <si>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</si>
  <si>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</si>
  <si>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</si>
  <si>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</si>
  <si>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</si>
  <si>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</si>
  <si>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</si>
  <si>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</si>
  <si>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</si>
  <si>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</si>
  <si>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</si>
  <si>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</si>
  <si>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</si>
  <si>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</si>
  <si>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</si>
  <si>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</si>
  <si>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</si>
  <si>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</si>
  <si>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</si>
  <si>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</si>
  <si>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</si>
  <si>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</si>
  <si>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</si>
  <si>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</si>
  <si>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</si>
  <si>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</si>
  <si>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</si>
  <si>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</si>
  <si>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</si>
  <si>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</si>
  <si>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</si>
  <si>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</si>
  <si>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</si>
  <si>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</si>
  <si>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</si>
  <si>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</si>
  <si>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</si>
  <si>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</si>
  <si>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</si>
  <si>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</si>
  <si>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</si>
  <si>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</si>
  <si>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</si>
  <si>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 xml:space="preserve">  Innere Verwaltung</t>
  </si>
  <si>
    <t xml:space="preserve">  Sicherheit und Ordnung</t>
  </si>
  <si>
    <t xml:space="preserve">  Schulträgeraufgaben</t>
  </si>
  <si>
    <t xml:space="preserve">  Kultur und Wissenschaft</t>
  </si>
  <si>
    <t xml:space="preserve">  Soziales und Jugend</t>
  </si>
  <si>
    <t>Innere Verwaltung</t>
  </si>
  <si>
    <t>Sicherheit und Ordnung</t>
  </si>
  <si>
    <t>Schulträgeraufgaben</t>
  </si>
  <si>
    <t>Kultur und Wissenschaft</t>
  </si>
  <si>
    <t>Soziales und Jugend</t>
  </si>
  <si>
    <t>Gesundheit und Sport</t>
  </si>
  <si>
    <t>Räumliche Planung und Entwicklung; Bauen und Wohnen; 
Verkehrsflächen und -anlagen, ÖPNV</t>
  </si>
  <si>
    <t>Ver- und Entsorgung; Natur- und Landschaftspflege; Umweltschutz; Wirtschaft und Tourismus</t>
  </si>
  <si>
    <t>Zentrale Finanzleistungen</t>
  </si>
  <si>
    <t>Tabelle 4.5.1</t>
  </si>
  <si>
    <t>Tabelle 4.5.2</t>
  </si>
  <si>
    <t xml:space="preserve">  Gesundheit und Sport</t>
  </si>
  <si>
    <t xml:space="preserve">  Räumliche Planung und Entwicklung; Bauen und Wohnen; 
    Verkehrsflächen und -anlagen, ÖPNV</t>
  </si>
  <si>
    <t xml:space="preserve">  Zentrale Finanzleistungen</t>
  </si>
  <si>
    <t xml:space="preserve">  Ver- und Entsorgung; Natur- und Landschaftspflege; Umweltschutz; 
    Wirtschaft und Tourismus</t>
  </si>
  <si>
    <t xml:space="preserve">    Soziale Hilfen</t>
  </si>
  <si>
    <t>Davon: Soziale Hilfen</t>
  </si>
  <si>
    <t xml:space="preserve">Produktrahmenplan </t>
  </si>
  <si>
    <t>Schlüssel</t>
  </si>
  <si>
    <t>1</t>
  </si>
  <si>
    <t>Zentrale Verwaltung</t>
  </si>
  <si>
    <t>11</t>
  </si>
  <si>
    <t>111</t>
  </si>
  <si>
    <t>Verwaltungssteuerung und -service</t>
  </si>
  <si>
    <t>12</t>
  </si>
  <si>
    <t>121</t>
  </si>
  <si>
    <t>Statistik und Wahlen</t>
  </si>
  <si>
    <t>122</t>
  </si>
  <si>
    <t xml:space="preserve">Ordnungsangelegenheiten
</t>
  </si>
  <si>
    <t>126</t>
  </si>
  <si>
    <t>127</t>
  </si>
  <si>
    <t>128</t>
  </si>
  <si>
    <t>2</t>
  </si>
  <si>
    <t>Schule und Kultur</t>
  </si>
  <si>
    <t>211</t>
  </si>
  <si>
    <t>Grundschulen</t>
  </si>
  <si>
    <t>212</t>
  </si>
  <si>
    <t>Hauptschulen</t>
  </si>
  <si>
    <t>Kombinierte Grund- und Hauptschulen</t>
  </si>
  <si>
    <t>214</t>
  </si>
  <si>
    <t>Schulformunabhängige Orientierungsstufe</t>
  </si>
  <si>
    <t>215</t>
  </si>
  <si>
    <t>216</t>
  </si>
  <si>
    <t>Kombinierte Haupt- und Realschulen</t>
  </si>
  <si>
    <t>217</t>
  </si>
  <si>
    <t xml:space="preserve">Gymnasien, Kollegs </t>
  </si>
  <si>
    <t>218</t>
  </si>
  <si>
    <t xml:space="preserve">Gesamtschulen </t>
  </si>
  <si>
    <t>221</t>
  </si>
  <si>
    <t xml:space="preserve">Sonderschulen </t>
  </si>
  <si>
    <t>231</t>
  </si>
  <si>
    <t>Berufliche Schulen</t>
  </si>
  <si>
    <t>241</t>
  </si>
  <si>
    <t>242</t>
  </si>
  <si>
    <t>Fördermaßnahmen für Schüler</t>
  </si>
  <si>
    <t>243</t>
  </si>
  <si>
    <t>Sonstige schulische Aufgaben</t>
  </si>
  <si>
    <t>251</t>
  </si>
  <si>
    <t>252</t>
  </si>
  <si>
    <t>Nichtwissenschaftliche Museen, Sammlungen</t>
  </si>
  <si>
    <t>253</t>
  </si>
  <si>
    <t>Zoologische und Botanische Gärten</t>
  </si>
  <si>
    <t>261</t>
  </si>
  <si>
    <t xml:space="preserve">Theater </t>
  </si>
  <si>
    <t>262</t>
  </si>
  <si>
    <t>Musikpflege</t>
  </si>
  <si>
    <t>263</t>
  </si>
  <si>
    <t>Musikschule</t>
  </si>
  <si>
    <t>271</t>
  </si>
  <si>
    <t>272</t>
  </si>
  <si>
    <t>Büchereien</t>
  </si>
  <si>
    <t>273</t>
  </si>
  <si>
    <t>281</t>
  </si>
  <si>
    <t>Heimat- und sonstige Kulturpflege</t>
  </si>
  <si>
    <t>291</t>
  </si>
  <si>
    <t>Förderung von Kirchengemeinden und sonstigen Religionsgemeinschaften</t>
  </si>
  <si>
    <t>3</t>
  </si>
  <si>
    <t>Soziale Hilfen</t>
  </si>
  <si>
    <t>311</t>
  </si>
  <si>
    <t>Grundversorgung und Hilfen nach dem Zwölften Buch Sozialgesetzbuch (SGB XII)</t>
  </si>
  <si>
    <t>Grundsicherung für Arbeitsuchende nach dem Zweiten Buch Sozialgesetzbuch (SGB II)</t>
  </si>
  <si>
    <t>Leistungen für Unterkunft und Heizung</t>
  </si>
  <si>
    <t>Eingliederungsleistungen</t>
  </si>
  <si>
    <t>Einmalige Leistungen</t>
  </si>
  <si>
    <t xml:space="preserve">Arbeitslosengeld II (ohne KdU) </t>
  </si>
  <si>
    <t>Eingliederungsleistungen/Optionsgemeinden</t>
  </si>
  <si>
    <t>3126</t>
  </si>
  <si>
    <t>Leistungen für Bildung und Teilhabe nach § 28 SGB II</t>
  </si>
  <si>
    <t>Hilfen für Asylbewerber</t>
  </si>
  <si>
    <t>Leistungen nach dem Bundesversorgungsgesetz</t>
  </si>
  <si>
    <t>Förderung von Trägern der Wohlfahrtspflege</t>
  </si>
  <si>
    <t>Unterhaltsvorschussleistungen</t>
  </si>
  <si>
    <t>Betreuungsleistungen</t>
  </si>
  <si>
    <t>Hilfen für Heimkehrer und politische Häftlinge</t>
  </si>
  <si>
    <t>345</t>
  </si>
  <si>
    <t>Leistungen für Bildung und Teilhabe nach § 6b BKKG</t>
  </si>
  <si>
    <t>Sonstige soziale Hilfen und Leistungen</t>
  </si>
  <si>
    <t>Kinder-, Jugend- und Familienhilfe</t>
  </si>
  <si>
    <t>Förderung von Kindern in Tageseinrichtungen und in Tagespflege</t>
  </si>
  <si>
    <t>Sonstige Leistungen der Kinder-, Jugend- und Familienhilfe</t>
  </si>
  <si>
    <t>4</t>
  </si>
  <si>
    <t>41</t>
  </si>
  <si>
    <t>Gesundheitsdienste</t>
  </si>
  <si>
    <t>411</t>
  </si>
  <si>
    <t xml:space="preserve">Krankenhäuser </t>
  </si>
  <si>
    <t>412</t>
  </si>
  <si>
    <t>Gesundheitseinrichtungen</t>
  </si>
  <si>
    <t>414</t>
  </si>
  <si>
    <t>Maßnahmen der Gesundheitspflege</t>
  </si>
  <si>
    <t>418</t>
  </si>
  <si>
    <t>Kur- und Badeeinrichtungen</t>
  </si>
  <si>
    <t>42</t>
  </si>
  <si>
    <t>Sportförderung</t>
  </si>
  <si>
    <t>421</t>
  </si>
  <si>
    <t>424</t>
  </si>
  <si>
    <t>Sportstätten und Bäder</t>
  </si>
  <si>
    <t>5</t>
  </si>
  <si>
    <t>Gestaltung der Umwelt</t>
  </si>
  <si>
    <t>51</t>
  </si>
  <si>
    <t>Räumliche Planung und Entwicklung</t>
  </si>
  <si>
    <t>Räumliche Planungs- und Entwicklungsmaßnahmen</t>
  </si>
  <si>
    <t>52</t>
  </si>
  <si>
    <t>Bauen und Wohnen</t>
  </si>
  <si>
    <t>Bau- und Grundstücksordnung</t>
  </si>
  <si>
    <t>Wohnbauförderung</t>
  </si>
  <si>
    <t>Denkmalschutz und -pflege</t>
  </si>
  <si>
    <t>Ver- und Entsorgung</t>
  </si>
  <si>
    <t>Kombinierte Versorgung</t>
  </si>
  <si>
    <t>Abfallwirtschaft</t>
  </si>
  <si>
    <t>Verkehrsflächen und -anlagen, ÖPNV</t>
  </si>
  <si>
    <t>548</t>
  </si>
  <si>
    <t xml:space="preserve">Sonstiger Personen- und Güterverkehr </t>
  </si>
  <si>
    <t>55</t>
  </si>
  <si>
    <t>Natur- und Landschaftspflege</t>
  </si>
  <si>
    <t>551</t>
  </si>
  <si>
    <t>Öffentliches Grün/Landschaftsbau</t>
  </si>
  <si>
    <t>552</t>
  </si>
  <si>
    <t>Öffentliche Gewässer/Wasserbauliche Anlagen</t>
  </si>
  <si>
    <t>553</t>
  </si>
  <si>
    <t>Friedhofs- und Bestattungswesen</t>
  </si>
  <si>
    <t>554</t>
  </si>
  <si>
    <t>555</t>
  </si>
  <si>
    <t>Land- und Forstwirtschaft</t>
  </si>
  <si>
    <t>56</t>
  </si>
  <si>
    <t>561</t>
  </si>
  <si>
    <t>Umweltschutzmaßnahmen</t>
  </si>
  <si>
    <t>57</t>
  </si>
  <si>
    <t>Wirtschaft und Tourismus</t>
  </si>
  <si>
    <t>571</t>
  </si>
  <si>
    <t>Wirtschaftsförderung</t>
  </si>
  <si>
    <t>573</t>
  </si>
  <si>
    <t xml:space="preserve">Allgemeine Einrichtungen und Unternehmen </t>
  </si>
  <si>
    <t>575</t>
  </si>
  <si>
    <t>Tourismus</t>
  </si>
  <si>
    <t>Steuern, allgemeine Zuweisungen, allgemeine Umlagen</t>
  </si>
  <si>
    <t>Kontenrahmenplan</t>
  </si>
  <si>
    <t>6</t>
  </si>
  <si>
    <t>Einzahlungen</t>
  </si>
  <si>
    <t>60</t>
  </si>
  <si>
    <t>Steuern und ähnliche Abgaben</t>
  </si>
  <si>
    <t>601</t>
  </si>
  <si>
    <t>6011</t>
  </si>
  <si>
    <t xml:space="preserve"> Grundsteuer A</t>
  </si>
  <si>
    <t>6012</t>
  </si>
  <si>
    <t xml:space="preserve"> Grundsteuer B</t>
  </si>
  <si>
    <t>6013</t>
  </si>
  <si>
    <t xml:space="preserve"> Gewerbesteuer</t>
  </si>
  <si>
    <t>602</t>
  </si>
  <si>
    <t>Gemeindeanteile an den Gemeinschaftssteuern</t>
  </si>
  <si>
    <t>6021</t>
  </si>
  <si>
    <t xml:space="preserve"> Gemeindeanteil an der Einkommensteuer</t>
  </si>
  <si>
    <t>6022</t>
  </si>
  <si>
    <t xml:space="preserve"> Gemeindeanteil an der Umsatzsteuer</t>
  </si>
  <si>
    <t>603</t>
  </si>
  <si>
    <t>Sonstige Gemeindesteuern</t>
  </si>
  <si>
    <t>6031</t>
  </si>
  <si>
    <t xml:space="preserve"> Vergnügungssteuer</t>
  </si>
  <si>
    <t>6032</t>
  </si>
  <si>
    <t xml:space="preserve"> Hundesteuer</t>
  </si>
  <si>
    <t>6033</t>
  </si>
  <si>
    <t xml:space="preserve"> Jagdsteuer</t>
  </si>
  <si>
    <t>6034</t>
  </si>
  <si>
    <t xml:space="preserve"> Zweitwohnungssteuer</t>
  </si>
  <si>
    <t>6035</t>
  </si>
  <si>
    <t xml:space="preserve"> Grunderwerbsteuer</t>
  </si>
  <si>
    <t>6039</t>
  </si>
  <si>
    <t xml:space="preserve"> Sonstige örtliche Steuern</t>
  </si>
  <si>
    <t>604</t>
  </si>
  <si>
    <t>Steuerähnliche Einzahlungen</t>
  </si>
  <si>
    <t>6041</t>
  </si>
  <si>
    <t xml:space="preserve"> Fremdenverkehrsabgabe</t>
  </si>
  <si>
    <t>6042</t>
  </si>
  <si>
    <t xml:space="preserve"> Abgaben von Spielbanken</t>
  </si>
  <si>
    <t>6049</t>
  </si>
  <si>
    <t xml:space="preserve"> Sonstige steuerähnliche Einzahlungen</t>
  </si>
  <si>
    <t>605</t>
  </si>
  <si>
    <t>Ausgleichsleistungen</t>
  </si>
  <si>
    <t>6051</t>
  </si>
  <si>
    <t xml:space="preserve"> Leistungen nach dem Familienleistungsausgleich</t>
  </si>
  <si>
    <t>6052</t>
  </si>
  <si>
    <t xml:space="preserve"> Leistg. d. Landes a. d. Umsetzung d. 4. Ges. für moderne
  Dienstlstg. am Arbeitsmarkt</t>
  </si>
  <si>
    <t>6053</t>
  </si>
  <si>
    <t xml:space="preserve"> Leistg. d. Landes a. d. Ausgl. v. Sonderlasten b. d. Zusammenf. v. Arbeitslosen- und Sozialhilfe nach § 11 Abs. 3a FAG</t>
  </si>
  <si>
    <t>61</t>
  </si>
  <si>
    <t>Zuwendungen und allgemeine Umlagen</t>
  </si>
  <si>
    <t>6111</t>
  </si>
  <si>
    <t>612</t>
  </si>
  <si>
    <t>6121</t>
  </si>
  <si>
    <t xml:space="preserve"> Bedarfszuweisungen vom Land</t>
  </si>
  <si>
    <t>6122</t>
  </si>
  <si>
    <t xml:space="preserve"> Bedarfszuweisungen von Gemeinde/GV</t>
  </si>
  <si>
    <t>613</t>
  </si>
  <si>
    <t>6130</t>
  </si>
  <si>
    <t xml:space="preserve"> vom Bund</t>
  </si>
  <si>
    <t>6131</t>
  </si>
  <si>
    <t xml:space="preserve"> vom Land</t>
  </si>
  <si>
    <t>6132</t>
  </si>
  <si>
    <t xml:space="preserve"> von Gemeinden/Gv.</t>
  </si>
  <si>
    <t>614</t>
  </si>
  <si>
    <t>6140</t>
  </si>
  <si>
    <t>6141</t>
  </si>
  <si>
    <t>6142</t>
  </si>
  <si>
    <t>6143</t>
  </si>
  <si>
    <t xml:space="preserve"> von Zweckverbänden und dergl.</t>
  </si>
  <si>
    <t>6144</t>
  </si>
  <si>
    <t xml:space="preserve"> von der gesetzlichen Sozialversicherung</t>
  </si>
  <si>
    <t>6145</t>
  </si>
  <si>
    <t xml:space="preserve"> von verbundenen Unternehmen, Beteiligungen</t>
  </si>
  <si>
    <t>6146</t>
  </si>
  <si>
    <t xml:space="preserve"> von sonstigen öffentlichen Sonderrechnungen</t>
  </si>
  <si>
    <t>6147</t>
  </si>
  <si>
    <t xml:space="preserve"> von privaten Unternehmen</t>
  </si>
  <si>
    <t>6148</t>
  </si>
  <si>
    <t xml:space="preserve"> von übrigen Bereichen</t>
  </si>
  <si>
    <t>6182</t>
  </si>
  <si>
    <t>Allgemeine Umlagen von Gemeinden/Gv.</t>
  </si>
  <si>
    <t>619</t>
  </si>
  <si>
    <t>Aufgabenbezogene Leistungsbeteiligungen</t>
  </si>
  <si>
    <t>6191</t>
  </si>
  <si>
    <t xml:space="preserve"> Aufgabenbezogene Leistungsbeteiligungen des Bundes</t>
  </si>
  <si>
    <t>62</t>
  </si>
  <si>
    <t>Sonstige Transfereinzahlungen</t>
  </si>
  <si>
    <t>621</t>
  </si>
  <si>
    <t>Ersatz von sozialen Leistungen außerhalb von
 Einrichtungen</t>
  </si>
  <si>
    <t>6211</t>
  </si>
  <si>
    <t xml:space="preserve"> Kostenbeiträge und Aufwendungsersatz; Kostenersatz</t>
  </si>
  <si>
    <t>6212</t>
  </si>
  <si>
    <t xml:space="preserve"> Übergeleitete Unterhaltsansprüche gegen bürgerlich-rechtliche Unterhaltsverpflichtete</t>
  </si>
  <si>
    <t>6213</t>
  </si>
  <si>
    <t xml:space="preserve"> Leistungen von Sozialleistungsträgern</t>
  </si>
  <si>
    <t>6214</t>
  </si>
  <si>
    <t xml:space="preserve"> Sonstige Ersatzleistungen</t>
  </si>
  <si>
    <t>6215</t>
  </si>
  <si>
    <t xml:space="preserve"> Rückzahlung gewährter Hilfen (Tilgung und Zinsen von Darlehen)</t>
  </si>
  <si>
    <t>622</t>
  </si>
  <si>
    <t>6221</t>
  </si>
  <si>
    <t xml:space="preserve"> Kostenbeiträge und Aufwendungsersatz, Kostenersatz</t>
  </si>
  <si>
    <t>6222</t>
  </si>
  <si>
    <t>6223</t>
  </si>
  <si>
    <t>6224</t>
  </si>
  <si>
    <t>6225</t>
  </si>
  <si>
    <t>623</t>
  </si>
  <si>
    <t>6230</t>
  </si>
  <si>
    <t>6231</t>
  </si>
  <si>
    <t>6232</t>
  </si>
  <si>
    <t>6233</t>
  </si>
  <si>
    <t>6234</t>
  </si>
  <si>
    <t>6235</t>
  </si>
  <si>
    <t>6236</t>
  </si>
  <si>
    <t>6237</t>
  </si>
  <si>
    <t>6238</t>
  </si>
  <si>
    <t>6291</t>
  </si>
  <si>
    <t>Andere sonstige Transfereinzahlungen</t>
  </si>
  <si>
    <t>63</t>
  </si>
  <si>
    <t>6311</t>
  </si>
  <si>
    <t>6321</t>
  </si>
  <si>
    <t>6361</t>
  </si>
  <si>
    <t>64</t>
  </si>
  <si>
    <t>6411</t>
  </si>
  <si>
    <t>6421</t>
  </si>
  <si>
    <t>Einzahlungen aus dem Verkauf von Vorräten</t>
  </si>
  <si>
    <t>6461</t>
  </si>
  <si>
    <t>Sonstige privatrechtliche Leistungsentgelte</t>
  </si>
  <si>
    <t>648</t>
  </si>
  <si>
    <t>Einzahlungen aus Kostenerstattungen, Kostenumlagen</t>
  </si>
  <si>
    <t>6480</t>
  </si>
  <si>
    <t>6481</t>
  </si>
  <si>
    <t>6482</t>
  </si>
  <si>
    <t>6483</t>
  </si>
  <si>
    <t>6484</t>
  </si>
  <si>
    <t>6485</t>
  </si>
  <si>
    <t>6486</t>
  </si>
  <si>
    <t>6487</t>
  </si>
  <si>
    <t>6488</t>
  </si>
  <si>
    <t>65</t>
  </si>
  <si>
    <t>Sonstige Einzahlungen aus laufender 
 Verwaltungstätigkeit</t>
  </si>
  <si>
    <t>6511</t>
  </si>
  <si>
    <t>6521</t>
  </si>
  <si>
    <t>Erstattung von Steuern</t>
  </si>
  <si>
    <t>656</t>
  </si>
  <si>
    <t>Besondere Einzahlungen</t>
  </si>
  <si>
    <t>6561</t>
  </si>
  <si>
    <t xml:space="preserve"> Bußgelder</t>
  </si>
  <si>
    <t>6562</t>
  </si>
  <si>
    <t xml:space="preserve"> Säumniszuschläge</t>
  </si>
  <si>
    <t>6563</t>
  </si>
  <si>
    <t xml:space="preserve"> Einzahlungen aus der Inanspruchnahme von Gewährverträgen und Bürgschaften</t>
  </si>
  <si>
    <t>6564</t>
  </si>
  <si>
    <t xml:space="preserve"> Fehlbelegungsabgabe</t>
  </si>
  <si>
    <t>6591</t>
  </si>
  <si>
    <t>Andere sonstige Einzahlungen aus laufender Verwaltungstätigkeit</t>
  </si>
  <si>
    <t>66</t>
  </si>
  <si>
    <t>Zinsen und sonstige Finanzeinzahlungen</t>
  </si>
  <si>
    <t>661</t>
  </si>
  <si>
    <t>Zinseinzahlungen</t>
  </si>
  <si>
    <t>6610</t>
  </si>
  <si>
    <t>6611</t>
  </si>
  <si>
    <t>6612</t>
  </si>
  <si>
    <t>6613</t>
  </si>
  <si>
    <t>6614</t>
  </si>
  <si>
    <t>6615</t>
  </si>
  <si>
    <t>6616</t>
  </si>
  <si>
    <t>6617</t>
  </si>
  <si>
    <t xml:space="preserve"> von Kreditinstituten</t>
  </si>
  <si>
    <t>6618</t>
  </si>
  <si>
    <t xml:space="preserve"> vom sonstigen inländischen Bereich</t>
  </si>
  <si>
    <t>6619</t>
  </si>
  <si>
    <t xml:space="preserve"> vom sonstigen ausländischen Bereich</t>
  </si>
  <si>
    <t>6651</t>
  </si>
  <si>
    <t>Gewinnanteile aus verbundenen Unternehmen und Beteiligungen</t>
  </si>
  <si>
    <t>6691</t>
  </si>
  <si>
    <t>Sonstige Finanzeinzahlungen</t>
  </si>
  <si>
    <t>67</t>
  </si>
  <si>
    <t>6711</t>
  </si>
  <si>
    <t>68</t>
  </si>
  <si>
    <t>681</t>
  </si>
  <si>
    <t>Investitionszuwendungen</t>
  </si>
  <si>
    <t>6810</t>
  </si>
  <si>
    <t>6811</t>
  </si>
  <si>
    <t>6812</t>
  </si>
  <si>
    <t>6813</t>
  </si>
  <si>
    <t>6814</t>
  </si>
  <si>
    <t>6815</t>
  </si>
  <si>
    <t>6816</t>
  </si>
  <si>
    <t>6817</t>
  </si>
  <si>
    <t>6818</t>
  </si>
  <si>
    <t>6821</t>
  </si>
  <si>
    <t>Einzahlungen aus der Veräußerung von Grundstücken und Gebäuden</t>
  </si>
  <si>
    <t>683</t>
  </si>
  <si>
    <t>Einzahlungen aus der Veräußerung von beweglichen Vermögensgegenständen</t>
  </si>
  <si>
    <t>6831</t>
  </si>
  <si>
    <t xml:space="preserve"> Einzahlungen aus der Veräußerung von beweglichen Vermögens-
   gegenständen bis zu einem Wert von 1 000 EUR ohne Umsatzsteuer</t>
  </si>
  <si>
    <t>6832</t>
  </si>
  <si>
    <t xml:space="preserve"> Einzahlungen aus der Veräußerung beweglicher Vermögens-
   gegenstände über einem Wert von 1 000 EUR ohne Umsatzsteuer</t>
  </si>
  <si>
    <t>684</t>
  </si>
  <si>
    <t>Einzahlungen aus der Veräußerung von Finanzanlagen</t>
  </si>
  <si>
    <t>6842</t>
  </si>
  <si>
    <t xml:space="preserve"> Börsennotierte Aktien</t>
  </si>
  <si>
    <t>6843</t>
  </si>
  <si>
    <t xml:space="preserve"> Nichtbörsennotierte Aktien</t>
  </si>
  <si>
    <t>6844</t>
  </si>
  <si>
    <t xml:space="preserve"> Sonstige Anteilsrechte</t>
  </si>
  <si>
    <t>6845</t>
  </si>
  <si>
    <t xml:space="preserve"> Investmentzertifikate</t>
  </si>
  <si>
    <t>6846</t>
  </si>
  <si>
    <t xml:space="preserve"> Kapitalmarktpapiere</t>
  </si>
  <si>
    <t>6847</t>
  </si>
  <si>
    <t xml:space="preserve"> Geldmarktpapiere</t>
  </si>
  <si>
    <t>6848</t>
  </si>
  <si>
    <t xml:space="preserve"> Finanzderivate</t>
  </si>
  <si>
    <t>6851</t>
  </si>
  <si>
    <t>Einzahlungen aus der Abwicklung von Baumaßnahmen</t>
  </si>
  <si>
    <t>686</t>
  </si>
  <si>
    <t>Rückflüsse von Ausleihungen</t>
  </si>
  <si>
    <t>6860</t>
  </si>
  <si>
    <t>6861</t>
  </si>
  <si>
    <t>6862</t>
  </si>
  <si>
    <t>6863</t>
  </si>
  <si>
    <t>6864</t>
  </si>
  <si>
    <t>6865</t>
  </si>
  <si>
    <t>6866</t>
  </si>
  <si>
    <t>6867</t>
  </si>
  <si>
    <t>6868</t>
  </si>
  <si>
    <t>6869</t>
  </si>
  <si>
    <t>6881</t>
  </si>
  <si>
    <t>69</t>
  </si>
  <si>
    <t>Einzahlungen aus Finanzierungstätigkeit</t>
  </si>
  <si>
    <t>6917</t>
  </si>
  <si>
    <t>692</t>
  </si>
  <si>
    <t>Kreditaufnahmen für Investitionen</t>
  </si>
  <si>
    <t>6920</t>
  </si>
  <si>
    <t>6921</t>
  </si>
  <si>
    <t>6922</t>
  </si>
  <si>
    <t>6923</t>
  </si>
  <si>
    <t>6924</t>
  </si>
  <si>
    <t>6925</t>
  </si>
  <si>
    <t>6926</t>
  </si>
  <si>
    <t>6927</t>
  </si>
  <si>
    <t>6928</t>
  </si>
  <si>
    <t>6929</t>
  </si>
  <si>
    <t>6947</t>
  </si>
  <si>
    <t>Sonstige Wertpapierverschuldung</t>
  </si>
  <si>
    <t>695</t>
  </si>
  <si>
    <t>Rückflüsse von Darlehen (ohne Ausleihungen)</t>
  </si>
  <si>
    <t>6950</t>
  </si>
  <si>
    <t>6951</t>
  </si>
  <si>
    <t>6952</t>
  </si>
  <si>
    <t>6953</t>
  </si>
  <si>
    <t>6954</t>
  </si>
  <si>
    <t>6955</t>
  </si>
  <si>
    <t>6956</t>
  </si>
  <si>
    <t>6957</t>
  </si>
  <si>
    <t>6958</t>
  </si>
  <si>
    <t>6959</t>
  </si>
  <si>
    <t>7</t>
  </si>
  <si>
    <t>Auszahlungen</t>
  </si>
  <si>
    <t>70</t>
  </si>
  <si>
    <t>Personalauszahlungen</t>
  </si>
  <si>
    <t>701</t>
  </si>
  <si>
    <t>Dienstbezüge</t>
  </si>
  <si>
    <t>7011</t>
  </si>
  <si>
    <t xml:space="preserve"> Beamte</t>
  </si>
  <si>
    <t>7012</t>
  </si>
  <si>
    <t xml:space="preserve"> Arbeitnehmer</t>
  </si>
  <si>
    <t>7019</t>
  </si>
  <si>
    <t xml:space="preserve"> Sonstige Beschäftigte</t>
  </si>
  <si>
    <t>702</t>
  </si>
  <si>
    <t>7021</t>
  </si>
  <si>
    <t>7022</t>
  </si>
  <si>
    <t>7029</t>
  </si>
  <si>
    <t>703</t>
  </si>
  <si>
    <t>7031</t>
  </si>
  <si>
    <t>7032</t>
  </si>
  <si>
    <t>7039</t>
  </si>
  <si>
    <t>7041</t>
  </si>
  <si>
    <t>Beihilfen, Unterstützungsleistungen für Beschäftigte</t>
  </si>
  <si>
    <t>71</t>
  </si>
  <si>
    <t>Versorgungsauszahlungen</t>
  </si>
  <si>
    <t>711</t>
  </si>
  <si>
    <t>Versorgungsbezüge</t>
  </si>
  <si>
    <t>7111</t>
  </si>
  <si>
    <t>7112</t>
  </si>
  <si>
    <t>7119</t>
  </si>
  <si>
    <t>713</t>
  </si>
  <si>
    <t>7131</t>
  </si>
  <si>
    <t>7132</t>
  </si>
  <si>
    <t>7139</t>
  </si>
  <si>
    <t>7141</t>
  </si>
  <si>
    <t>Beihilfen, Unterstützungsleistungen für Versorgungsempfänger</t>
  </si>
  <si>
    <t>72</t>
  </si>
  <si>
    <t>7211</t>
  </si>
  <si>
    <t>722</t>
  </si>
  <si>
    <t>Unterhaltung des sonstigen unbeweglichen und beweglichen Vermögens</t>
  </si>
  <si>
    <t>7221</t>
  </si>
  <si>
    <t xml:space="preserve"> Unterhaltung des sonstigen unbeweglichen Vermögens unterhalb der Wertgrenze i.H.v. 410 EUR</t>
  </si>
  <si>
    <t>723</t>
  </si>
  <si>
    <t>7231</t>
  </si>
  <si>
    <t xml:space="preserve"> Mieten und Pachten</t>
  </si>
  <si>
    <t>7232</t>
  </si>
  <si>
    <t xml:space="preserve"> Leasing</t>
  </si>
  <si>
    <t>7241</t>
  </si>
  <si>
    <t>Bewirtschaftung der Grundstücke und baulichen Anlagen</t>
  </si>
  <si>
    <t>725</t>
  </si>
  <si>
    <t>Unterhaltung des beweglichen Vermögens</t>
  </si>
  <si>
    <t>7251</t>
  </si>
  <si>
    <t xml:space="preserve"> Haltung von Fahrzeugen</t>
  </si>
  <si>
    <t>7255</t>
  </si>
  <si>
    <t xml:space="preserve"> Unterhaltung des sonstigen beweglichen Vermögens</t>
  </si>
  <si>
    <t>7261</t>
  </si>
  <si>
    <t>Besondere zahlungswirksame Aufwendungen für Beschäftigte</t>
  </si>
  <si>
    <t>7271</t>
  </si>
  <si>
    <t>Besondere Verwaltungs- und Betriebsauszahlungen</t>
  </si>
  <si>
    <t>7281</t>
  </si>
  <si>
    <t>Erwerb von Vorräten</t>
  </si>
  <si>
    <t>7291</t>
  </si>
  <si>
    <t>Auszahlungen für sonstige Dienstleistungen</t>
  </si>
  <si>
    <t>73</t>
  </si>
  <si>
    <t>Transferauszahlungen</t>
  </si>
  <si>
    <t>731</t>
  </si>
  <si>
    <t>7310</t>
  </si>
  <si>
    <t xml:space="preserve"> an Bund</t>
  </si>
  <si>
    <t>7311</t>
  </si>
  <si>
    <t xml:space="preserve"> an Land</t>
  </si>
  <si>
    <t>7312</t>
  </si>
  <si>
    <t xml:space="preserve"> an Gemeinden/Gv.</t>
  </si>
  <si>
    <t>7313</t>
  </si>
  <si>
    <t xml:space="preserve"> an Zweckverbände und dergl.</t>
  </si>
  <si>
    <t>7314</t>
  </si>
  <si>
    <t xml:space="preserve"> an die gesetzliche Sozialversicherung</t>
  </si>
  <si>
    <t>7315</t>
  </si>
  <si>
    <t xml:space="preserve"> an verbundene Unternehmen, Beteiligungen</t>
  </si>
  <si>
    <t>7316</t>
  </si>
  <si>
    <t xml:space="preserve"> an sonstige öffentliche Sonderrechnungen</t>
  </si>
  <si>
    <t>7317</t>
  </si>
  <si>
    <t xml:space="preserve"> an private Unternehmen</t>
  </si>
  <si>
    <t>7318</t>
  </si>
  <si>
    <t xml:space="preserve"> an übrige Bereiche</t>
  </si>
  <si>
    <t>732</t>
  </si>
  <si>
    <t>7320</t>
  </si>
  <si>
    <t>7321</t>
  </si>
  <si>
    <t>7322</t>
  </si>
  <si>
    <t>7323</t>
  </si>
  <si>
    <t>7324</t>
  </si>
  <si>
    <t>7325</t>
  </si>
  <si>
    <t>7326</t>
  </si>
  <si>
    <t>7327</t>
  </si>
  <si>
    <t>7328</t>
  </si>
  <si>
    <t>733</t>
  </si>
  <si>
    <t>Soziale Leistungen</t>
  </si>
  <si>
    <t>7331</t>
  </si>
  <si>
    <t xml:space="preserve"> Soziale Leistungen außerhalb von Einrichtungen</t>
  </si>
  <si>
    <t>7332</t>
  </si>
  <si>
    <t xml:space="preserve"> Soziale Leistungen an natürliche Personen in Einrichtungen</t>
  </si>
  <si>
    <t>7339</t>
  </si>
  <si>
    <t xml:space="preserve"> Sonstige soziale Leistungen</t>
  </si>
  <si>
    <t>734</t>
  </si>
  <si>
    <t>7341</t>
  </si>
  <si>
    <t xml:space="preserve"> Gewerbesteuerumlage</t>
  </si>
  <si>
    <t>7342</t>
  </si>
  <si>
    <t xml:space="preserve"> Finanzierungsbeteiligung Fonds Deutsche Einheit</t>
  </si>
  <si>
    <t>735</t>
  </si>
  <si>
    <t>7350</t>
  </si>
  <si>
    <t>7351</t>
  </si>
  <si>
    <t>7352</t>
  </si>
  <si>
    <t>7353</t>
  </si>
  <si>
    <t>7354</t>
  </si>
  <si>
    <t>737</t>
  </si>
  <si>
    <t>7370</t>
  </si>
  <si>
    <t>7371</t>
  </si>
  <si>
    <t>7372</t>
  </si>
  <si>
    <t>7373</t>
  </si>
  <si>
    <t>7391</t>
  </si>
  <si>
    <t>Sonstige Transferauszahlungen</t>
  </si>
  <si>
    <t>74</t>
  </si>
  <si>
    <t>Sonstige Auszahlungen aus laufender Verwaltungstätigkeit</t>
  </si>
  <si>
    <t>7411</t>
  </si>
  <si>
    <t>Sonstige Personal- und Versorgungsauszahlungen</t>
  </si>
  <si>
    <t>742</t>
  </si>
  <si>
    <t>Auszahlungen für die Inanspruchnahme von Rechten und Diensten</t>
  </si>
  <si>
    <t>7421</t>
  </si>
  <si>
    <t xml:space="preserve"> Auszahlungen für ehrenamtliche und sonstige Tätigkeit</t>
  </si>
  <si>
    <t>7429</t>
  </si>
  <si>
    <t xml:space="preserve"> Sonstige Auszahlungen für die Inanspruchnahme von Rechten und Diensten</t>
  </si>
  <si>
    <t>7431</t>
  </si>
  <si>
    <t>Geschäftsauszahlungen</t>
  </si>
  <si>
    <t>7441</t>
  </si>
  <si>
    <t>745</t>
  </si>
  <si>
    <t>Erstattungen für Auszahlungen von Dritten aus laufender Verwaltungstätigkeit</t>
  </si>
  <si>
    <t>7450</t>
  </si>
  <si>
    <t>7451</t>
  </si>
  <si>
    <t>7452</t>
  </si>
  <si>
    <t>7453</t>
  </si>
  <si>
    <t>7454</t>
  </si>
  <si>
    <t>7455</t>
  </si>
  <si>
    <t>7456</t>
  </si>
  <si>
    <t>7457</t>
  </si>
  <si>
    <t>7458</t>
  </si>
  <si>
    <t>746</t>
  </si>
  <si>
    <t>7461</t>
  </si>
  <si>
    <t>Aufgabenbezogene Leistungsbeteiligungen an Arbeitsgemeinschaften</t>
  </si>
  <si>
    <t>748</t>
  </si>
  <si>
    <t>Besondere Auszahlungen</t>
  </si>
  <si>
    <t>7481</t>
  </si>
  <si>
    <t>7482</t>
  </si>
  <si>
    <t>7483</t>
  </si>
  <si>
    <t xml:space="preserve"> Auszahlungen aus der Inanspruchnahme von Gewährverträgen und Bürgschaften</t>
  </si>
  <si>
    <t>7484</t>
  </si>
  <si>
    <t>7491</t>
  </si>
  <si>
    <t>Weitere sonst. Auszahlungen aus laufender Verwaltungstätigkeit</t>
  </si>
  <si>
    <t>75</t>
  </si>
  <si>
    <t>Zinsen und sonstige Finanzauszahlungen</t>
  </si>
  <si>
    <t>751</t>
  </si>
  <si>
    <t>7510</t>
  </si>
  <si>
    <t>7511</t>
  </si>
  <si>
    <t>7512</t>
  </si>
  <si>
    <t>7513</t>
  </si>
  <si>
    <t>7514</t>
  </si>
  <si>
    <t>7515</t>
  </si>
  <si>
    <t>7516</t>
  </si>
  <si>
    <t>7517</t>
  </si>
  <si>
    <t xml:space="preserve"> an Kreditinstitute</t>
  </si>
  <si>
    <t>7518</t>
  </si>
  <si>
    <t xml:space="preserve"> an sonstigen inländischen Bereich</t>
  </si>
  <si>
    <t>7519</t>
  </si>
  <si>
    <t xml:space="preserve"> an sonstigen ausländischen Bereich</t>
  </si>
  <si>
    <t>759</t>
  </si>
  <si>
    <t>Sonstige Finanzauszahlungen</t>
  </si>
  <si>
    <t>7591</t>
  </si>
  <si>
    <t xml:space="preserve"> Kreditbeschaffungskosten</t>
  </si>
  <si>
    <t>7592</t>
  </si>
  <si>
    <t xml:space="preserve"> Verzinsung von Steuernachzahlungen</t>
  </si>
  <si>
    <t>7593</t>
  </si>
  <si>
    <t xml:space="preserve"> Auszahlungen für die Ablösung von Dauerlasten</t>
  </si>
  <si>
    <t>7599</t>
  </si>
  <si>
    <t xml:space="preserve"> Sonstige Finanzauszahlungen</t>
  </si>
  <si>
    <t>77</t>
  </si>
  <si>
    <t>7711</t>
  </si>
  <si>
    <t>78</t>
  </si>
  <si>
    <t>781</t>
  </si>
  <si>
    <t>Zuweisungen und Zuschüsse für lnvestitionen</t>
  </si>
  <si>
    <t>7810</t>
  </si>
  <si>
    <t>7811</t>
  </si>
  <si>
    <t>7812</t>
  </si>
  <si>
    <t>7813</t>
  </si>
  <si>
    <t>7814</t>
  </si>
  <si>
    <t>7815</t>
  </si>
  <si>
    <t>7816</t>
  </si>
  <si>
    <t>7817</t>
  </si>
  <si>
    <t>7818</t>
  </si>
  <si>
    <t>7821</t>
  </si>
  <si>
    <t>Erwerb von Grundstücken und Gebäuden</t>
  </si>
  <si>
    <t>783</t>
  </si>
  <si>
    <t>Auszahlungen aus dem Erwerb von beweglichen Sachen des Anlagevermögens</t>
  </si>
  <si>
    <t>7831</t>
  </si>
  <si>
    <t xml:space="preserve"> Auszahlungen für den Erwerb beweglicher Vermögensgegenstände
   bis zu einem Wert von 1 000 EUR ohne Umsatzsteuer</t>
  </si>
  <si>
    <t>7832</t>
  </si>
  <si>
    <t xml:space="preserve"> Auszahlungen für den Erwerb beweglicher Vermögensgegenstände
   über einem Wert von 1 000 EUR ohne Umsatzsteuer</t>
  </si>
  <si>
    <t>784</t>
  </si>
  <si>
    <t>Auszahlungen für den Erwerb von Finanzanlagen</t>
  </si>
  <si>
    <t>7842</t>
  </si>
  <si>
    <t>7843</t>
  </si>
  <si>
    <t>7844</t>
  </si>
  <si>
    <t>7845</t>
  </si>
  <si>
    <t>7846</t>
  </si>
  <si>
    <t>7847</t>
  </si>
  <si>
    <t>7848</t>
  </si>
  <si>
    <t>785</t>
  </si>
  <si>
    <t>Baumaßnahmen</t>
  </si>
  <si>
    <t>7851</t>
  </si>
  <si>
    <t xml:space="preserve"> Auszahlungen für Baumaßnahmen</t>
  </si>
  <si>
    <t>786</t>
  </si>
  <si>
    <t>Gewährung von Ausleihungen</t>
  </si>
  <si>
    <t>7860</t>
  </si>
  <si>
    <t>7861</t>
  </si>
  <si>
    <t>7862</t>
  </si>
  <si>
    <t>7863</t>
  </si>
  <si>
    <t>7864</t>
  </si>
  <si>
    <t>7865</t>
  </si>
  <si>
    <t>7866</t>
  </si>
  <si>
    <t>7867</t>
  </si>
  <si>
    <t>7868</t>
  </si>
  <si>
    <t>7869</t>
  </si>
  <si>
    <t>79</t>
  </si>
  <si>
    <t>Auszahlungen aus Finanzierungstätigkeit</t>
  </si>
  <si>
    <t>7917</t>
  </si>
  <si>
    <t>Auszahlungen aus Anleihen</t>
  </si>
  <si>
    <t>792</t>
  </si>
  <si>
    <t>Tilgung von Krediten für Investitionen</t>
  </si>
  <si>
    <t>7920</t>
  </si>
  <si>
    <t>7921</t>
  </si>
  <si>
    <t>7922</t>
  </si>
  <si>
    <t>7923</t>
  </si>
  <si>
    <t>7924</t>
  </si>
  <si>
    <t>7925</t>
  </si>
  <si>
    <t>7926</t>
  </si>
  <si>
    <t>7927</t>
  </si>
  <si>
    <t>7928</t>
  </si>
  <si>
    <t>7929</t>
  </si>
  <si>
    <t>7947</t>
  </si>
  <si>
    <t>Tilgung von sonstigen Wertpapierschulden</t>
  </si>
  <si>
    <t>795</t>
  </si>
  <si>
    <t>Gewährung von Darlehen (ohne Ausleihungen)</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</si>
  <si>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</si>
  <si>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</si>
  <si>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</si>
  <si>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</si>
  <si>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</si>
  <si>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</si>
  <si>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</si>
  <si>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</si>
  <si>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</si>
  <si>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</si>
  <si>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</si>
  <si>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</si>
  <si>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</si>
  <si>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</si>
  <si>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Sozialtransferleistungen und Leistungsbeteiligungen nach SGB II</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</si>
  <si>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</si>
  <si>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</si>
  <si>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</si>
  <si>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</si>
  <si>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</si>
  <si>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</si>
  <si>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</si>
  <si>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</si>
  <si>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</si>
  <si>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</si>
  <si>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</si>
  <si>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</si>
  <si>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</si>
  <si>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</si>
  <si>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</si>
  <si>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</si>
  <si>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</si>
  <si>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</si>
  <si>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</si>
  <si>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</si>
  <si>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</si>
  <si>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</si>
  <si>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</si>
  <si>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6122, 6130, 6132, 6142-6148, 6182, 6211-6215, 6221-6225, 
6230-6238, 6291, 6411, 6421, 6461, 6480-6488, 6511, 6521, 
6561-6564, 6591, 6610-6619, 6651, 6691, 6831</t>
  </si>
  <si>
    <t>15+19+20+21+22+23+24./.25</t>
  </si>
  <si>
    <t>6920-6923</t>
  </si>
  <si>
    <t>6810, 6812-6818, 6821, 6832, 6842-6848, 6851, 6860-6869, 6881, 6950-6959</t>
  </si>
  <si>
    <t>27+28+29./.30</t>
  </si>
  <si>
    <t>26+31</t>
  </si>
  <si>
    <t>32./.14</t>
  </si>
  <si>
    <t>Mehrauszahlungen/Mehreinzahlungen aus Verwaltungstätigkeit</t>
  </si>
  <si>
    <t>26./.7</t>
  </si>
  <si>
    <t>6917, 6924-6929, 6947</t>
  </si>
  <si>
    <t>7917, 7924-7929, 7947</t>
  </si>
  <si>
    <t>Produktrahmenplan</t>
  </si>
  <si>
    <t>Davon: Kinder-, Jugend- und Familienhilfe</t>
  </si>
  <si>
    <t xml:space="preserve">    Kinder-, Jugend- und Familienhilfe</t>
  </si>
  <si>
    <t>Sonstige Einrichtungen der Kinder-, Jugend- und Familienhilfe</t>
  </si>
  <si>
    <t>Privatrechtliche Leistungsentgelte, Kostenerstattungen und Kostenumlagen</t>
  </si>
  <si>
    <t>Einzahlungen aus Anleihen</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</si>
  <si>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</si>
  <si>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</si>
  <si>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</si>
  <si>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</si>
  <si>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</si>
  <si>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</si>
  <si>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</si>
  <si>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</si>
  <si>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</si>
  <si>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</si>
  <si>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</si>
  <si>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</si>
  <si>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</si>
  <si>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</si>
  <si>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</si>
  <si>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</si>
  <si>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</si>
  <si>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</si>
  <si>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</si>
  <si>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</si>
  <si>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</si>
  <si>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</si>
  <si>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</si>
  <si>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</si>
  <si>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</si>
  <si>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</si>
  <si>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</si>
  <si>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</si>
  <si>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</si>
  <si>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</si>
  <si>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Öffentlicher Personennahverkehr (ÖPNV)</t>
  </si>
  <si>
    <t>Zuständige Dezernentin: Heidi Knothe, Telefon: 0385 588-56432</t>
  </si>
  <si>
    <t>Hilfe zum Lebensunterhalt</t>
  </si>
  <si>
    <t>Hilfe zur Pflege</t>
  </si>
  <si>
    <t>Eingliederungshilfe für behinderte Menschen</t>
  </si>
  <si>
    <t>Hilfe zur Gesundheit</t>
  </si>
  <si>
    <t>Hilfe zur Überwindung sozialer Schwierigkeiten</t>
  </si>
  <si>
    <t>Grundsicherung im Alter und bei Erwerbsminderung</t>
  </si>
  <si>
    <t>Nicht aufteilbar</t>
  </si>
  <si>
    <t>L233 2016 00</t>
  </si>
  <si>
    <t>©  Statistisches Amt Mecklenburg-Vorpommern, Schwerin, 2018</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</si>
  <si>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</si>
  <si>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</si>
  <si>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</si>
  <si>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</si>
  <si>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</si>
  <si>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</si>
  <si>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</si>
  <si>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</si>
  <si>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</si>
  <si>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29.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</si>
</sst>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0;\-#\ ##0;\-"/>
    <numFmt numFmtId="165" formatCode="#\ ##0.00;\-#\ ##0.00;\-"/>
    <numFmt numFmtId="166" formatCode="#\ ###\ ##0;\-#\ ###\ ##0;\-"/>
    <numFmt numFmtId="167" formatCode="#,##0&quot;  &quot;;\-\ #,##0&quot;  &quot;;0&quot;  &quot;;@&quot;  &quot;"/>
    <numFmt numFmtId="168" formatCode="&quot;Auszahlungen und Einzahlungen der Gemeinden  und Gemeindeverbände &quot;0&quot; nach Produktbereichen&quot;"/>
    <numFmt numFmtId="169" formatCode="#,##0,"/>
    <numFmt numFmtId="170" formatCode="General_)"/>
    <numFmt numFmtId="171" formatCode="#,##0&quot; &quot;;\-\ #,##0&quot; &quot;;\-&quot; &quot;;@&quot; &quot;"/>
    <numFmt numFmtId="172" formatCode="0&quot;   &quot;"/>
  </numFmts>
  <fonts count="37">
    <font>
      <sz val="10"/>
      <name val="Arial"/>
    </font>
    <font>
      <sz val="8"/>
      <name val="Arial"/>
      <family val="2"/>
    </font>
    <font>
      <b/>
      <sz val="8"/>
      <name val="Arial"/>
      <family val="2"/>
    </font>
    <font>
      <b/>
      <sz val="10"/>
      <name val="Arial"/>
      <family val="2"/>
    </font>
    <font>
      <sz val="10"/>
      <name val="Arial"/>
      <family val="2"/>
    </font>
    <font>
      <sz val="9"/>
      <name val="Arial"/>
      <family val="2"/>
    </font>
    <font>
      <sz val="10"/>
      <color indexed="8"/>
      <name val="Arial"/>
      <family val="2"/>
    </font>
    <font>
      <b/>
      <sz val="10"/>
      <color indexed="8"/>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6"/>
      <name val="Arial"/>
      <family val="2"/>
    </font>
    <font>
      <sz val="8"/>
      <name val="Helvetica"/>
      <family val="2"/>
    </font>
    <font>
      <sz val="8"/>
      <color indexed="8"/>
      <name val="Arial"/>
      <family val="2"/>
    </font>
    <font>
      <b/>
      <sz val="8"/>
      <color indexed="8"/>
      <name val="Arial"/>
      <family val="2"/>
    </font>
    <font>
      <sz val="9"/>
      <color indexed="8"/>
      <name val="Arial"/>
      <family val="2"/>
    </font>
    <font>
      <sz val="6"/>
      <color indexed="8"/>
      <name val="Arial"/>
      <family val="2"/>
    </font>
    <font>
      <sz val="12"/>
      <name val="Arial MT"/>
    </font>
    <font>
      <sz val="10"/>
      <color theme="1"/>
      <name val="Arial"/>
      <family val="2"/>
    </font>
    <font>
      <sz val="9"/>
      <color theme="1"/>
      <name val="Myriad Pro"/>
      <family val="2"/>
    </font>
    <font>
      <sz val="8"/>
      <color rgb="FF000000"/>
      <name val="Arial"/>
      <family val="2"/>
    </font>
    <font>
      <b/>
      <sz val="8"/>
      <color rgb="FF000000"/>
      <name val="Arial"/>
      <family val="2"/>
    </font>
    <font>
      <sz val="9"/>
      <color theme="1"/>
      <name val="Arial"/>
      <family val="2"/>
    </font>
    <font>
      <b/>
      <sz val="9"/>
      <color theme="1"/>
      <name val="Arial"/>
      <family val="2"/>
    </font>
    <font>
      <sz val="6"/>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theme="1"/>
      <name val="Arial"/>
      <family val="2"/>
    </font>
    <font>
      <b/>
      <sz val="19"/>
      <color theme="1"/>
      <name val="Arial"/>
      <family val="2"/>
    </font>
    <font>
      <sz val="19"/>
      <color theme="1"/>
      <name val="Arial"/>
      <family val="2"/>
    </font>
    <font>
      <b/>
      <sz val="30"/>
      <name val="Arial"/>
      <family val="2"/>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3">
    <xf numFmtId="0" fontId="0" fillId="0" borderId="0"/>
    <xf numFmtId="0" fontId="4" fillId="0" borderId="0"/>
    <xf numFmtId="0" fontId="4" fillId="0" borderId="0"/>
    <xf numFmtId="0" fontId="4" fillId="0" borderId="0"/>
    <xf numFmtId="0" fontId="4" fillId="0" borderId="0"/>
    <xf numFmtId="0" fontId="6" fillId="0" borderId="0"/>
    <xf numFmtId="0" fontId="20" fillId="0" borderId="0"/>
    <xf numFmtId="0" fontId="8" fillId="0" borderId="0"/>
    <xf numFmtId="0" fontId="4" fillId="0" borderId="0"/>
    <xf numFmtId="0" fontId="4" fillId="0" borderId="0"/>
    <xf numFmtId="0" fontId="8" fillId="0" borderId="0"/>
    <xf numFmtId="0" fontId="8" fillId="0" borderId="0"/>
    <xf numFmtId="170" fontId="19" fillId="0" borderId="0"/>
  </cellStyleXfs>
  <cellXfs count="300">
    <xf numFmtId="0" fontId="0" fillId="0" borderId="0" xfId="0"/>
    <xf numFmtId="0" fontId="20" fillId="0" borderId="0" xfId="6"/>
    <xf numFmtId="49" fontId="21" fillId="0" borderId="0" xfId="6" applyNumberFormat="1" applyFont="1" applyAlignment="1">
      <alignment horizontal="left" vertical="center"/>
    </xf>
    <xf numFmtId="0" fontId="21" fillId="0" borderId="0" xfId="6" applyFont="1" applyAlignment="1">
      <alignment horizontal="left" vertical="center"/>
    </xf>
    <xf numFmtId="0" fontId="5" fillId="0" borderId="0" xfId="1" applyFont="1" applyAlignment="1">
      <alignment vertical="center" wrapText="1"/>
    </xf>
    <xf numFmtId="0" fontId="6" fillId="0" borderId="0" xfId="7" applyFont="1"/>
    <xf numFmtId="0" fontId="9" fillId="0" borderId="0" xfId="7" applyFont="1"/>
    <xf numFmtId="0" fontId="6" fillId="0" borderId="0" xfId="7" applyFont="1" applyAlignment="1">
      <alignment horizontal="left" wrapText="1"/>
    </xf>
    <xf numFmtId="0" fontId="10" fillId="0" borderId="0" xfId="7" applyFont="1"/>
    <xf numFmtId="0" fontId="4" fillId="0" borderId="0" xfId="1"/>
    <xf numFmtId="0" fontId="5" fillId="0" borderId="0" xfId="1" applyFont="1"/>
    <xf numFmtId="0" fontId="5" fillId="0" borderId="0" xfId="1" applyFont="1" applyAlignment="1">
      <alignment vertical="center"/>
    </xf>
    <xf numFmtId="0" fontId="4" fillId="0" borderId="0" xfId="1" applyFont="1"/>
    <xf numFmtId="0" fontId="14" fillId="0" borderId="0" xfId="1" applyFont="1" applyBorder="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justify" vertical="justify" wrapText="1"/>
    </xf>
    <xf numFmtId="0" fontId="1" fillId="0" borderId="0" xfId="0" applyFont="1" applyBorder="1" applyAlignment="1">
      <alignment horizontal="center" wrapText="1"/>
    </xf>
    <xf numFmtId="0" fontId="1" fillId="0" borderId="0" xfId="0" applyFont="1" applyBorder="1"/>
    <xf numFmtId="0" fontId="1"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167" fontId="22" fillId="0" borderId="0" xfId="0" applyNumberFormat="1" applyFont="1" applyBorder="1" applyAlignment="1">
      <alignment horizontal="right" vertical="center"/>
    </xf>
    <xf numFmtId="0" fontId="1" fillId="0" borderId="4" xfId="0" applyFont="1" applyBorder="1" applyAlignment="1">
      <alignment wrapText="1"/>
    </xf>
    <xf numFmtId="0" fontId="13" fillId="0" borderId="1" xfId="0" applyFont="1" applyBorder="1" applyAlignment="1">
      <alignment horizontal="center" vertical="center" wrapText="1"/>
    </xf>
    <xf numFmtId="0" fontId="2" fillId="0" borderId="4" xfId="0" applyFont="1" applyBorder="1" applyAlignment="1">
      <alignment vertical="center" wrapText="1"/>
    </xf>
    <xf numFmtId="0" fontId="6" fillId="0" borderId="0" xfId="7" applyFont="1" applyAlignment="1">
      <alignment vertical="center"/>
    </xf>
    <xf numFmtId="0" fontId="5" fillId="0" borderId="0" xfId="1" applyFont="1" applyAlignment="1">
      <alignment horizontal="right"/>
    </xf>
    <xf numFmtId="0" fontId="5" fillId="0" borderId="0" xfId="1" applyNumberFormat="1" applyFont="1" applyAlignment="1">
      <alignment horizontal="left" vertical="top"/>
    </xf>
    <xf numFmtId="0" fontId="5" fillId="0" borderId="0" xfId="1" applyFont="1" applyAlignment="1">
      <alignment horizontal="left" vertical="top"/>
    </xf>
    <xf numFmtId="165" fontId="1" fillId="0" borderId="0" xfId="0" applyNumberFormat="1" applyFont="1" applyBorder="1" applyAlignment="1">
      <alignment horizontal="right"/>
    </xf>
    <xf numFmtId="165" fontId="2" fillId="0" borderId="0" xfId="0" applyNumberFormat="1" applyFont="1" applyBorder="1" applyAlignment="1">
      <alignment horizontal="right" vertical="center"/>
    </xf>
    <xf numFmtId="165" fontId="2" fillId="0" borderId="0" xfId="0" applyNumberFormat="1" applyFont="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2" fillId="0" borderId="5" xfId="7" applyFont="1" applyFill="1" applyBorder="1" applyAlignment="1">
      <alignment horizontal="left"/>
    </xf>
    <xf numFmtId="0" fontId="22" fillId="0" borderId="5" xfId="7" applyFont="1" applyFill="1" applyBorder="1" applyAlignment="1">
      <alignment horizontal="left" wrapText="1"/>
    </xf>
    <xf numFmtId="0" fontId="23" fillId="0" borderId="5" xfId="7" applyFont="1" applyFill="1" applyBorder="1" applyAlignment="1">
      <alignment horizontal="left" wrapText="1"/>
    </xf>
    <xf numFmtId="0" fontId="23" fillId="0" borderId="5" xfId="7" applyFont="1" applyFill="1" applyBorder="1" applyAlignment="1">
      <alignment horizontal="left" vertical="center"/>
    </xf>
    <xf numFmtId="0" fontId="13" fillId="0" borderId="6" xfId="0" applyFont="1" applyBorder="1" applyAlignment="1">
      <alignment horizontal="center" vertical="center" wrapText="1"/>
    </xf>
    <xf numFmtId="0" fontId="2" fillId="0" borderId="0" xfId="0" applyFont="1" applyBorder="1" applyAlignment="1"/>
    <xf numFmtId="49" fontId="2" fillId="0" borderId="0" xfId="0" applyNumberFormat="1" applyFont="1" applyBorder="1" applyAlignment="1">
      <alignment horizontal="center" vertical="center"/>
    </xf>
    <xf numFmtId="0" fontId="7" fillId="0" borderId="0" xfId="1" applyFont="1" applyAlignment="1">
      <alignment horizontal="left" vertical="center"/>
    </xf>
    <xf numFmtId="0" fontId="2" fillId="0" borderId="0" xfId="1" applyFont="1"/>
    <xf numFmtId="0" fontId="1" fillId="0" borderId="0" xfId="1" applyFont="1" applyBorder="1" applyAlignment="1">
      <alignment horizontal="left" vertical="center" wrapText="1"/>
    </xf>
    <xf numFmtId="0" fontId="1" fillId="0" borderId="8" xfId="1" applyFont="1" applyBorder="1" applyAlignment="1">
      <alignment horizontal="center" vertical="center" wrapText="1"/>
    </xf>
    <xf numFmtId="0" fontId="1" fillId="0" borderId="0" xfId="1" applyFont="1"/>
    <xf numFmtId="0" fontId="2" fillId="0" borderId="0" xfId="1" applyFont="1" applyBorder="1" applyAlignment="1">
      <alignment horizontal="left" indent="1"/>
    </xf>
    <xf numFmtId="0" fontId="2" fillId="0" borderId="9" xfId="1" applyFont="1" applyBorder="1" applyAlignment="1">
      <alignment horizontal="left" indent="1"/>
    </xf>
    <xf numFmtId="0" fontId="1" fillId="0" borderId="0" xfId="1" applyFont="1" applyBorder="1" applyAlignment="1">
      <alignment horizontal="left" indent="1"/>
    </xf>
    <xf numFmtId="0" fontId="1" fillId="0" borderId="9" xfId="1" applyFont="1" applyBorder="1" applyAlignment="1">
      <alignment horizontal="left" indent="1"/>
    </xf>
    <xf numFmtId="0" fontId="1" fillId="0" borderId="0" xfId="1" applyFont="1" applyAlignment="1">
      <alignment horizontal="left" vertical="center" wrapText="1"/>
    </xf>
    <xf numFmtId="0" fontId="1"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center" vertical="center" wrapText="1"/>
    </xf>
    <xf numFmtId="0" fontId="1" fillId="0" borderId="0" xfId="1" applyFont="1" applyAlignment="1">
      <alignment horizontal="left"/>
    </xf>
    <xf numFmtId="0" fontId="4" fillId="0" borderId="0" xfId="1" applyFont="1" applyAlignment="1">
      <alignment horizontal="left"/>
    </xf>
    <xf numFmtId="0" fontId="3" fillId="0" borderId="0" xfId="1" applyFont="1" applyAlignment="1">
      <alignment vertical="center"/>
    </xf>
    <xf numFmtId="0" fontId="4" fillId="0" borderId="0" xfId="1" applyFont="1" applyAlignment="1">
      <alignment vertical="center"/>
    </xf>
    <xf numFmtId="0" fontId="2" fillId="0" borderId="0" xfId="0" applyFont="1" applyBorder="1"/>
    <xf numFmtId="0" fontId="2" fillId="0" borderId="8" xfId="0" applyFont="1" applyBorder="1" applyAlignment="1">
      <alignment horizontal="left" indent="1"/>
    </xf>
    <xf numFmtId="0" fontId="2" fillId="0" borderId="0" xfId="0" applyFont="1" applyAlignment="1">
      <alignment horizontal="left" indent="1"/>
    </xf>
    <xf numFmtId="0" fontId="2" fillId="0" borderId="9" xfId="0" applyFont="1" applyBorder="1" applyAlignment="1">
      <alignment horizontal="left" indent="1"/>
    </xf>
    <xf numFmtId="0" fontId="1" fillId="0" borderId="0" xfId="0" applyFont="1" applyAlignment="1">
      <alignment horizontal="left" indent="1"/>
    </xf>
    <xf numFmtId="0" fontId="1" fillId="0" borderId="9" xfId="0" applyFont="1" applyBorder="1" applyAlignment="1">
      <alignment horizontal="left" indent="1"/>
    </xf>
    <xf numFmtId="0" fontId="1" fillId="0" borderId="0" xfId="0" applyFont="1" applyAlignment="1">
      <alignment horizontal="left" vertical="top" indent="1"/>
    </xf>
    <xf numFmtId="0" fontId="1" fillId="0" borderId="9" xfId="0" applyFont="1" applyBorder="1" applyAlignment="1">
      <alignment horizontal="left" wrapText="1" indent="1"/>
    </xf>
    <xf numFmtId="0" fontId="14" fillId="0" borderId="4" xfId="1" applyFont="1" applyBorder="1" applyAlignment="1">
      <alignment vertical="top" wrapText="1"/>
    </xf>
    <xf numFmtId="0" fontId="14" fillId="0" borderId="0" xfId="1" applyFont="1" applyBorder="1" applyAlignment="1">
      <alignment horizontal="left" vertical="top" wrapText="1"/>
    </xf>
    <xf numFmtId="0" fontId="1" fillId="0" borderId="0" xfId="1" applyFont="1" applyAlignment="1">
      <alignment horizontal="center" vertical="top" wrapText="1"/>
    </xf>
    <xf numFmtId="0" fontId="1" fillId="0" borderId="5" xfId="1" applyFont="1" applyBorder="1" applyAlignment="1">
      <alignment vertical="top" wrapText="1"/>
    </xf>
    <xf numFmtId="0" fontId="1" fillId="0" borderId="0" xfId="1" applyFont="1" applyBorder="1" applyAlignment="1">
      <alignment horizontal="left" vertical="top" wrapText="1"/>
    </xf>
    <xf numFmtId="0" fontId="2" fillId="0" borderId="0" xfId="1" applyFont="1" applyAlignment="1">
      <alignment horizontal="center" vertical="top" wrapText="1"/>
    </xf>
    <xf numFmtId="0" fontId="2" fillId="0" borderId="5" xfId="1" applyFont="1" applyBorder="1" applyAlignment="1">
      <alignment vertical="top" wrapText="1"/>
    </xf>
    <xf numFmtId="0" fontId="2" fillId="0" borderId="0" xfId="1" applyFont="1" applyBorder="1" applyAlignment="1">
      <alignment horizontal="left" vertical="top" wrapText="1"/>
    </xf>
    <xf numFmtId="0" fontId="1" fillId="0" borderId="0" xfId="1" applyFont="1" applyAlignment="1">
      <alignment horizontal="center"/>
    </xf>
    <xf numFmtId="0" fontId="1" fillId="0" borderId="0" xfId="1" applyFont="1" applyAlignment="1">
      <alignment vertical="top"/>
    </xf>
    <xf numFmtId="0" fontId="1" fillId="0" borderId="0" xfId="1" applyFont="1" applyAlignment="1">
      <alignment horizontal="left" vertical="top"/>
    </xf>
    <xf numFmtId="0" fontId="15" fillId="0" borderId="0" xfId="7" applyFont="1" applyAlignment="1">
      <alignment vertical="top"/>
    </xf>
    <xf numFmtId="0" fontId="15" fillId="0" borderId="0" xfId="7" applyFont="1"/>
    <xf numFmtId="0" fontId="15" fillId="0" borderId="0" xfId="7" applyFont="1" applyBorder="1"/>
    <xf numFmtId="0" fontId="15" fillId="0" borderId="5" xfId="7" applyFont="1" applyBorder="1" applyAlignment="1">
      <alignment horizontal="left"/>
    </xf>
    <xf numFmtId="0" fontId="15" fillId="0" borderId="5" xfId="7" applyFont="1" applyBorder="1" applyAlignment="1">
      <alignment horizontal="left" wrapText="1"/>
    </xf>
    <xf numFmtId="0" fontId="16" fillId="0" borderId="5" xfId="7" applyFont="1" applyBorder="1" applyAlignment="1">
      <alignment horizontal="left" vertical="center"/>
    </xf>
    <xf numFmtId="0" fontId="16" fillId="0" borderId="0" xfId="7" applyFont="1" applyAlignment="1">
      <alignment vertical="center"/>
    </xf>
    <xf numFmtId="0" fontId="16" fillId="0" borderId="5" xfId="7" applyFont="1" applyBorder="1" applyAlignment="1">
      <alignment horizontal="left" wrapText="1"/>
    </xf>
    <xf numFmtId="0" fontId="16" fillId="0" borderId="0" xfId="7" applyFont="1"/>
    <xf numFmtId="0" fontId="15" fillId="0" borderId="5" xfId="5" applyFont="1" applyFill="1" applyBorder="1" applyAlignment="1">
      <alignment wrapText="1"/>
    </xf>
    <xf numFmtId="0" fontId="17" fillId="0" borderId="0" xfId="7" applyFont="1" applyAlignment="1"/>
    <xf numFmtId="0" fontId="17" fillId="0" borderId="0" xfId="7" applyFont="1" applyAlignment="1">
      <alignment horizontal="left"/>
    </xf>
    <xf numFmtId="164" fontId="17" fillId="0" borderId="0" xfId="7" applyNumberFormat="1" applyFont="1" applyAlignment="1">
      <alignment horizontal="right"/>
    </xf>
    <xf numFmtId="0" fontId="7" fillId="0" borderId="0" xfId="7" applyFont="1" applyAlignment="1">
      <alignment horizontal="center"/>
    </xf>
    <xf numFmtId="169" fontId="15" fillId="0" borderId="0" xfId="7" applyNumberFormat="1" applyFont="1" applyAlignment="1">
      <alignment horizontal="center"/>
    </xf>
    <xf numFmtId="0" fontId="17" fillId="0" borderId="0" xfId="7" applyFont="1"/>
    <xf numFmtId="0" fontId="24" fillId="0" borderId="0" xfId="6" applyFont="1" applyAlignment="1">
      <alignment horizontal="left" vertical="center" indent="33"/>
    </xf>
    <xf numFmtId="49" fontId="24" fillId="0" borderId="0" xfId="6" applyNumberFormat="1" applyFont="1" applyAlignment="1">
      <alignment horizontal="right" vertical="center"/>
    </xf>
    <xf numFmtId="49" fontId="20" fillId="0" borderId="0" xfId="6" applyNumberFormat="1" applyFont="1" applyAlignment="1">
      <alignment horizontal="right"/>
    </xf>
    <xf numFmtId="0" fontId="25" fillId="0" borderId="0" xfId="6" applyFont="1" applyAlignment="1">
      <alignment vertical="center"/>
    </xf>
    <xf numFmtId="0" fontId="20" fillId="0" borderId="0" xfId="6" applyFont="1" applyAlignment="1"/>
    <xf numFmtId="49" fontId="24" fillId="0" borderId="0" xfId="6" applyNumberFormat="1" applyFont="1" applyAlignment="1">
      <alignment horizontal="left" vertical="center"/>
    </xf>
    <xf numFmtId="0" fontId="24" fillId="0" borderId="0" xfId="6" applyNumberFormat="1" applyFont="1" applyAlignment="1">
      <alignment horizontal="left" vertical="center"/>
    </xf>
    <xf numFmtId="0" fontId="13" fillId="0" borderId="2" xfId="1" applyNumberFormat="1" applyFont="1" applyBorder="1" applyAlignment="1">
      <alignment horizontal="center" vertical="center"/>
    </xf>
    <xf numFmtId="0" fontId="13" fillId="0" borderId="2"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0" fontId="13" fillId="0" borderId="1" xfId="1" applyNumberFormat="1" applyFont="1" applyBorder="1" applyAlignment="1">
      <alignment horizontal="center" vertical="center"/>
    </xf>
    <xf numFmtId="0" fontId="13" fillId="0" borderId="3" xfId="1" applyNumberFormat="1" applyFont="1" applyBorder="1" applyAlignment="1">
      <alignment horizontal="center" vertical="center"/>
    </xf>
    <xf numFmtId="0" fontId="26" fillId="0" borderId="1" xfId="1" applyNumberFormat="1" applyFont="1" applyFill="1" applyBorder="1" applyAlignment="1">
      <alignment horizontal="center" vertical="center"/>
    </xf>
    <xf numFmtId="0" fontId="26" fillId="0" borderId="2" xfId="1" applyNumberFormat="1" applyFont="1" applyFill="1" applyBorder="1" applyAlignment="1">
      <alignment horizontal="center" vertical="center" wrapText="1"/>
    </xf>
    <xf numFmtId="0" fontId="13" fillId="0" borderId="2" xfId="1"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0" fontId="15" fillId="0" borderId="0" xfId="7" applyFont="1" applyFill="1" applyAlignment="1"/>
    <xf numFmtId="0" fontId="15" fillId="0" borderId="5" xfId="7" applyFont="1" applyFill="1" applyBorder="1" applyAlignment="1">
      <alignment horizontal="left"/>
    </xf>
    <xf numFmtId="0" fontId="1" fillId="0" borderId="0" xfId="0" applyFont="1" applyBorder="1" applyAlignment="1">
      <alignment vertical="center"/>
    </xf>
    <xf numFmtId="0" fontId="1" fillId="0" borderId="0" xfId="0" applyFont="1" applyBorder="1" applyAlignment="1"/>
    <xf numFmtId="0" fontId="1" fillId="0" borderId="0" xfId="0" applyNumberFormat="1" applyFont="1" applyBorder="1" applyAlignment="1">
      <alignment horizontal="center" vertical="center"/>
    </xf>
    <xf numFmtId="0" fontId="13" fillId="0" borderId="0" xfId="0" applyNumberFormat="1" applyFont="1" applyBorder="1" applyAlignment="1">
      <alignment horizontal="center" vertical="center"/>
    </xf>
    <xf numFmtId="0" fontId="1" fillId="0" borderId="0" xfId="0" applyNumberFormat="1" applyFont="1" applyBorder="1"/>
    <xf numFmtId="0" fontId="13" fillId="0" borderId="0" xfId="0" applyNumberFormat="1" applyFont="1" applyBorder="1"/>
    <xf numFmtId="0" fontId="2" fillId="0" borderId="0" xfId="0" applyNumberFormat="1" applyFont="1" applyBorder="1" applyAlignment="1">
      <alignment vertical="center"/>
    </xf>
    <xf numFmtId="0" fontId="2" fillId="0" borderId="0" xfId="0" applyNumberFormat="1" applyFont="1" applyBorder="1" applyAlignment="1"/>
    <xf numFmtId="0" fontId="1" fillId="0" borderId="0" xfId="0" applyNumberFormat="1" applyFont="1" applyBorder="1" applyAlignment="1">
      <alignment vertical="center"/>
    </xf>
    <xf numFmtId="0" fontId="1" fillId="0" borderId="0" xfId="0" applyNumberFormat="1" applyFont="1" applyBorder="1" applyAlignment="1"/>
    <xf numFmtId="166" fontId="1" fillId="0" borderId="0" xfId="0" applyNumberFormat="1" applyFont="1" applyBorder="1" applyAlignment="1">
      <alignment horizontal="right"/>
    </xf>
    <xf numFmtId="166" fontId="2" fillId="0" borderId="0" xfId="0" applyNumberFormat="1" applyFont="1" applyBorder="1" applyAlignment="1">
      <alignment horizontal="right" vertical="center"/>
    </xf>
    <xf numFmtId="166" fontId="2" fillId="0" borderId="0" xfId="0" applyNumberFormat="1" applyFont="1" applyBorder="1" applyAlignment="1">
      <alignment horizontal="right"/>
    </xf>
    <xf numFmtId="166" fontId="15" fillId="0" borderId="0" xfId="7" applyNumberFormat="1" applyFont="1" applyBorder="1" applyAlignment="1">
      <alignment horizontal="right"/>
    </xf>
    <xf numFmtId="166" fontId="16" fillId="0" borderId="0" xfId="7" applyNumberFormat="1" applyFont="1" applyBorder="1" applyAlignment="1">
      <alignment horizontal="right" vertical="center"/>
    </xf>
    <xf numFmtId="166" fontId="16" fillId="0" borderId="0" xfId="7" applyNumberFormat="1" applyFont="1" applyBorder="1" applyAlignment="1">
      <alignment horizontal="right"/>
    </xf>
    <xf numFmtId="166" fontId="1" fillId="0" borderId="2"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6" fontId="13" fillId="0" borderId="3" xfId="0" applyNumberFormat="1" applyFont="1" applyBorder="1" applyAlignment="1">
      <alignment horizontal="center" vertical="center" wrapText="1"/>
    </xf>
    <xf numFmtId="166" fontId="13" fillId="0" borderId="6" xfId="0" applyNumberFormat="1" applyFont="1" applyBorder="1" applyAlignment="1">
      <alignment horizontal="center" vertical="center" wrapText="1"/>
    </xf>
    <xf numFmtId="165" fontId="15" fillId="0" borderId="0" xfId="7" applyNumberFormat="1" applyFont="1" applyBorder="1" applyAlignment="1">
      <alignment horizontal="right"/>
    </xf>
    <xf numFmtId="165" fontId="16" fillId="0" borderId="0" xfId="7" applyNumberFormat="1" applyFont="1" applyBorder="1" applyAlignment="1">
      <alignment horizontal="right"/>
    </xf>
    <xf numFmtId="165" fontId="16" fillId="0" borderId="0" xfId="7" applyNumberFormat="1" applyFont="1" applyBorder="1" applyAlignment="1">
      <alignment horizontal="right" vertical="center"/>
    </xf>
    <xf numFmtId="166" fontId="1" fillId="0" borderId="0" xfId="0" applyNumberFormat="1" applyFont="1" applyFill="1" applyBorder="1" applyAlignment="1">
      <alignment horizontal="right"/>
    </xf>
    <xf numFmtId="165" fontId="1" fillId="0" borderId="0" xfId="0" applyNumberFormat="1" applyFont="1" applyFill="1" applyBorder="1" applyAlignment="1">
      <alignment horizontal="right"/>
    </xf>
    <xf numFmtId="166" fontId="2" fillId="0" borderId="0" xfId="0" applyNumberFormat="1" applyFont="1" applyFill="1" applyBorder="1" applyAlignment="1">
      <alignment horizontal="right" vertical="center"/>
    </xf>
    <xf numFmtId="165" fontId="2" fillId="0" borderId="0" xfId="0" applyNumberFormat="1" applyFont="1" applyFill="1" applyBorder="1" applyAlignment="1">
      <alignment horizontal="right" vertical="center"/>
    </xf>
    <xf numFmtId="166" fontId="2" fillId="0" borderId="0" xfId="0" applyNumberFormat="1" applyFont="1" applyFill="1" applyBorder="1" applyAlignment="1">
      <alignment horizontal="right"/>
    </xf>
    <xf numFmtId="165" fontId="2" fillId="0" borderId="0" xfId="0" applyNumberFormat="1" applyFont="1" applyFill="1" applyBorder="1" applyAlignment="1">
      <alignment horizontal="right"/>
    </xf>
    <xf numFmtId="0" fontId="3"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horizontal="justify" vertical="justify" wrapText="1"/>
    </xf>
    <xf numFmtId="0" fontId="12" fillId="0" borderId="0" xfId="1" applyFont="1" applyAlignment="1">
      <alignment horizontal="left" vertical="center"/>
    </xf>
    <xf numFmtId="0" fontId="11" fillId="0" borderId="0" xfId="1" applyFont="1" applyAlignment="1">
      <alignment horizontal="left" vertical="center"/>
    </xf>
    <xf numFmtId="0" fontId="5" fillId="0" borderId="0" xfId="1" applyFont="1" applyAlignment="1">
      <alignment horizontal="left" vertical="center"/>
    </xf>
    <xf numFmtId="0" fontId="9" fillId="0" borderId="0" xfId="7" applyFont="1" applyAlignment="1">
      <alignment horizontal="center"/>
    </xf>
    <xf numFmtId="0" fontId="7" fillId="0" borderId="0" xfId="7" applyFont="1" applyAlignment="1">
      <alignment vertical="center"/>
    </xf>
    <xf numFmtId="172" fontId="13" fillId="0" borderId="0" xfId="0" applyNumberFormat="1" applyFont="1" applyAlignment="1" applyProtection="1">
      <alignment horizontal="right"/>
    </xf>
    <xf numFmtId="172" fontId="13" fillId="0" borderId="0" xfId="0" applyNumberFormat="1" applyFont="1" applyAlignment="1" applyProtection="1">
      <alignment horizontal="right" vertical="center"/>
    </xf>
    <xf numFmtId="0" fontId="21" fillId="0" borderId="0" xfId="6" applyFont="1" applyAlignment="1">
      <alignment horizontal="left" vertical="center"/>
    </xf>
    <xf numFmtId="49" fontId="24" fillId="0" borderId="0" xfId="6" applyNumberFormat="1" applyFont="1" applyAlignment="1">
      <alignment horizontal="left" vertical="center"/>
    </xf>
    <xf numFmtId="0" fontId="20" fillId="0" borderId="0" xfId="6" applyAlignment="1">
      <alignment horizontal="center"/>
    </xf>
    <xf numFmtId="49" fontId="21" fillId="0" borderId="0" xfId="6" applyNumberFormat="1" applyFont="1" applyAlignment="1">
      <alignment horizontal="left" vertical="center"/>
    </xf>
    <xf numFmtId="49" fontId="21" fillId="0" borderId="0" xfId="6" applyNumberFormat="1" applyFont="1" applyAlignment="1">
      <alignment horizontal="center" vertical="center"/>
    </xf>
    <xf numFmtId="0" fontId="24" fillId="0" borderId="0" xfId="6" applyFont="1" applyBorder="1" applyAlignment="1">
      <alignment horizontal="center" vertical="center"/>
    </xf>
    <xf numFmtId="0" fontId="33" fillId="0" borderId="0" xfId="6" applyFont="1" applyBorder="1" applyAlignment="1">
      <alignment horizontal="left" vertical="center"/>
    </xf>
    <xf numFmtId="0" fontId="32" fillId="0" borderId="18" xfId="6" applyFont="1" applyBorder="1" applyAlignment="1">
      <alignment horizontal="center" vertical="center"/>
    </xf>
    <xf numFmtId="0" fontId="24" fillId="0" borderId="19" xfId="6" applyFont="1" applyBorder="1" applyAlignment="1">
      <alignment horizontal="center" vertical="center"/>
    </xf>
    <xf numFmtId="0" fontId="25" fillId="0" borderId="0" xfId="6" applyFont="1" applyAlignment="1">
      <alignment horizontal="center" vertical="center"/>
    </xf>
    <xf numFmtId="0" fontId="24" fillId="0" borderId="0" xfId="6" applyFont="1" applyAlignment="1">
      <alignment horizontal="center" vertical="center"/>
    </xf>
    <xf numFmtId="0" fontId="30" fillId="0" borderId="0" xfId="6" applyFont="1" applyAlignment="1">
      <alignment horizontal="left" vertical="center"/>
    </xf>
    <xf numFmtId="0" fontId="24" fillId="0" borderId="0" xfId="6" applyFont="1" applyAlignment="1">
      <alignment horizontal="right"/>
    </xf>
    <xf numFmtId="0" fontId="25" fillId="0" borderId="18" xfId="6" applyFont="1" applyBorder="1" applyAlignment="1">
      <alignment horizontal="right"/>
    </xf>
    <xf numFmtId="0" fontId="32" fillId="0" borderId="19" xfId="6" applyFont="1" applyBorder="1" applyAlignment="1">
      <alignment horizontal="center" vertical="center"/>
    </xf>
    <xf numFmtId="0" fontId="32" fillId="0" borderId="0" xfId="6" applyFont="1" applyBorder="1" applyAlignment="1">
      <alignment horizontal="center" vertical="center"/>
    </xf>
    <xf numFmtId="0" fontId="27" fillId="0" borderId="16" xfId="6" applyFont="1" applyBorder="1" applyAlignment="1">
      <alignment horizontal="center" vertical="center" wrapText="1"/>
    </xf>
    <xf numFmtId="0" fontId="28" fillId="0" borderId="17" xfId="8" applyFont="1" applyBorder="1" applyAlignment="1">
      <alignment horizontal="left" vertical="center" wrapText="1"/>
    </xf>
    <xf numFmtId="0" fontId="29" fillId="0" borderId="17" xfId="8" applyFont="1" applyBorder="1" applyAlignment="1">
      <alignment horizontal="right" vertical="center" wrapText="1"/>
    </xf>
    <xf numFmtId="0" fontId="28" fillId="0" borderId="0" xfId="1" applyFont="1" applyBorder="1" applyAlignment="1">
      <alignment horizontal="center" vertical="center" wrapText="1"/>
    </xf>
    <xf numFmtId="0" fontId="34" fillId="0" borderId="0" xfId="6" applyFont="1" applyAlignment="1">
      <alignment vertical="center"/>
    </xf>
    <xf numFmtId="0" fontId="34" fillId="0" borderId="0" xfId="6" applyFont="1" applyAlignment="1">
      <alignment horizontal="left" vertical="center"/>
    </xf>
    <xf numFmtId="0" fontId="34" fillId="0" borderId="0" xfId="6" applyFont="1" applyAlignment="1">
      <alignment vertical="center" wrapText="1"/>
    </xf>
    <xf numFmtId="0" fontId="35" fillId="0" borderId="0" xfId="6" quotePrefix="1" applyNumberFormat="1" applyFont="1" applyAlignment="1">
      <alignment horizontal="left"/>
    </xf>
    <xf numFmtId="0" fontId="35" fillId="0" borderId="0" xfId="6" applyNumberFormat="1" applyFont="1" applyAlignment="1">
      <alignment horizontal="left"/>
    </xf>
    <xf numFmtId="49" fontId="31" fillId="0" borderId="0" xfId="6" quotePrefix="1" applyNumberFormat="1" applyFont="1" applyAlignment="1">
      <alignment horizontal="left"/>
    </xf>
    <xf numFmtId="0" fontId="3" fillId="0" borderId="0" xfId="1" applyFont="1" applyAlignment="1">
      <alignment horizontal="left" vertical="center"/>
    </xf>
    <xf numFmtId="0" fontId="5" fillId="0" borderId="0" xfId="1" applyNumberFormat="1" applyFont="1" applyAlignment="1">
      <alignment horizontal="center" vertical="center"/>
    </xf>
    <xf numFmtId="0" fontId="24" fillId="0" borderId="0" xfId="1" applyNumberFormat="1" applyFont="1" applyAlignment="1">
      <alignment vertical="center"/>
    </xf>
    <xf numFmtId="0" fontId="5" fillId="0" borderId="0" xfId="1" applyFont="1" applyAlignment="1">
      <alignment vertical="center" wrapText="1"/>
    </xf>
    <xf numFmtId="0" fontId="1" fillId="0" borderId="10" xfId="1" applyFont="1" applyBorder="1" applyAlignment="1">
      <alignment horizontal="center" vertical="center"/>
    </xf>
    <xf numFmtId="0" fontId="1" fillId="0" borderId="11" xfId="1" applyFont="1" applyBorder="1" applyAlignment="1">
      <alignment horizontal="center" vertical="center"/>
    </xf>
    <xf numFmtId="0" fontId="1" fillId="0" borderId="8" xfId="1" applyFont="1" applyBorder="1" applyAlignment="1">
      <alignment horizontal="center" vertical="center"/>
    </xf>
    <xf numFmtId="0" fontId="1" fillId="0" borderId="12" xfId="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7" fillId="0" borderId="0" xfId="1" applyFont="1" applyBorder="1" applyAlignment="1">
      <alignment horizontal="left" vertical="center"/>
    </xf>
    <xf numFmtId="0" fontId="1" fillId="0" borderId="10" xfId="1" applyFont="1" applyBorder="1" applyAlignment="1">
      <alignment horizontal="center" vertical="center" wrapText="1"/>
    </xf>
    <xf numFmtId="0" fontId="1" fillId="0" borderId="11" xfId="0" applyFont="1" applyBorder="1" applyAlignment="1">
      <alignment horizontal="center" vertical="center" wrapText="1"/>
    </xf>
    <xf numFmtId="0" fontId="1" fillId="0" borderId="4" xfId="1"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1"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1" fontId="1" fillId="0" borderId="2" xfId="0" applyNumberFormat="1" applyFont="1" applyBorder="1" applyAlignment="1">
      <alignment horizontal="center" vertical="center" wrapText="1"/>
    </xf>
    <xf numFmtId="1" fontId="1" fillId="0" borderId="8"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 fontId="1" fillId="0" borderId="9"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1" fontId="1" fillId="0" borderId="12"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NumberFormat="1" applyFont="1" applyBorder="1" applyAlignment="1">
      <alignment horizontal="left" vertical="center"/>
    </xf>
    <xf numFmtId="0" fontId="2" fillId="0" borderId="2" xfId="0" applyNumberFormat="1" applyFont="1" applyBorder="1" applyAlignment="1">
      <alignment horizontal="lef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wrapText="1"/>
    </xf>
    <xf numFmtId="0" fontId="1" fillId="0" borderId="15" xfId="0" applyFont="1" applyBorder="1" applyAlignment="1">
      <alignment horizontal="center" vertical="center" wrapText="1"/>
    </xf>
    <xf numFmtId="168" fontId="2" fillId="0" borderId="3" xfId="0" applyNumberFormat="1" applyFont="1" applyBorder="1" applyAlignment="1">
      <alignment horizontal="center" vertical="center" wrapText="1"/>
    </xf>
    <xf numFmtId="168" fontId="2" fillId="0" borderId="6"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xf>
    <xf numFmtId="171" fontId="2" fillId="0" borderId="9" xfId="0" applyNumberFormat="1" applyFont="1" applyBorder="1" applyAlignment="1">
      <alignment horizontal="center" vertical="center"/>
    </xf>
    <xf numFmtId="171" fontId="2" fillId="0" borderId="0"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1" fillId="0" borderId="6" xfId="0" applyFont="1" applyBorder="1" applyAlignment="1">
      <alignment horizontal="center" vertical="center" wrapText="1"/>
    </xf>
    <xf numFmtId="166" fontId="2" fillId="0" borderId="9" xfId="0" applyNumberFormat="1" applyFont="1" applyBorder="1" applyAlignment="1">
      <alignment horizontal="center" vertical="center"/>
    </xf>
    <xf numFmtId="166" fontId="2" fillId="0" borderId="0" xfId="0" applyNumberFormat="1" applyFont="1" applyBorder="1" applyAlignment="1">
      <alignment horizontal="center" vertical="center"/>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7" xfId="0" applyNumberFormat="1" applyFont="1" applyBorder="1" applyAlignment="1">
      <alignment horizontal="left" vertical="center"/>
    </xf>
    <xf numFmtId="0" fontId="2" fillId="0" borderId="10" xfId="0" applyNumberFormat="1" applyFont="1" applyBorder="1" applyAlignment="1">
      <alignment horizontal="left" vertical="center"/>
    </xf>
    <xf numFmtId="0" fontId="2" fillId="0" borderId="14" xfId="0" applyNumberFormat="1" applyFont="1" applyBorder="1" applyAlignment="1">
      <alignment horizontal="left" vertical="center"/>
    </xf>
    <xf numFmtId="0" fontId="2" fillId="0" borderId="11" xfId="0" applyNumberFormat="1" applyFont="1" applyBorder="1" applyAlignment="1">
      <alignment horizontal="left" vertical="center"/>
    </xf>
    <xf numFmtId="0" fontId="2" fillId="0" borderId="8"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14" xfId="0" applyNumberFormat="1" applyFont="1" applyBorder="1" applyAlignment="1">
      <alignment horizontal="center" vertical="center" wrapText="1"/>
    </xf>
    <xf numFmtId="0" fontId="2" fillId="0" borderId="6" xfId="0" applyNumberFormat="1" applyFont="1" applyBorder="1" applyAlignment="1">
      <alignment horizontal="left" vertical="center"/>
    </xf>
    <xf numFmtId="0" fontId="2" fillId="0" borderId="7"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1" fillId="0" borderId="4" xfId="7" applyFont="1" applyBorder="1" applyAlignment="1">
      <alignment horizontal="center" vertical="center" wrapText="1"/>
    </xf>
    <xf numFmtId="0" fontId="1" fillId="0" borderId="5" xfId="7" applyFont="1" applyBorder="1" applyAlignment="1">
      <alignment horizontal="center" vertical="center" wrapText="1"/>
    </xf>
    <xf numFmtId="0" fontId="1" fillId="0" borderId="13" xfId="7" applyFont="1" applyBorder="1" applyAlignment="1">
      <alignment horizontal="center" vertical="center" wrapText="1"/>
    </xf>
    <xf numFmtId="0" fontId="1" fillId="0" borderId="8" xfId="7" applyFont="1" applyBorder="1" applyAlignment="1">
      <alignment horizontal="center" vertical="center" wrapText="1"/>
    </xf>
    <xf numFmtId="0" fontId="1" fillId="0" borderId="9" xfId="7" applyFont="1" applyBorder="1" applyAlignment="1">
      <alignment horizontal="center" vertical="center" wrapText="1"/>
    </xf>
    <xf numFmtId="0" fontId="1" fillId="0" borderId="12" xfId="7" applyFont="1" applyBorder="1" applyAlignment="1">
      <alignment horizontal="center" vertical="center" wrapText="1"/>
    </xf>
    <xf numFmtId="0" fontId="15" fillId="0" borderId="10" xfId="7" applyFont="1" applyFill="1" applyBorder="1" applyAlignment="1">
      <alignment horizontal="center" vertical="center" wrapText="1"/>
    </xf>
    <xf numFmtId="0" fontId="15" fillId="0" borderId="15" xfId="7" applyFont="1" applyFill="1" applyBorder="1" applyAlignment="1">
      <alignment horizontal="center" vertical="center" wrapText="1"/>
    </xf>
    <xf numFmtId="0" fontId="15" fillId="0" borderId="11" xfId="7" applyFont="1" applyFill="1" applyBorder="1" applyAlignment="1">
      <alignment horizontal="center" vertical="center" wrapText="1"/>
    </xf>
    <xf numFmtId="0" fontId="15" fillId="0" borderId="4" xfId="7" applyFont="1" applyFill="1" applyBorder="1" applyAlignment="1">
      <alignment horizontal="center" vertical="center" wrapText="1"/>
    </xf>
    <xf numFmtId="0" fontId="15" fillId="0" borderId="5" xfId="7" applyFont="1" applyFill="1" applyBorder="1" applyAlignment="1">
      <alignment horizontal="center" vertical="center" wrapText="1"/>
    </xf>
    <xf numFmtId="0" fontId="15" fillId="0" borderId="13" xfId="7" applyFont="1" applyFill="1" applyBorder="1" applyAlignment="1">
      <alignment horizontal="center" vertical="center" wrapText="1"/>
    </xf>
    <xf numFmtId="0" fontId="1" fillId="0" borderId="4" xfId="7" applyFont="1" applyFill="1" applyBorder="1" applyAlignment="1">
      <alignment horizontal="center" vertical="center" wrapText="1"/>
    </xf>
    <xf numFmtId="0" fontId="1" fillId="0" borderId="5" xfId="7" applyFont="1" applyFill="1" applyBorder="1" applyAlignment="1">
      <alignment horizontal="center" vertical="center" wrapText="1"/>
    </xf>
    <xf numFmtId="0" fontId="1" fillId="0" borderId="13" xfId="7" applyFont="1" applyFill="1" applyBorder="1" applyAlignment="1">
      <alignment horizontal="center" vertical="center" wrapText="1"/>
    </xf>
    <xf numFmtId="0" fontId="1" fillId="0" borderId="7" xfId="7" applyFont="1" applyBorder="1" applyAlignment="1">
      <alignment horizontal="center" vertical="center" wrapText="1"/>
    </xf>
    <xf numFmtId="0" fontId="1" fillId="0" borderId="14" xfId="7" applyFont="1" applyBorder="1" applyAlignment="1">
      <alignment horizontal="center" vertical="center" wrapText="1"/>
    </xf>
    <xf numFmtId="166" fontId="2" fillId="0" borderId="8" xfId="1" applyNumberFormat="1" applyFont="1" applyBorder="1" applyAlignment="1">
      <alignment horizontal="center" vertical="center"/>
    </xf>
    <xf numFmtId="166" fontId="2" fillId="0" borderId="7" xfId="1" applyNumberFormat="1" applyFont="1" applyBorder="1" applyAlignment="1">
      <alignment horizontal="center" vertical="center"/>
    </xf>
    <xf numFmtId="0" fontId="16" fillId="0" borderId="1"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3" xfId="7" applyFont="1" applyBorder="1" applyAlignment="1">
      <alignment horizontal="center" vertical="center" wrapText="1"/>
    </xf>
    <xf numFmtId="0" fontId="16" fillId="0" borderId="1" xfId="7" applyFont="1" applyBorder="1" applyAlignment="1">
      <alignment horizontal="center" vertical="center" wrapText="1"/>
    </xf>
    <xf numFmtId="169" fontId="1" fillId="0" borderId="4" xfId="7" applyNumberFormat="1" applyFont="1" applyFill="1" applyBorder="1" applyAlignment="1">
      <alignment horizontal="center" vertical="center" wrapText="1"/>
    </xf>
    <xf numFmtId="169" fontId="1" fillId="0" borderId="5" xfId="7" applyNumberFormat="1" applyFont="1" applyFill="1" applyBorder="1" applyAlignment="1">
      <alignment horizontal="center" vertical="center" wrapText="1"/>
    </xf>
    <xf numFmtId="169" fontId="1" fillId="0" borderId="13" xfId="7" applyNumberFormat="1" applyFont="1" applyFill="1" applyBorder="1" applyAlignment="1">
      <alignment horizontal="center" vertical="center" wrapText="1"/>
    </xf>
    <xf numFmtId="0" fontId="1" fillId="0" borderId="10" xfId="7" applyFont="1" applyBorder="1" applyAlignment="1">
      <alignment horizontal="center" vertical="center" wrapText="1"/>
    </xf>
    <xf numFmtId="0" fontId="1" fillId="0" borderId="15" xfId="7" applyFont="1" applyBorder="1" applyAlignment="1">
      <alignment horizontal="center" vertical="center" wrapText="1"/>
    </xf>
    <xf numFmtId="0" fontId="1" fillId="0" borderId="11" xfId="7" applyFont="1" applyBorder="1" applyAlignment="1">
      <alignment horizontal="center" vertical="center" wrapText="1"/>
    </xf>
    <xf numFmtId="166" fontId="2" fillId="0" borderId="8" xfId="0" applyNumberFormat="1" applyFont="1" applyBorder="1" applyAlignment="1">
      <alignment horizontal="center" vertical="center" wrapText="1"/>
    </xf>
    <xf numFmtId="166" fontId="2" fillId="0" borderId="7" xfId="0" applyNumberFormat="1" applyFont="1" applyBorder="1" applyAlignment="1">
      <alignment horizontal="center" vertical="center" wrapText="1"/>
    </xf>
    <xf numFmtId="165" fontId="2" fillId="0" borderId="9" xfId="0" applyNumberFormat="1" applyFont="1" applyBorder="1" applyAlignment="1">
      <alignment horizontal="center" vertical="center"/>
    </xf>
    <xf numFmtId="165" fontId="2" fillId="0" borderId="0" xfId="0" applyNumberFormat="1" applyFont="1" applyBorder="1" applyAlignment="1">
      <alignment horizontal="center" vertical="center"/>
    </xf>
    <xf numFmtId="166" fontId="1" fillId="0" borderId="5" xfId="0" applyNumberFormat="1" applyFont="1" applyBorder="1" applyAlignment="1">
      <alignment horizontal="center" vertical="center"/>
    </xf>
    <xf numFmtId="166" fontId="1" fillId="0" borderId="13" xfId="0" applyNumberFormat="1" applyFont="1" applyBorder="1" applyAlignment="1">
      <alignment horizontal="center" vertical="center"/>
    </xf>
    <xf numFmtId="166" fontId="1" fillId="0" borderId="2"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1" fillId="0" borderId="5" xfId="0" applyNumberFormat="1" applyFont="1" applyBorder="1" applyAlignment="1">
      <alignment horizontal="center" vertical="center" wrapText="1"/>
    </xf>
    <xf numFmtId="166" fontId="1" fillId="0" borderId="13" xfId="0" applyNumberFormat="1" applyFont="1" applyBorder="1" applyAlignment="1">
      <alignment horizontal="center" vertical="center" wrapText="1"/>
    </xf>
    <xf numFmtId="166" fontId="1" fillId="0" borderId="15"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0" fontId="36" fillId="0" borderId="16" xfId="6"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483055</xdr:rowOff>
    </xdr:from>
    <xdr:to>
      <xdr:col>0</xdr:col>
      <xdr:colOff>6156000</xdr:colOff>
      <xdr:row>48</xdr:row>
      <xdr:rowOff>61232</xdr:rowOff>
    </xdr:to>
    <xdr:sp macro="" textlink="">
      <xdr:nvSpPr>
        <xdr:cNvPr id="2" name="Textfeld 1"/>
        <xdr:cNvSpPr txBox="1"/>
      </xdr:nvSpPr>
      <xdr:spPr>
        <a:xfrm>
          <a:off x="0" y="483055"/>
          <a:ext cx="6156000" cy="73410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die statistisch aufbereiteten Ergebnisse der Jahresrechnung </a:t>
          </a:r>
          <a:r>
            <a:rPr lang="de-DE" sz="900">
              <a:effectLst/>
              <a:latin typeface="Arial"/>
              <a:ea typeface="Calibri"/>
            </a:rPr>
            <a:t>der kommunalen Kernhaushalte </a:t>
          </a:r>
          <a:r>
            <a:rPr lang="de-DE" sz="900">
              <a:solidFill>
                <a:schemeClr val="dk1"/>
              </a:solidFill>
              <a:effectLst/>
              <a:latin typeface="Arial" pitchFamily="34" charset="0"/>
              <a:ea typeface="+mn-ea"/>
              <a:cs typeface="Arial" pitchFamily="34" charset="0"/>
            </a:rPr>
            <a:t>der Gemeinden und Gemeindeverbände für das Rechnungsjahr 2016.</a:t>
          </a:r>
        </a:p>
        <a:p>
          <a:r>
            <a:rPr lang="de-DE" sz="900">
              <a:solidFill>
                <a:schemeClr val="dk1"/>
              </a:solidFill>
              <a:effectLst/>
              <a:latin typeface="Arial" pitchFamily="34" charset="0"/>
              <a:ea typeface="+mn-ea"/>
              <a:cs typeface="Arial" pitchFamily="34" charset="0"/>
            </a:rPr>
            <a:t>Die Erhebung umfasst </a:t>
          </a:r>
          <a:r>
            <a:rPr lang="de-DE" sz="900">
              <a:solidFill>
                <a:srgbClr val="000000"/>
              </a:solidFill>
              <a:effectLst/>
              <a:latin typeface="Arial"/>
              <a:ea typeface="Calibri"/>
            </a:rPr>
            <a:t>nach der flächendeckenden kommunalen Doppikeinführung 2012 in Mecklenburg-Vorpommern </a:t>
          </a:r>
          <a:r>
            <a:rPr lang="de-DE" sz="900">
              <a:solidFill>
                <a:schemeClr val="dk1"/>
              </a:solidFill>
              <a:effectLst/>
              <a:latin typeface="Arial" pitchFamily="34" charset="0"/>
              <a:ea typeface="+mn-ea"/>
              <a:cs typeface="Arial" pitchFamily="34" charset="0"/>
            </a:rPr>
            <a:t>die rechnungsmäßigen jährlichen Ist-Auszahlungen und Ist-Einzahlungen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00">
              <a:solidFill>
                <a:schemeClr val="dk1"/>
              </a:solidFill>
              <a:effectLst/>
              <a:latin typeface="Arial" pitchFamily="34" charset="0"/>
              <a:ea typeface="+mn-ea"/>
              <a:cs typeface="Arial" pitchFamily="34" charset="0"/>
            </a:rPr>
            <a:t>Der Zuordnung zu den Gemeindegrößenklassen und den Relativberechnungen (EUR je Einwohner) liegt die fortgeschriebene Bevölkerung vom 30.06.2016 und der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Gebietsstand vom 31.12.2016 </a:t>
          </a:r>
          <a:r>
            <a:rPr lang="de-DE" sz="900">
              <a:solidFill>
                <a:schemeClr val="dk1"/>
              </a:solidFill>
              <a:effectLst/>
              <a:latin typeface="Arial" pitchFamily="34" charset="0"/>
              <a:ea typeface="+mn-ea"/>
              <a:cs typeface="Arial" pitchFamily="34" charset="0"/>
            </a:rPr>
            <a:t>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Kommunale Haushaltssystematik</a:t>
          </a:r>
          <a:endParaRPr lang="de-DE" sz="9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Aufteilung des Gesamthaushaltes in Produktbereiche sowie in </a:t>
          </a:r>
          <a:r>
            <a:rPr lang="de-DE" sz="900" i="0">
              <a:solidFill>
                <a:schemeClr val="dk1"/>
              </a:solidFill>
              <a:effectLst/>
              <a:latin typeface="Arial" pitchFamily="34" charset="0"/>
              <a:ea typeface="+mn-ea"/>
              <a:cs typeface="Arial" pitchFamily="34" charset="0"/>
            </a:rPr>
            <a:t>Konten</a:t>
          </a:r>
          <a:r>
            <a:rPr lang="de-DE" sz="900" i="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Einzahlungs- und Auszahlungsarten)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wird durch die Verwaltungsvorschriften über die Produkte und</a:t>
          </a:r>
          <a:r>
            <a:rPr lang="de-DE" sz="900" baseline="0">
              <a:solidFill>
                <a:schemeClr val="dk1"/>
              </a:solidFill>
              <a:effectLst/>
              <a:latin typeface="Arial" pitchFamily="34" charset="0"/>
              <a:ea typeface="+mn-ea"/>
              <a:cs typeface="Arial" pitchFamily="34" charset="0"/>
            </a:rPr>
            <a:t> Konten</a:t>
          </a:r>
          <a:r>
            <a:rPr lang="de-DE" sz="900">
              <a:solidFill>
                <a:schemeClr val="dk1"/>
              </a:solidFill>
              <a:effectLst/>
              <a:latin typeface="Arial" pitchFamily="34" charset="0"/>
              <a:ea typeface="+mn-ea"/>
              <a:cs typeface="Arial" pitchFamily="34" charset="0"/>
            </a:rPr>
            <a:t> verbindlich vorgeschrieben.</a:t>
          </a:r>
        </a:p>
        <a:p>
          <a:r>
            <a:rPr lang="de-DE" sz="900">
              <a:solidFill>
                <a:schemeClr val="dk1"/>
              </a:solidFill>
              <a:effectLst/>
              <a:latin typeface="Arial" pitchFamily="34" charset="0"/>
              <a:ea typeface="+mn-ea"/>
              <a:cs typeface="Arial" pitchFamily="34" charset="0"/>
            </a:rPr>
            <a:t>Der Jahresrechnung der Gemeinden/Gemeindeverbände liegen die Produkte und Konten entsprechend der nachstehenden Übersicht zugrunde.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Rechtsgrundlage</a:t>
          </a:r>
          <a:endParaRPr lang="de-DE" sz="9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ist das Finanz- und Personalstatistikgesetz (FPStatG) in der Fassung der Bekanntmachung vom</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22. Februar 2006 (BGBl. I S. 438),  in Verbindung mit dem Bundesstatistikgesetz (BStatG) vom 22. Januar 1987 (BGBl. I S. 462, 565) in der jeweils geltenden Fassung.</a:t>
          </a:r>
        </a:p>
        <a:p>
          <a:r>
            <a:rPr lang="de-DE" sz="900">
              <a:solidFill>
                <a:schemeClr val="dk1"/>
              </a:solidFill>
              <a:effectLst/>
              <a:latin typeface="Arial" pitchFamily="34" charset="0"/>
              <a:ea typeface="+mn-ea"/>
              <a:cs typeface="Arial" pitchFamily="34" charset="0"/>
            </a:rPr>
            <a:t> </a:t>
          </a:r>
          <a:endParaRPr lang="de-DE" sz="700">
            <a:solidFill>
              <a:schemeClr val="dk1"/>
            </a:solidFill>
            <a:effectLst/>
            <a:latin typeface="Arial" pitchFamily="34" charset="0"/>
            <a:ea typeface="+mn-ea"/>
            <a:cs typeface="Arial" pitchFamily="34" charset="0"/>
          </a:endParaRPr>
        </a:p>
        <a:p>
          <a:r>
            <a:rPr lang="de-DE" sz="700">
              <a:solidFill>
                <a:schemeClr val="dk1"/>
              </a:solidFill>
              <a:effectLst/>
              <a:latin typeface="Arial" pitchFamily="34" charset="0"/>
              <a:ea typeface="+mn-ea"/>
              <a:cs typeface="Arial" pitchFamily="34" charset="0"/>
            </a:rPr>
            <a:t> </a:t>
          </a:r>
        </a:p>
        <a:p>
          <a:pPr>
            <a:lnSpc>
              <a:spcPts val="1000"/>
            </a:lnSpc>
          </a:pPr>
          <a:r>
            <a:rPr lang="de-DE" sz="1000" b="1">
              <a:solidFill>
                <a:schemeClr val="dk1"/>
              </a:solidFill>
              <a:effectLst/>
              <a:latin typeface="Arial" pitchFamily="34" charset="0"/>
              <a:ea typeface="+mn-ea"/>
              <a:cs typeface="Arial" pitchFamily="34" charset="0"/>
            </a:rPr>
            <a:t>Erläuterung der Begriffe</a:t>
          </a:r>
          <a:endParaRPr lang="de-DE" sz="1000">
            <a:solidFill>
              <a:schemeClr val="dk1"/>
            </a:solidFill>
            <a:effectLst/>
            <a:latin typeface="Arial" pitchFamily="34" charset="0"/>
            <a:ea typeface="+mn-ea"/>
            <a:cs typeface="Arial" pitchFamily="34" charset="0"/>
          </a:endParaRPr>
        </a:p>
        <a:p>
          <a:pPr>
            <a:lnSpc>
              <a:spcPts val="500"/>
            </a:lnSpc>
          </a:pPr>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pPr>
            <a:lnSpc>
              <a:spcPts val="500"/>
            </a:lnSpc>
          </a:pPr>
          <a:r>
            <a:rPr lang="de-DE" sz="500">
              <a:solidFill>
                <a:schemeClr val="dk1"/>
              </a:solidFill>
              <a:effectLst/>
              <a:latin typeface="Arial" pitchFamily="34" charset="0"/>
              <a:ea typeface="+mn-ea"/>
              <a:cs typeface="Arial" pitchFamily="34" charset="0"/>
            </a:rPr>
            <a:t> </a:t>
          </a:r>
        </a:p>
        <a:p>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aus Investitionstätigkeit</a:t>
          </a: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a:t>
          </a:r>
          <a:r>
            <a:rPr lang="de-DE" sz="900">
              <a:solidFill>
                <a:schemeClr val="dk1"/>
              </a:solidFill>
              <a:effectLst/>
              <a:latin typeface="Arial" pitchFamily="34" charset="0"/>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pPr>
            <a:lnSpc>
              <a:spcPts val="500"/>
            </a:lnSpc>
          </a:pPr>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Auszahlungen bzw. Einzahlungen </a:t>
          </a:r>
          <a:endParaRPr lang="de-DE" sz="900">
            <a:solidFill>
              <a:schemeClr val="dk1"/>
            </a:solidFill>
            <a:effectLst/>
            <a:latin typeface="Arial" pitchFamily="34" charset="0"/>
            <a:ea typeface="+mn-ea"/>
            <a:cs typeface="Arial" pitchFamily="34" charset="0"/>
          </a:endParaRPr>
        </a:p>
        <a:p>
          <a:pPr>
            <a:spcAft>
              <a:spcPts val="0"/>
            </a:spcAft>
          </a:pPr>
          <a:r>
            <a:rPr lang="de-DE" sz="900">
              <a:effectLst/>
              <a:latin typeface="Arial"/>
              <a:ea typeface="Calibri"/>
              <a:cs typeface="Times New Roman"/>
            </a:rPr>
            <a:t>Summe der Auszahlungen bzw. Einzahlungen der laufenden Verwaltungstätigkeit und der Investitionstätigkeit abzüglich der Zahlungen gleicher Ebene.</a:t>
          </a:r>
          <a:endParaRPr lang="de-DE" sz="900">
            <a:effectLst/>
            <a:latin typeface="+mn-lt"/>
            <a:ea typeface="Calibri"/>
            <a:cs typeface="Times New Roman"/>
          </a:endParaRPr>
        </a:p>
        <a:p>
          <a:pPr>
            <a:lnSpc>
              <a:spcPts val="700"/>
            </a:lnSpc>
          </a:pPr>
          <a:r>
            <a:rPr lang="de-DE" sz="900">
              <a:solidFill>
                <a:schemeClr val="dk1"/>
              </a:solidFill>
              <a:effectLst/>
              <a:latin typeface="Arial" pitchFamily="34" charset="0"/>
              <a:ea typeface="+mn-ea"/>
              <a:cs typeface="Arial" pitchFamily="34" charset="0"/>
            </a:rPr>
            <a:t>  </a:t>
          </a:r>
        </a:p>
        <a:p>
          <a:pPr>
            <a:lnSpc>
              <a:spcPts val="900"/>
            </a:lnSpc>
            <a:spcAft>
              <a:spcPts val="0"/>
            </a:spcAft>
          </a:pPr>
          <a:r>
            <a:rPr lang="de-DE" sz="900" b="1">
              <a:effectLst/>
              <a:latin typeface="Arial"/>
              <a:ea typeface="Calibri"/>
              <a:cs typeface="Times New Roman"/>
            </a:rPr>
            <a:t>Zahlung von gleicher Ebene</a:t>
          </a:r>
          <a:endParaRPr lang="de-DE" sz="900">
            <a:effectLst/>
            <a:latin typeface="+mn-lt"/>
            <a:ea typeface="Calibri"/>
            <a:cs typeface="Times New Roman"/>
          </a:endParaRPr>
        </a:p>
        <a:p>
          <a:pPr>
            <a:spcAft>
              <a:spcPts val="0"/>
            </a:spcAft>
          </a:pPr>
          <a:r>
            <a:rPr lang="de-DE" sz="900">
              <a:effectLst/>
              <a:latin typeface="Arial"/>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endParaRPr lang="de-DE" sz="900">
            <a:effectLst/>
            <a:latin typeface="+mn-lt"/>
            <a:ea typeface="Calibri"/>
            <a:cs typeface="Times New Roman"/>
          </a:endParaRPr>
        </a:p>
        <a:p>
          <a:pPr>
            <a:lnSpc>
              <a:spcPts val="700"/>
            </a:lnSpc>
          </a:pPr>
          <a:r>
            <a:rPr lang="de-DE" sz="900">
              <a:solidFill>
                <a:schemeClr val="dk1"/>
              </a:solidFill>
              <a:effectLst/>
              <a:latin typeface="Arial" pitchFamily="34" charset="0"/>
              <a:ea typeface="+mn-ea"/>
              <a:cs typeface="Arial" pitchFamily="34" charset="0"/>
            </a:rPr>
            <a:t>  </a:t>
          </a:r>
          <a:endParaRPr lang="de-DE" sz="900" b="1">
            <a:solidFill>
              <a:schemeClr val="dk1"/>
            </a:solidFill>
            <a:effectLst/>
            <a:latin typeface="Arial" pitchFamily="34" charset="0"/>
            <a:ea typeface="+mn-ea"/>
            <a:cs typeface="Arial" pitchFamily="34" charset="0"/>
          </a:endParaRPr>
        </a:p>
        <a:p>
          <a:pPr>
            <a:lnSpc>
              <a:spcPts val="800"/>
            </a:lnSpc>
          </a:pPr>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pPr marL="0" marR="0" lvl="0" indent="0" defTabSz="914400" eaLnBrk="1" fontAlgn="auto" latinLnBrk="0" hangingPunct="1">
            <a:lnSpc>
              <a:spcPts val="6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Mehrauszahlungen/Mehreinzahlungen aus Verwaltungstätigkeit</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spcAft>
              <a:spcPts val="0"/>
            </a:spcAft>
          </a:pPr>
          <a:r>
            <a:rPr lang="de-DE" sz="900">
              <a:effectLst/>
              <a:latin typeface="Arial"/>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900">
            <a:effectLst/>
            <a:latin typeface="+mn-lt"/>
            <a:ea typeface="Calibri"/>
            <a:cs typeface="Times New Roman"/>
          </a:endParaRPr>
        </a:p>
        <a:p>
          <a:pPr>
            <a:lnSpc>
              <a:spcPts val="700"/>
            </a:lnSpc>
          </a:pPr>
          <a:endParaRPr lang="de-DE" sz="900">
            <a:solidFill>
              <a:schemeClr val="dk1"/>
            </a:solidFill>
            <a:effectLst/>
            <a:latin typeface="Arial" pitchFamily="34" charset="0"/>
            <a:ea typeface="+mn-ea"/>
            <a:cs typeface="Arial" pitchFamily="34" charset="0"/>
          </a:endParaRPr>
        </a:p>
        <a:p>
          <a:pPr>
            <a:lnSpc>
              <a:spcPts val="700"/>
            </a:lnSpc>
          </a:pPr>
          <a:endParaRPr lang="de-DE" sz="700">
            <a:solidFill>
              <a:schemeClr val="dk1"/>
            </a:solidFill>
            <a:effectLst/>
            <a:latin typeface="Arial" pitchFamily="34" charset="0"/>
            <a:ea typeface="+mn-ea"/>
            <a:cs typeface="Arial" pitchFamily="34" charset="0"/>
          </a:endParaRPr>
        </a:p>
        <a:p>
          <a:pPr>
            <a:lnSpc>
              <a:spcPts val="500"/>
            </a:lnSpc>
          </a:pPr>
          <a:r>
            <a:rPr lang="de-DE" sz="700">
              <a:solidFill>
                <a:schemeClr val="dk1"/>
              </a:solidFill>
              <a:effectLst/>
              <a:latin typeface="Arial" pitchFamily="34" charset="0"/>
              <a:ea typeface="+mn-ea"/>
              <a:cs typeface="Arial" pitchFamily="34" charset="0"/>
            </a:rPr>
            <a:t> </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7"/>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99" t="s">
        <v>6</v>
      </c>
      <c r="B1" s="299"/>
      <c r="C1" s="176"/>
      <c r="D1" s="176"/>
    </row>
    <row r="2" spans="1:4" ht="35.1" customHeight="1" thickTop="1">
      <c r="A2" s="177" t="s">
        <v>23</v>
      </c>
      <c r="B2" s="177"/>
      <c r="C2" s="178" t="s">
        <v>24</v>
      </c>
      <c r="D2" s="178"/>
    </row>
    <row r="3" spans="1:4" ht="24.95" customHeight="1">
      <c r="A3" s="179"/>
      <c r="B3" s="179"/>
      <c r="C3" s="179"/>
      <c r="D3" s="179"/>
    </row>
    <row r="4" spans="1:4" ht="24.95" customHeight="1">
      <c r="A4" s="180" t="s">
        <v>189</v>
      </c>
      <c r="B4" s="180"/>
      <c r="C4" s="180"/>
      <c r="D4" s="180"/>
    </row>
    <row r="5" spans="1:4" ht="24.95" customHeight="1">
      <c r="A5" s="181" t="s">
        <v>22</v>
      </c>
      <c r="B5" s="181"/>
      <c r="C5" s="181"/>
      <c r="D5" s="181"/>
    </row>
    <row r="6" spans="1:4" ht="24.95" customHeight="1">
      <c r="A6" s="182" t="s">
        <v>193</v>
      </c>
      <c r="B6" s="182"/>
      <c r="C6" s="182"/>
      <c r="D6" s="180"/>
    </row>
    <row r="7" spans="1:4" ht="39.950000000000003" customHeight="1">
      <c r="A7" s="183">
        <v>2016</v>
      </c>
      <c r="B7" s="184"/>
      <c r="C7" s="184"/>
      <c r="D7" s="184"/>
    </row>
    <row r="8" spans="1:4" ht="24.95" customHeight="1">
      <c r="A8" s="185"/>
      <c r="B8" s="185"/>
      <c r="C8" s="185"/>
      <c r="D8" s="185"/>
    </row>
    <row r="9" spans="1:4" ht="24.95" customHeight="1">
      <c r="A9" s="185"/>
      <c r="B9" s="185"/>
      <c r="C9" s="185"/>
      <c r="D9" s="185"/>
    </row>
    <row r="10" spans="1:4" ht="24.95" customHeight="1">
      <c r="A10" s="171"/>
      <c r="B10" s="171"/>
      <c r="C10" s="171"/>
      <c r="D10" s="171"/>
    </row>
    <row r="11" spans="1:4" ht="24.95" customHeight="1">
      <c r="A11" s="171"/>
      <c r="B11" s="171"/>
      <c r="C11" s="171"/>
      <c r="D11" s="171"/>
    </row>
    <row r="12" spans="1:4" ht="24.95" customHeight="1">
      <c r="A12" s="171"/>
      <c r="B12" s="171"/>
      <c r="C12" s="171"/>
      <c r="D12" s="171"/>
    </row>
    <row r="13" spans="1:4" ht="12" customHeight="1">
      <c r="A13" s="101"/>
      <c r="B13" s="172" t="s">
        <v>957</v>
      </c>
      <c r="C13" s="172"/>
      <c r="D13" s="102" t="s">
        <v>955</v>
      </c>
    </row>
    <row r="14" spans="1:4" ht="12" customHeight="1">
      <c r="A14" s="101"/>
      <c r="B14" s="172"/>
      <c r="C14" s="172"/>
      <c r="D14" s="103"/>
    </row>
    <row r="15" spans="1:4" ht="12" customHeight="1">
      <c r="A15" s="101"/>
      <c r="B15" s="172" t="s">
        <v>7</v>
      </c>
      <c r="C15" s="172"/>
      <c r="D15" s="102" t="s">
        <v>966</v>
      </c>
    </row>
    <row r="16" spans="1:4" ht="12" customHeight="1">
      <c r="A16" s="101"/>
      <c r="B16" s="172"/>
      <c r="C16" s="172"/>
      <c r="D16" s="102"/>
    </row>
    <row r="17" spans="1:4" ht="12" customHeight="1">
      <c r="A17" s="104"/>
      <c r="B17" s="173"/>
      <c r="C17" s="173"/>
      <c r="D17" s="105"/>
    </row>
    <row r="18" spans="1:4" ht="12" customHeight="1">
      <c r="A18" s="174"/>
      <c r="B18" s="174"/>
      <c r="C18" s="174"/>
      <c r="D18" s="174"/>
    </row>
    <row r="19" spans="1:4" ht="12" customHeight="1">
      <c r="A19" s="165" t="s">
        <v>8</v>
      </c>
      <c r="B19" s="165"/>
      <c r="C19" s="165"/>
      <c r="D19" s="165"/>
    </row>
    <row r="20" spans="1:4" ht="12" customHeight="1">
      <c r="A20" s="165" t="s">
        <v>959</v>
      </c>
      <c r="B20" s="165"/>
      <c r="C20" s="165"/>
      <c r="D20" s="165"/>
    </row>
    <row r="21" spans="1:4" ht="12" customHeight="1">
      <c r="A21" s="175"/>
      <c r="B21" s="175"/>
      <c r="C21" s="175"/>
      <c r="D21" s="175"/>
    </row>
    <row r="22" spans="1:4" ht="12" customHeight="1">
      <c r="A22" s="165" t="s">
        <v>947</v>
      </c>
      <c r="B22" s="165"/>
      <c r="C22" s="165"/>
      <c r="D22" s="165"/>
    </row>
    <row r="23" spans="1:4" ht="12" customHeight="1">
      <c r="A23" s="165"/>
      <c r="B23" s="165"/>
      <c r="C23" s="165"/>
      <c r="D23" s="165"/>
    </row>
    <row r="24" spans="1:4" ht="12" customHeight="1">
      <c r="A24" s="166" t="s">
        <v>956</v>
      </c>
      <c r="B24" s="166"/>
      <c r="C24" s="166"/>
      <c r="D24" s="166"/>
    </row>
    <row r="25" spans="1:4" ht="12" customHeight="1">
      <c r="A25" s="166" t="s">
        <v>958</v>
      </c>
      <c r="B25" s="166"/>
      <c r="C25" s="166"/>
      <c r="D25" s="166"/>
    </row>
    <row r="26" spans="1:4" ht="12" customHeight="1">
      <c r="A26" s="167"/>
      <c r="B26" s="167"/>
      <c r="C26" s="167"/>
      <c r="D26" s="167"/>
    </row>
    <row r="27" spans="1:4" ht="12" customHeight="1">
      <c r="A27" s="168"/>
      <c r="B27" s="168"/>
      <c r="C27" s="168"/>
      <c r="D27" s="168"/>
    </row>
    <row r="28" spans="1:4" ht="12" customHeight="1">
      <c r="A28" s="169" t="s">
        <v>9</v>
      </c>
      <c r="B28" s="169"/>
      <c r="C28" s="169"/>
      <c r="D28" s="169"/>
    </row>
    <row r="29" spans="1:4" ht="12" customHeight="1">
      <c r="A29" s="170"/>
      <c r="B29" s="170"/>
      <c r="C29" s="170"/>
      <c r="D29" s="170"/>
    </row>
    <row r="30" spans="1:4" ht="12" customHeight="1">
      <c r="A30" s="106" t="s">
        <v>10</v>
      </c>
      <c r="B30" s="161" t="s">
        <v>960</v>
      </c>
      <c r="C30" s="161"/>
      <c r="D30" s="161"/>
    </row>
    <row r="31" spans="1:4" ht="12" customHeight="1">
      <c r="A31" s="107">
        <v>0</v>
      </c>
      <c r="B31" s="161" t="s">
        <v>961</v>
      </c>
      <c r="C31" s="161"/>
      <c r="D31" s="161"/>
    </row>
    <row r="32" spans="1:4" ht="12" customHeight="1">
      <c r="A32" s="106" t="s">
        <v>11</v>
      </c>
      <c r="B32" s="161" t="s">
        <v>12</v>
      </c>
      <c r="C32" s="161"/>
      <c r="D32" s="161"/>
    </row>
    <row r="33" spans="1:4" ht="12" customHeight="1">
      <c r="A33" s="106" t="s">
        <v>13</v>
      </c>
      <c r="B33" s="161" t="s">
        <v>14</v>
      </c>
      <c r="C33" s="161"/>
      <c r="D33" s="161"/>
    </row>
    <row r="34" spans="1:4" ht="12" customHeight="1">
      <c r="A34" s="106" t="s">
        <v>15</v>
      </c>
      <c r="B34" s="161" t="s">
        <v>16</v>
      </c>
      <c r="C34" s="161"/>
      <c r="D34" s="161"/>
    </row>
    <row r="35" spans="1:4" ht="12" customHeight="1">
      <c r="A35" s="106" t="s">
        <v>17</v>
      </c>
      <c r="B35" s="161" t="s">
        <v>962</v>
      </c>
      <c r="C35" s="161"/>
      <c r="D35" s="161"/>
    </row>
    <row r="36" spans="1:4" ht="12" customHeight="1">
      <c r="A36" s="106" t="s">
        <v>18</v>
      </c>
      <c r="B36" s="161" t="s">
        <v>19</v>
      </c>
      <c r="C36" s="161"/>
      <c r="D36" s="161"/>
    </row>
    <row r="37" spans="1:4" ht="12" customHeight="1">
      <c r="A37" s="106" t="s">
        <v>20</v>
      </c>
      <c r="B37" s="161" t="s">
        <v>963</v>
      </c>
      <c r="C37" s="161"/>
      <c r="D37" s="161"/>
    </row>
    <row r="38" spans="1:4" ht="12" customHeight="1">
      <c r="A38" s="2"/>
      <c r="B38" s="163"/>
      <c r="C38" s="163"/>
      <c r="D38" s="163"/>
    </row>
    <row r="39" spans="1:4" ht="12" customHeight="1">
      <c r="A39" s="2"/>
      <c r="B39" s="163"/>
      <c r="C39" s="163"/>
      <c r="D39" s="163"/>
    </row>
    <row r="40" spans="1:4" ht="12" customHeight="1">
      <c r="A40" s="2"/>
      <c r="B40" s="2"/>
      <c r="C40" s="2"/>
      <c r="D40" s="2"/>
    </row>
    <row r="41" spans="1:4" ht="12" customHeight="1">
      <c r="A41" s="2"/>
      <c r="B41" s="2"/>
      <c r="C41" s="2"/>
      <c r="D41" s="2"/>
    </row>
    <row r="42" spans="1:4" ht="12" customHeight="1">
      <c r="A42" s="2"/>
      <c r="B42" s="2"/>
      <c r="C42" s="2"/>
      <c r="D42" s="2"/>
    </row>
    <row r="43" spans="1:4" ht="12" customHeight="1">
      <c r="A43" s="2"/>
      <c r="B43" s="164"/>
      <c r="C43" s="164"/>
      <c r="D43" s="164"/>
    </row>
    <row r="44" spans="1:4" ht="12" customHeight="1">
      <c r="A44" s="3"/>
      <c r="B44" s="160"/>
      <c r="C44" s="160"/>
      <c r="D44" s="160"/>
    </row>
    <row r="45" spans="1:4" ht="12" customHeight="1">
      <c r="A45" s="3"/>
      <c r="B45" s="160"/>
      <c r="C45" s="160"/>
      <c r="D45" s="160"/>
    </row>
    <row r="46" spans="1:4">
      <c r="A46" s="161" t="s">
        <v>21</v>
      </c>
      <c r="B46" s="161"/>
      <c r="C46" s="161"/>
      <c r="D46" s="161"/>
    </row>
    <row r="47" spans="1:4">
      <c r="A47" s="162"/>
      <c r="B47" s="162"/>
      <c r="C47" s="162"/>
      <c r="D47" s="162"/>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94</v>
      </c>
      <c r="B2" s="246"/>
      <c r="C2" s="249" t="s">
        <v>199</v>
      </c>
      <c r="D2" s="250"/>
      <c r="E2" s="250"/>
      <c r="F2" s="250"/>
      <c r="G2" s="250"/>
      <c r="H2" s="250"/>
      <c r="I2" s="250" t="s">
        <v>199</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371690</v>
      </c>
      <c r="D19" s="129">
        <v>52898</v>
      </c>
      <c r="E19" s="129">
        <v>176128</v>
      </c>
      <c r="F19" s="129">
        <v>4408</v>
      </c>
      <c r="G19" s="129">
        <v>8250</v>
      </c>
      <c r="H19" s="129">
        <v>10426</v>
      </c>
      <c r="I19" s="129">
        <v>21370</v>
      </c>
      <c r="J19" s="129">
        <v>45752</v>
      </c>
      <c r="K19" s="129">
        <v>31128</v>
      </c>
      <c r="L19" s="129">
        <v>54794</v>
      </c>
      <c r="M19" s="129">
        <v>50786</v>
      </c>
      <c r="N19" s="129">
        <v>91877</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117317</v>
      </c>
      <c r="D20" s="129">
        <v>8187</v>
      </c>
      <c r="E20" s="129">
        <v>72917</v>
      </c>
      <c r="F20" s="129">
        <v>6027</v>
      </c>
      <c r="G20" s="129">
        <v>12787</v>
      </c>
      <c r="H20" s="129">
        <v>14300</v>
      </c>
      <c r="I20" s="129">
        <v>8169</v>
      </c>
      <c r="J20" s="129">
        <v>11293</v>
      </c>
      <c r="K20" s="129">
        <v>8919</v>
      </c>
      <c r="L20" s="129">
        <v>11422</v>
      </c>
      <c r="M20" s="129">
        <v>9208</v>
      </c>
      <c r="N20" s="129">
        <v>27004</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1831</v>
      </c>
      <c r="D22" s="129" t="s">
        <v>10</v>
      </c>
      <c r="E22" s="129">
        <v>1791</v>
      </c>
      <c r="F22" s="129">
        <v>203</v>
      </c>
      <c r="G22" s="129">
        <v>798</v>
      </c>
      <c r="H22" s="129">
        <v>295</v>
      </c>
      <c r="I22" s="129">
        <v>422</v>
      </c>
      <c r="J22" s="129">
        <v>46</v>
      </c>
      <c r="K22" s="129">
        <v>21</v>
      </c>
      <c r="L22" s="129">
        <v>7</v>
      </c>
      <c r="M22" s="129">
        <v>39</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125695</v>
      </c>
      <c r="D23" s="129">
        <v>11768</v>
      </c>
      <c r="E23" s="129">
        <v>32318</v>
      </c>
      <c r="F23" s="129">
        <v>1471</v>
      </c>
      <c r="G23" s="129">
        <v>2961</v>
      </c>
      <c r="H23" s="129">
        <v>5551</v>
      </c>
      <c r="I23" s="129">
        <v>3892</v>
      </c>
      <c r="J23" s="129">
        <v>8033</v>
      </c>
      <c r="K23" s="129">
        <v>3794</v>
      </c>
      <c r="L23" s="129">
        <v>6616</v>
      </c>
      <c r="M23" s="129">
        <v>66663</v>
      </c>
      <c r="N23" s="129">
        <v>14946</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63541</v>
      </c>
      <c r="D24" s="129">
        <v>52</v>
      </c>
      <c r="E24" s="129">
        <v>58406</v>
      </c>
      <c r="F24" s="129">
        <v>195</v>
      </c>
      <c r="G24" s="129">
        <v>200</v>
      </c>
      <c r="H24" s="129">
        <v>558</v>
      </c>
      <c r="I24" s="129">
        <v>13864</v>
      </c>
      <c r="J24" s="129">
        <v>34419</v>
      </c>
      <c r="K24" s="129">
        <v>8939</v>
      </c>
      <c r="L24" s="129">
        <v>233</v>
      </c>
      <c r="M24" s="129">
        <v>4944</v>
      </c>
      <c r="N24" s="129">
        <v>139</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552991</v>
      </c>
      <c r="D25" s="130">
        <v>72801</v>
      </c>
      <c r="E25" s="130">
        <v>224748</v>
      </c>
      <c r="F25" s="130">
        <v>11914</v>
      </c>
      <c r="G25" s="130">
        <v>24596</v>
      </c>
      <c r="H25" s="130">
        <v>30014</v>
      </c>
      <c r="I25" s="130">
        <v>19989</v>
      </c>
      <c r="J25" s="130">
        <v>30706</v>
      </c>
      <c r="K25" s="130">
        <v>34923</v>
      </c>
      <c r="L25" s="130">
        <v>72606</v>
      </c>
      <c r="M25" s="130">
        <v>121753</v>
      </c>
      <c r="N25" s="130">
        <v>133689</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59918</v>
      </c>
      <c r="D26" s="129">
        <v>2489</v>
      </c>
      <c r="E26" s="129">
        <v>38361</v>
      </c>
      <c r="F26" s="129">
        <v>3311</v>
      </c>
      <c r="G26" s="129">
        <v>2480</v>
      </c>
      <c r="H26" s="129">
        <v>9927</v>
      </c>
      <c r="I26" s="129">
        <v>2912</v>
      </c>
      <c r="J26" s="129">
        <v>8915</v>
      </c>
      <c r="K26" s="129">
        <v>4442</v>
      </c>
      <c r="L26" s="129">
        <v>6374</v>
      </c>
      <c r="M26" s="129">
        <v>3823</v>
      </c>
      <c r="N26" s="129">
        <v>15245</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23203</v>
      </c>
      <c r="D27" s="129">
        <v>127</v>
      </c>
      <c r="E27" s="129">
        <v>13803</v>
      </c>
      <c r="F27" s="129">
        <v>199</v>
      </c>
      <c r="G27" s="129">
        <v>1071</v>
      </c>
      <c r="H27" s="129">
        <v>4799</v>
      </c>
      <c r="I27" s="129">
        <v>1179</v>
      </c>
      <c r="J27" s="129">
        <v>4616</v>
      </c>
      <c r="K27" s="129">
        <v>1532</v>
      </c>
      <c r="L27" s="129">
        <v>407</v>
      </c>
      <c r="M27" s="129">
        <v>2641</v>
      </c>
      <c r="N27" s="129">
        <v>6631</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v>15</v>
      </c>
      <c r="D28" s="129" t="s">
        <v>10</v>
      </c>
      <c r="E28" s="129">
        <v>15</v>
      </c>
      <c r="F28" s="129" t="s">
        <v>10</v>
      </c>
      <c r="G28" s="129">
        <v>15</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1312</v>
      </c>
      <c r="D29" s="129">
        <v>80</v>
      </c>
      <c r="E29" s="129">
        <v>831</v>
      </c>
      <c r="F29" s="129">
        <v>66</v>
      </c>
      <c r="G29" s="129">
        <v>53</v>
      </c>
      <c r="H29" s="129">
        <v>372</v>
      </c>
      <c r="I29" s="129">
        <v>65</v>
      </c>
      <c r="J29" s="129">
        <v>247</v>
      </c>
      <c r="K29" s="129">
        <v>16</v>
      </c>
      <c r="L29" s="129">
        <v>13</v>
      </c>
      <c r="M29" s="129">
        <v>205</v>
      </c>
      <c r="N29" s="129">
        <v>196</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67</v>
      </c>
      <c r="D30" s="129" t="s">
        <v>10</v>
      </c>
      <c r="E30" s="129">
        <v>40</v>
      </c>
      <c r="F30" s="129" t="s">
        <v>10</v>
      </c>
      <c r="G30" s="129" t="s">
        <v>10</v>
      </c>
      <c r="H30" s="129">
        <v>9</v>
      </c>
      <c r="I30" s="129" t="s">
        <v>10</v>
      </c>
      <c r="J30" s="129">
        <v>30</v>
      </c>
      <c r="K30" s="129" t="s">
        <v>10</v>
      </c>
      <c r="L30" s="129" t="s">
        <v>10</v>
      </c>
      <c r="M30" s="129">
        <v>27</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61178</v>
      </c>
      <c r="D31" s="130">
        <v>2569</v>
      </c>
      <c r="E31" s="130">
        <v>39167</v>
      </c>
      <c r="F31" s="130">
        <v>3377</v>
      </c>
      <c r="G31" s="130">
        <v>2548</v>
      </c>
      <c r="H31" s="130">
        <v>10289</v>
      </c>
      <c r="I31" s="130">
        <v>2977</v>
      </c>
      <c r="J31" s="130">
        <v>9132</v>
      </c>
      <c r="K31" s="130">
        <v>4458</v>
      </c>
      <c r="L31" s="130">
        <v>6387</v>
      </c>
      <c r="M31" s="130">
        <v>4001</v>
      </c>
      <c r="N31" s="130">
        <v>15441</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614168</v>
      </c>
      <c r="D32" s="130">
        <v>75370</v>
      </c>
      <c r="E32" s="130">
        <v>263915</v>
      </c>
      <c r="F32" s="130">
        <v>15292</v>
      </c>
      <c r="G32" s="130">
        <v>27144</v>
      </c>
      <c r="H32" s="130">
        <v>40302</v>
      </c>
      <c r="I32" s="130">
        <v>22965</v>
      </c>
      <c r="J32" s="130">
        <v>39838</v>
      </c>
      <c r="K32" s="130">
        <v>39381</v>
      </c>
      <c r="L32" s="130">
        <v>78993</v>
      </c>
      <c r="M32" s="130">
        <v>125754</v>
      </c>
      <c r="N32" s="130">
        <v>149129</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3165</v>
      </c>
      <c r="D39" s="129">
        <v>682</v>
      </c>
      <c r="E39" s="129">
        <v>2234</v>
      </c>
      <c r="F39" s="129">
        <v>195</v>
      </c>
      <c r="G39" s="129">
        <v>510</v>
      </c>
      <c r="H39" s="129">
        <v>235</v>
      </c>
      <c r="I39" s="129">
        <v>352</v>
      </c>
      <c r="J39" s="129">
        <v>314</v>
      </c>
      <c r="K39" s="129">
        <v>328</v>
      </c>
      <c r="L39" s="129">
        <v>301</v>
      </c>
      <c r="M39" s="129">
        <v>13</v>
      </c>
      <c r="N39" s="129">
        <v>235</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6395</v>
      </c>
      <c r="D40" s="129">
        <v>4980</v>
      </c>
      <c r="E40" s="129">
        <v>922</v>
      </c>
      <c r="F40" s="129">
        <v>60</v>
      </c>
      <c r="G40" s="129">
        <v>292</v>
      </c>
      <c r="H40" s="129">
        <v>170</v>
      </c>
      <c r="I40" s="129">
        <v>77</v>
      </c>
      <c r="J40" s="129">
        <v>90</v>
      </c>
      <c r="K40" s="129">
        <v>82</v>
      </c>
      <c r="L40" s="129">
        <v>152</v>
      </c>
      <c r="M40" s="129">
        <v>154</v>
      </c>
      <c r="N40" s="129">
        <v>338</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3876</v>
      </c>
      <c r="D41" s="129">
        <v>322</v>
      </c>
      <c r="E41" s="129">
        <v>2181</v>
      </c>
      <c r="F41" s="129">
        <v>97</v>
      </c>
      <c r="G41" s="129">
        <v>178</v>
      </c>
      <c r="H41" s="129">
        <v>544</v>
      </c>
      <c r="I41" s="129">
        <v>352</v>
      </c>
      <c r="J41" s="129">
        <v>245</v>
      </c>
      <c r="K41" s="129">
        <v>253</v>
      </c>
      <c r="L41" s="129">
        <v>511</v>
      </c>
      <c r="M41" s="129">
        <v>865</v>
      </c>
      <c r="N41" s="129">
        <v>508</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207047</v>
      </c>
      <c r="D42" s="129">
        <v>9776</v>
      </c>
      <c r="E42" s="129">
        <v>163899</v>
      </c>
      <c r="F42" s="129">
        <v>11084</v>
      </c>
      <c r="G42" s="129">
        <v>23803</v>
      </c>
      <c r="H42" s="129">
        <v>24556</v>
      </c>
      <c r="I42" s="129">
        <v>25721</v>
      </c>
      <c r="J42" s="129">
        <v>43514</v>
      </c>
      <c r="K42" s="129">
        <v>16213</v>
      </c>
      <c r="L42" s="129">
        <v>19009</v>
      </c>
      <c r="M42" s="129">
        <v>6963</v>
      </c>
      <c r="N42" s="129">
        <v>26408</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63541</v>
      </c>
      <c r="D43" s="129">
        <v>52</v>
      </c>
      <c r="E43" s="129">
        <v>58406</v>
      </c>
      <c r="F43" s="129">
        <v>195</v>
      </c>
      <c r="G43" s="129">
        <v>200</v>
      </c>
      <c r="H43" s="129">
        <v>558</v>
      </c>
      <c r="I43" s="129">
        <v>13864</v>
      </c>
      <c r="J43" s="129">
        <v>34419</v>
      </c>
      <c r="K43" s="129">
        <v>8939</v>
      </c>
      <c r="L43" s="129">
        <v>233</v>
      </c>
      <c r="M43" s="129">
        <v>4944</v>
      </c>
      <c r="N43" s="129">
        <v>139</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156940</v>
      </c>
      <c r="D44" s="130">
        <v>15707</v>
      </c>
      <c r="E44" s="130">
        <v>110831</v>
      </c>
      <c r="F44" s="130">
        <v>11241</v>
      </c>
      <c r="G44" s="130">
        <v>24583</v>
      </c>
      <c r="H44" s="130">
        <v>24947</v>
      </c>
      <c r="I44" s="130">
        <v>12638</v>
      </c>
      <c r="J44" s="130">
        <v>9745</v>
      </c>
      <c r="K44" s="130">
        <v>7938</v>
      </c>
      <c r="L44" s="130">
        <v>19740</v>
      </c>
      <c r="M44" s="130">
        <v>3052</v>
      </c>
      <c r="N44" s="130">
        <v>27350</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14599</v>
      </c>
      <c r="D45" s="129">
        <v>11</v>
      </c>
      <c r="E45" s="129">
        <v>10199</v>
      </c>
      <c r="F45" s="129">
        <v>1284</v>
      </c>
      <c r="G45" s="129">
        <v>174</v>
      </c>
      <c r="H45" s="129">
        <v>3914</v>
      </c>
      <c r="I45" s="129" t="s">
        <v>10</v>
      </c>
      <c r="J45" s="129">
        <v>2082</v>
      </c>
      <c r="K45" s="129">
        <v>2235</v>
      </c>
      <c r="L45" s="129">
        <v>510</v>
      </c>
      <c r="M45" s="129">
        <v>2232</v>
      </c>
      <c r="N45" s="129">
        <v>2157</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45080</v>
      </c>
      <c r="D47" s="129">
        <v>10548</v>
      </c>
      <c r="E47" s="129">
        <v>33171</v>
      </c>
      <c r="F47" s="129">
        <v>1256</v>
      </c>
      <c r="G47" s="129">
        <v>4588</v>
      </c>
      <c r="H47" s="129">
        <v>7404</v>
      </c>
      <c r="I47" s="129">
        <v>4863</v>
      </c>
      <c r="J47" s="129">
        <v>4382</v>
      </c>
      <c r="K47" s="129">
        <v>4634</v>
      </c>
      <c r="L47" s="129">
        <v>6043</v>
      </c>
      <c r="M47" s="129">
        <v>248</v>
      </c>
      <c r="N47" s="129">
        <v>1113</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67</v>
      </c>
      <c r="D48" s="129" t="s">
        <v>10</v>
      </c>
      <c r="E48" s="129">
        <v>40</v>
      </c>
      <c r="F48" s="129" t="s">
        <v>10</v>
      </c>
      <c r="G48" s="129" t="s">
        <v>10</v>
      </c>
      <c r="H48" s="129">
        <v>9</v>
      </c>
      <c r="I48" s="129" t="s">
        <v>10</v>
      </c>
      <c r="J48" s="129">
        <v>30</v>
      </c>
      <c r="K48" s="129" t="s">
        <v>10</v>
      </c>
      <c r="L48" s="129" t="s">
        <v>10</v>
      </c>
      <c r="M48" s="129">
        <v>27</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59611</v>
      </c>
      <c r="D49" s="130">
        <v>10559</v>
      </c>
      <c r="E49" s="130">
        <v>43330</v>
      </c>
      <c r="F49" s="130">
        <v>2539</v>
      </c>
      <c r="G49" s="130">
        <v>4762</v>
      </c>
      <c r="H49" s="130">
        <v>11309</v>
      </c>
      <c r="I49" s="130">
        <v>4863</v>
      </c>
      <c r="J49" s="130">
        <v>6434</v>
      </c>
      <c r="K49" s="130">
        <v>6869</v>
      </c>
      <c r="L49" s="130">
        <v>6553</v>
      </c>
      <c r="M49" s="130">
        <v>2452</v>
      </c>
      <c r="N49" s="130">
        <v>3271</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216551</v>
      </c>
      <c r="D50" s="130">
        <v>26266</v>
      </c>
      <c r="E50" s="130">
        <v>154161</v>
      </c>
      <c r="F50" s="130">
        <v>13780</v>
      </c>
      <c r="G50" s="130">
        <v>29345</v>
      </c>
      <c r="H50" s="130">
        <v>36255</v>
      </c>
      <c r="I50" s="130">
        <v>17501</v>
      </c>
      <c r="J50" s="130">
        <v>16179</v>
      </c>
      <c r="K50" s="130">
        <v>14807</v>
      </c>
      <c r="L50" s="130">
        <v>26294</v>
      </c>
      <c r="M50" s="130">
        <v>5504</v>
      </c>
      <c r="N50" s="130">
        <v>30621</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-397617</v>
      </c>
      <c r="D51" s="130">
        <v>-49104</v>
      </c>
      <c r="E51" s="130">
        <v>-109754</v>
      </c>
      <c r="F51" s="130">
        <v>-1512</v>
      </c>
      <c r="G51" s="130">
        <v>2201</v>
      </c>
      <c r="H51" s="130">
        <v>-4047</v>
      </c>
      <c r="I51" s="130">
        <v>-5464</v>
      </c>
      <c r="J51" s="130">
        <v>-23659</v>
      </c>
      <c r="K51" s="130">
        <v>-24574</v>
      </c>
      <c r="L51" s="130">
        <v>-52699</v>
      </c>
      <c r="M51" s="130">
        <v>-120250</v>
      </c>
      <c r="N51" s="130">
        <v>-118509</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-396050</v>
      </c>
      <c r="D52" s="131">
        <v>-57094</v>
      </c>
      <c r="E52" s="131">
        <v>-113917</v>
      </c>
      <c r="F52" s="131">
        <v>-674</v>
      </c>
      <c r="G52" s="131">
        <v>-13</v>
      </c>
      <c r="H52" s="131">
        <v>-5067</v>
      </c>
      <c r="I52" s="131">
        <v>-7351</v>
      </c>
      <c r="J52" s="131">
        <v>-20962</v>
      </c>
      <c r="K52" s="131">
        <v>-26985</v>
      </c>
      <c r="L52" s="131">
        <v>-52865</v>
      </c>
      <c r="M52" s="131">
        <v>-118701</v>
      </c>
      <c r="N52" s="131">
        <v>-106338</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4757</v>
      </c>
      <c r="D53" s="129" t="s">
        <v>10</v>
      </c>
      <c r="E53" s="129">
        <v>4757</v>
      </c>
      <c r="F53" s="129">
        <v>2761</v>
      </c>
      <c r="G53" s="129">
        <v>1068</v>
      </c>
      <c r="H53" s="129">
        <v>928</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7594</v>
      </c>
      <c r="D54" s="129" t="s">
        <v>10</v>
      </c>
      <c r="E54" s="129">
        <v>7214</v>
      </c>
      <c r="F54" s="129">
        <v>841</v>
      </c>
      <c r="G54" s="129">
        <v>3299</v>
      </c>
      <c r="H54" s="129">
        <v>1991</v>
      </c>
      <c r="I54" s="129">
        <v>848</v>
      </c>
      <c r="J54" s="129">
        <v>233</v>
      </c>
      <c r="K54" s="129">
        <v>3</v>
      </c>
      <c r="L54" s="129" t="s">
        <v>10</v>
      </c>
      <c r="M54" s="129">
        <v>380</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230.7</v>
      </c>
      <c r="D56" s="36">
        <v>175.39</v>
      </c>
      <c r="E56" s="36">
        <v>134.5</v>
      </c>
      <c r="F56" s="36">
        <v>48.8</v>
      </c>
      <c r="G56" s="36">
        <v>46.91</v>
      </c>
      <c r="H56" s="36">
        <v>45.13</v>
      </c>
      <c r="I56" s="36">
        <v>129.80000000000001</v>
      </c>
      <c r="J56" s="36">
        <v>223.88</v>
      </c>
      <c r="K56" s="36">
        <v>206.95</v>
      </c>
      <c r="L56" s="36">
        <v>187.08</v>
      </c>
      <c r="M56" s="36">
        <v>65.14</v>
      </c>
      <c r="N56" s="36">
        <v>70.16</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72.819999999999993</v>
      </c>
      <c r="D57" s="36">
        <v>27.15</v>
      </c>
      <c r="E57" s="36">
        <v>55.68</v>
      </c>
      <c r="F57" s="36">
        <v>66.73</v>
      </c>
      <c r="G57" s="36">
        <v>72.709999999999994</v>
      </c>
      <c r="H57" s="36">
        <v>61.9</v>
      </c>
      <c r="I57" s="36">
        <v>49.62</v>
      </c>
      <c r="J57" s="36">
        <v>55.26</v>
      </c>
      <c r="K57" s="36">
        <v>59.3</v>
      </c>
      <c r="L57" s="36">
        <v>39</v>
      </c>
      <c r="M57" s="36">
        <v>11.81</v>
      </c>
      <c r="N57" s="36">
        <v>20.62</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1.1399999999999999</v>
      </c>
      <c r="D59" s="36" t="s">
        <v>10</v>
      </c>
      <c r="E59" s="36">
        <v>1.37</v>
      </c>
      <c r="F59" s="36">
        <v>2.25</v>
      </c>
      <c r="G59" s="36">
        <v>4.54</v>
      </c>
      <c r="H59" s="36">
        <v>1.27</v>
      </c>
      <c r="I59" s="36">
        <v>2.56</v>
      </c>
      <c r="J59" s="36">
        <v>0.23</v>
      </c>
      <c r="K59" s="36">
        <v>0.14000000000000001</v>
      </c>
      <c r="L59" s="36">
        <v>0.02</v>
      </c>
      <c r="M59" s="36">
        <v>0.05</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78.02</v>
      </c>
      <c r="D60" s="36">
        <v>39.020000000000003</v>
      </c>
      <c r="E60" s="36">
        <v>24.68</v>
      </c>
      <c r="F60" s="36">
        <v>16.29</v>
      </c>
      <c r="G60" s="36">
        <v>16.84</v>
      </c>
      <c r="H60" s="36">
        <v>24.03</v>
      </c>
      <c r="I60" s="36">
        <v>23.64</v>
      </c>
      <c r="J60" s="36">
        <v>39.31</v>
      </c>
      <c r="K60" s="36">
        <v>25.22</v>
      </c>
      <c r="L60" s="36">
        <v>22.59</v>
      </c>
      <c r="M60" s="36">
        <v>85.51</v>
      </c>
      <c r="N60" s="36">
        <v>11.41</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39.44</v>
      </c>
      <c r="D61" s="36">
        <v>0.17</v>
      </c>
      <c r="E61" s="36">
        <v>44.6</v>
      </c>
      <c r="F61" s="36">
        <v>2.16</v>
      </c>
      <c r="G61" s="36">
        <v>1.1399999999999999</v>
      </c>
      <c r="H61" s="36">
        <v>2.41</v>
      </c>
      <c r="I61" s="36">
        <v>84.21</v>
      </c>
      <c r="J61" s="36">
        <v>168.42</v>
      </c>
      <c r="K61" s="36">
        <v>59.43</v>
      </c>
      <c r="L61" s="36">
        <v>0.79</v>
      </c>
      <c r="M61" s="36">
        <v>6.34</v>
      </c>
      <c r="N61" s="36">
        <v>0.11</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343.24</v>
      </c>
      <c r="D62" s="37">
        <v>241.39</v>
      </c>
      <c r="E62" s="37">
        <v>171.63</v>
      </c>
      <c r="F62" s="37">
        <v>131.91</v>
      </c>
      <c r="G62" s="37">
        <v>139.86000000000001</v>
      </c>
      <c r="H62" s="37">
        <v>129.91</v>
      </c>
      <c r="I62" s="37">
        <v>121.41</v>
      </c>
      <c r="J62" s="37">
        <v>150.25</v>
      </c>
      <c r="K62" s="37">
        <v>232.18</v>
      </c>
      <c r="L62" s="37">
        <v>247.89</v>
      </c>
      <c r="M62" s="37">
        <v>156.16999999999999</v>
      </c>
      <c r="N62" s="37">
        <v>102.09</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37.19</v>
      </c>
      <c r="D63" s="36">
        <v>8.25</v>
      </c>
      <c r="E63" s="36">
        <v>29.29</v>
      </c>
      <c r="F63" s="36">
        <v>36.659999999999997</v>
      </c>
      <c r="G63" s="36">
        <v>14.1</v>
      </c>
      <c r="H63" s="36">
        <v>42.97</v>
      </c>
      <c r="I63" s="36">
        <v>17.690000000000001</v>
      </c>
      <c r="J63" s="36">
        <v>43.63</v>
      </c>
      <c r="K63" s="36">
        <v>29.53</v>
      </c>
      <c r="L63" s="36">
        <v>21.76</v>
      </c>
      <c r="M63" s="36">
        <v>4.9000000000000004</v>
      </c>
      <c r="N63" s="36">
        <v>11.64</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14.4</v>
      </c>
      <c r="D64" s="36">
        <v>0.42</v>
      </c>
      <c r="E64" s="36">
        <v>10.54</v>
      </c>
      <c r="F64" s="36">
        <v>2.2000000000000002</v>
      </c>
      <c r="G64" s="36">
        <v>6.09</v>
      </c>
      <c r="H64" s="36">
        <v>20.77</v>
      </c>
      <c r="I64" s="36">
        <v>7.16</v>
      </c>
      <c r="J64" s="36">
        <v>22.59</v>
      </c>
      <c r="K64" s="36">
        <v>10.18</v>
      </c>
      <c r="L64" s="36">
        <v>1.39</v>
      </c>
      <c r="M64" s="36">
        <v>3.39</v>
      </c>
      <c r="N64" s="36">
        <v>5.0599999999999996</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v>0.01</v>
      </c>
      <c r="D65" s="36" t="s">
        <v>10</v>
      </c>
      <c r="E65" s="36">
        <v>0.01</v>
      </c>
      <c r="F65" s="36" t="s">
        <v>10</v>
      </c>
      <c r="G65" s="36">
        <v>0.09</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0.81</v>
      </c>
      <c r="D66" s="36">
        <v>0.26</v>
      </c>
      <c r="E66" s="36">
        <v>0.63</v>
      </c>
      <c r="F66" s="36">
        <v>0.73</v>
      </c>
      <c r="G66" s="36">
        <v>0.3</v>
      </c>
      <c r="H66" s="36">
        <v>1.61</v>
      </c>
      <c r="I66" s="36">
        <v>0.39</v>
      </c>
      <c r="J66" s="36">
        <v>1.21</v>
      </c>
      <c r="K66" s="36">
        <v>0.1</v>
      </c>
      <c r="L66" s="36">
        <v>0.04</v>
      </c>
      <c r="M66" s="36">
        <v>0.26</v>
      </c>
      <c r="N66" s="36">
        <v>0.15</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0.04</v>
      </c>
      <c r="D67" s="36" t="s">
        <v>10</v>
      </c>
      <c r="E67" s="36">
        <v>0.03</v>
      </c>
      <c r="F67" s="36" t="s">
        <v>10</v>
      </c>
      <c r="G67" s="36" t="s">
        <v>10</v>
      </c>
      <c r="H67" s="36">
        <v>0.04</v>
      </c>
      <c r="I67" s="36" t="s">
        <v>10</v>
      </c>
      <c r="J67" s="36">
        <v>0.15</v>
      </c>
      <c r="K67" s="36" t="s">
        <v>10</v>
      </c>
      <c r="L67" s="36" t="s">
        <v>10</v>
      </c>
      <c r="M67" s="36">
        <v>0.03</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37.97</v>
      </c>
      <c r="D68" s="37">
        <v>8.52</v>
      </c>
      <c r="E68" s="37">
        <v>29.91</v>
      </c>
      <c r="F68" s="37">
        <v>37.39</v>
      </c>
      <c r="G68" s="37">
        <v>14.49</v>
      </c>
      <c r="H68" s="37">
        <v>44.53</v>
      </c>
      <c r="I68" s="37">
        <v>18.079999999999998</v>
      </c>
      <c r="J68" s="37">
        <v>44.68</v>
      </c>
      <c r="K68" s="37">
        <v>29.64</v>
      </c>
      <c r="L68" s="37">
        <v>21.81</v>
      </c>
      <c r="M68" s="37">
        <v>5.13</v>
      </c>
      <c r="N68" s="37">
        <v>11.79</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381.21</v>
      </c>
      <c r="D69" s="37">
        <v>249.9</v>
      </c>
      <c r="E69" s="37">
        <v>201.54</v>
      </c>
      <c r="F69" s="37">
        <v>169.3</v>
      </c>
      <c r="G69" s="37">
        <v>154.35</v>
      </c>
      <c r="H69" s="37">
        <v>174.45</v>
      </c>
      <c r="I69" s="37">
        <v>139.49</v>
      </c>
      <c r="J69" s="37">
        <v>194.94</v>
      </c>
      <c r="K69" s="37">
        <v>261.81</v>
      </c>
      <c r="L69" s="37">
        <v>269.7</v>
      </c>
      <c r="M69" s="37">
        <v>161.30000000000001</v>
      </c>
      <c r="N69" s="37">
        <v>113.88</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1.96</v>
      </c>
      <c r="D76" s="36">
        <v>2.2599999999999998</v>
      </c>
      <c r="E76" s="36">
        <v>1.71</v>
      </c>
      <c r="F76" s="36">
        <v>2.16</v>
      </c>
      <c r="G76" s="36">
        <v>2.9</v>
      </c>
      <c r="H76" s="36">
        <v>1.02</v>
      </c>
      <c r="I76" s="36">
        <v>2.14</v>
      </c>
      <c r="J76" s="36">
        <v>1.54</v>
      </c>
      <c r="K76" s="36">
        <v>2.1800000000000002</v>
      </c>
      <c r="L76" s="36">
        <v>1.03</v>
      </c>
      <c r="M76" s="36">
        <v>0.02</v>
      </c>
      <c r="N76" s="36">
        <v>0.18</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3.97</v>
      </c>
      <c r="D77" s="36">
        <v>16.510000000000002</v>
      </c>
      <c r="E77" s="36">
        <v>0.7</v>
      </c>
      <c r="F77" s="36">
        <v>0.66</v>
      </c>
      <c r="G77" s="36">
        <v>1.66</v>
      </c>
      <c r="H77" s="36">
        <v>0.73</v>
      </c>
      <c r="I77" s="36">
        <v>0.47</v>
      </c>
      <c r="J77" s="36">
        <v>0.44</v>
      </c>
      <c r="K77" s="36">
        <v>0.55000000000000004</v>
      </c>
      <c r="L77" s="36">
        <v>0.52</v>
      </c>
      <c r="M77" s="36">
        <v>0.2</v>
      </c>
      <c r="N77" s="36">
        <v>0.26</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2.41</v>
      </c>
      <c r="D78" s="36">
        <v>1.07</v>
      </c>
      <c r="E78" s="36">
        <v>1.67</v>
      </c>
      <c r="F78" s="36">
        <v>1.07</v>
      </c>
      <c r="G78" s="36">
        <v>1.01</v>
      </c>
      <c r="H78" s="36">
        <v>2.35</v>
      </c>
      <c r="I78" s="36">
        <v>2.14</v>
      </c>
      <c r="J78" s="36">
        <v>1.2</v>
      </c>
      <c r="K78" s="36">
        <v>1.68</v>
      </c>
      <c r="L78" s="36">
        <v>1.75</v>
      </c>
      <c r="M78" s="36">
        <v>1.1100000000000001</v>
      </c>
      <c r="N78" s="36">
        <v>0.39</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128.51</v>
      </c>
      <c r="D79" s="36">
        <v>32.409999999999997</v>
      </c>
      <c r="E79" s="36">
        <v>125.16</v>
      </c>
      <c r="F79" s="36">
        <v>122.71</v>
      </c>
      <c r="G79" s="36">
        <v>135.35</v>
      </c>
      <c r="H79" s="36">
        <v>106.29</v>
      </c>
      <c r="I79" s="36">
        <v>156.22999999999999</v>
      </c>
      <c r="J79" s="36">
        <v>212.93</v>
      </c>
      <c r="K79" s="36">
        <v>107.79</v>
      </c>
      <c r="L79" s="36">
        <v>64.900000000000006</v>
      </c>
      <c r="M79" s="36">
        <v>8.93</v>
      </c>
      <c r="N79" s="36">
        <v>20.170000000000002</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39.44</v>
      </c>
      <c r="D80" s="36">
        <v>0.17</v>
      </c>
      <c r="E80" s="36">
        <v>44.6</v>
      </c>
      <c r="F80" s="36">
        <v>2.16</v>
      </c>
      <c r="G80" s="36">
        <v>1.1399999999999999</v>
      </c>
      <c r="H80" s="36">
        <v>2.41</v>
      </c>
      <c r="I80" s="36">
        <v>84.21</v>
      </c>
      <c r="J80" s="36">
        <v>168.42</v>
      </c>
      <c r="K80" s="36">
        <v>59.43</v>
      </c>
      <c r="L80" s="36">
        <v>0.79</v>
      </c>
      <c r="M80" s="36">
        <v>6.34</v>
      </c>
      <c r="N80" s="36">
        <v>0.11</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97.41</v>
      </c>
      <c r="D81" s="37">
        <v>52.08</v>
      </c>
      <c r="E81" s="37">
        <v>84.64</v>
      </c>
      <c r="F81" s="37">
        <v>124.45</v>
      </c>
      <c r="G81" s="37">
        <v>139.79</v>
      </c>
      <c r="H81" s="37">
        <v>107.98</v>
      </c>
      <c r="I81" s="37">
        <v>76.760000000000005</v>
      </c>
      <c r="J81" s="37">
        <v>47.68</v>
      </c>
      <c r="K81" s="37">
        <v>52.77</v>
      </c>
      <c r="L81" s="37">
        <v>67.400000000000006</v>
      </c>
      <c r="M81" s="37">
        <v>3.91</v>
      </c>
      <c r="N81" s="37">
        <v>20.89</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9.06</v>
      </c>
      <c r="D82" s="36">
        <v>0.04</v>
      </c>
      <c r="E82" s="36">
        <v>7.79</v>
      </c>
      <c r="F82" s="36">
        <v>14.21</v>
      </c>
      <c r="G82" s="36">
        <v>0.99</v>
      </c>
      <c r="H82" s="36">
        <v>16.940000000000001</v>
      </c>
      <c r="I82" s="36" t="s">
        <v>10</v>
      </c>
      <c r="J82" s="36">
        <v>10.19</v>
      </c>
      <c r="K82" s="36">
        <v>14.86</v>
      </c>
      <c r="L82" s="36">
        <v>1.74</v>
      </c>
      <c r="M82" s="36">
        <v>2.86</v>
      </c>
      <c r="N82" s="36">
        <v>1.65</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27.98</v>
      </c>
      <c r="D84" s="36">
        <v>34.97</v>
      </c>
      <c r="E84" s="36">
        <v>25.33</v>
      </c>
      <c r="F84" s="36">
        <v>13.9</v>
      </c>
      <c r="G84" s="36">
        <v>26.09</v>
      </c>
      <c r="H84" s="36">
        <v>32.049999999999997</v>
      </c>
      <c r="I84" s="36">
        <v>29.54</v>
      </c>
      <c r="J84" s="36">
        <v>21.44</v>
      </c>
      <c r="K84" s="36">
        <v>30.81</v>
      </c>
      <c r="L84" s="36">
        <v>20.63</v>
      </c>
      <c r="M84" s="36">
        <v>0.32</v>
      </c>
      <c r="N84" s="36">
        <v>0.85</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0.04</v>
      </c>
      <c r="D85" s="36" t="s">
        <v>10</v>
      </c>
      <c r="E85" s="36">
        <v>0.03</v>
      </c>
      <c r="F85" s="36" t="s">
        <v>10</v>
      </c>
      <c r="G85" s="36" t="s">
        <v>10</v>
      </c>
      <c r="H85" s="36">
        <v>0.04</v>
      </c>
      <c r="I85" s="36" t="s">
        <v>10</v>
      </c>
      <c r="J85" s="36">
        <v>0.15</v>
      </c>
      <c r="K85" s="36" t="s">
        <v>10</v>
      </c>
      <c r="L85" s="36" t="s">
        <v>10</v>
      </c>
      <c r="M85" s="36">
        <v>0.03</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37</v>
      </c>
      <c r="D86" s="37">
        <v>35.01</v>
      </c>
      <c r="E86" s="37">
        <v>33.090000000000003</v>
      </c>
      <c r="F86" s="37">
        <v>28.11</v>
      </c>
      <c r="G86" s="37">
        <v>27.08</v>
      </c>
      <c r="H86" s="37">
        <v>48.95</v>
      </c>
      <c r="I86" s="37">
        <v>29.54</v>
      </c>
      <c r="J86" s="37">
        <v>31.48</v>
      </c>
      <c r="K86" s="37">
        <v>45.67</v>
      </c>
      <c r="L86" s="37">
        <v>22.37</v>
      </c>
      <c r="M86" s="37">
        <v>3.15</v>
      </c>
      <c r="N86" s="37">
        <v>2.5</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134.41</v>
      </c>
      <c r="D87" s="37">
        <v>87.09</v>
      </c>
      <c r="E87" s="37">
        <v>117.72</v>
      </c>
      <c r="F87" s="37">
        <v>152.56</v>
      </c>
      <c r="G87" s="37">
        <v>166.87</v>
      </c>
      <c r="H87" s="37">
        <v>156.93</v>
      </c>
      <c r="I87" s="37">
        <v>106.3</v>
      </c>
      <c r="J87" s="37">
        <v>79.17</v>
      </c>
      <c r="K87" s="37">
        <v>98.44</v>
      </c>
      <c r="L87" s="37">
        <v>89.77</v>
      </c>
      <c r="M87" s="37">
        <v>7.06</v>
      </c>
      <c r="N87" s="37">
        <v>23.38</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-246.8</v>
      </c>
      <c r="D88" s="37">
        <v>-162.81</v>
      </c>
      <c r="E88" s="37">
        <v>-83.81</v>
      </c>
      <c r="F88" s="37">
        <v>-16.739999999999998</v>
      </c>
      <c r="G88" s="37">
        <v>12.52</v>
      </c>
      <c r="H88" s="37">
        <v>-17.52</v>
      </c>
      <c r="I88" s="37">
        <v>-33.19</v>
      </c>
      <c r="J88" s="37">
        <v>-115.77</v>
      </c>
      <c r="K88" s="37">
        <v>-163.38</v>
      </c>
      <c r="L88" s="37">
        <v>-179.93</v>
      </c>
      <c r="M88" s="37">
        <v>-154.24</v>
      </c>
      <c r="N88" s="37">
        <v>-90.5</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-245.83</v>
      </c>
      <c r="D89" s="38">
        <v>-189.31</v>
      </c>
      <c r="E89" s="38">
        <v>-86.99</v>
      </c>
      <c r="F89" s="38">
        <v>-7.46</v>
      </c>
      <c r="G89" s="38">
        <v>-7.0000000000000007E-2</v>
      </c>
      <c r="H89" s="38">
        <v>-21.93</v>
      </c>
      <c r="I89" s="38">
        <v>-44.65</v>
      </c>
      <c r="J89" s="38">
        <v>-102.57</v>
      </c>
      <c r="K89" s="38">
        <v>-179.41</v>
      </c>
      <c r="L89" s="38">
        <v>-180.49</v>
      </c>
      <c r="M89" s="38">
        <v>-152.25</v>
      </c>
      <c r="N89" s="38">
        <v>-81.2</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2.95</v>
      </c>
      <c r="D90" s="36" t="s">
        <v>10</v>
      </c>
      <c r="E90" s="36">
        <v>3.63</v>
      </c>
      <c r="F90" s="36">
        <v>30.56</v>
      </c>
      <c r="G90" s="36">
        <v>6.07</v>
      </c>
      <c r="H90" s="36">
        <v>4.0199999999999996</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4.71</v>
      </c>
      <c r="D91" s="36" t="s">
        <v>10</v>
      </c>
      <c r="E91" s="36">
        <v>5.51</v>
      </c>
      <c r="F91" s="36">
        <v>9.31</v>
      </c>
      <c r="G91" s="36">
        <v>18.760000000000002</v>
      </c>
      <c r="H91" s="36">
        <v>8.6199999999999992</v>
      </c>
      <c r="I91" s="36">
        <v>5.15</v>
      </c>
      <c r="J91" s="36">
        <v>1.1399999999999999</v>
      </c>
      <c r="K91" s="36">
        <v>0.02</v>
      </c>
      <c r="L91" s="36" t="s">
        <v>10</v>
      </c>
      <c r="M91" s="36">
        <v>0.49</v>
      </c>
      <c r="N91" s="36" t="s">
        <v>10</v>
      </c>
    </row>
  </sheetData>
  <mergeCells count="28">
    <mergeCell ref="I18:N18"/>
    <mergeCell ref="C18:H18"/>
    <mergeCell ref="J6:J13"/>
    <mergeCell ref="K6:K13"/>
    <mergeCell ref="C55:H55"/>
    <mergeCell ref="I55:N55"/>
    <mergeCell ref="M4:M16"/>
    <mergeCell ref="N4:N16"/>
    <mergeCell ref="F6:F13"/>
    <mergeCell ref="G6:G13"/>
    <mergeCell ref="F14:H16"/>
    <mergeCell ref="I14:L16"/>
    <mergeCell ref="F4:H5"/>
    <mergeCell ref="I4:L5"/>
    <mergeCell ref="H6:H13"/>
    <mergeCell ref="I6:I13"/>
    <mergeCell ref="I1:N1"/>
    <mergeCell ref="A2:B3"/>
    <mergeCell ref="A1:B1"/>
    <mergeCell ref="A4:A16"/>
    <mergeCell ref="B4:B16"/>
    <mergeCell ref="C4:C16"/>
    <mergeCell ref="D4:D16"/>
    <mergeCell ref="E4:E16"/>
    <mergeCell ref="C1:H1"/>
    <mergeCell ref="C2:H3"/>
    <mergeCell ref="I2:N3"/>
    <mergeCell ref="L6:L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96</v>
      </c>
      <c r="B2" s="246"/>
      <c r="C2" s="249" t="s">
        <v>200</v>
      </c>
      <c r="D2" s="250"/>
      <c r="E2" s="250"/>
      <c r="F2" s="250"/>
      <c r="G2" s="250"/>
      <c r="H2" s="250"/>
      <c r="I2" s="250" t="s">
        <v>200</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169721</v>
      </c>
      <c r="D19" s="129">
        <v>50426</v>
      </c>
      <c r="E19" s="129">
        <v>58492</v>
      </c>
      <c r="F19" s="129">
        <v>765</v>
      </c>
      <c r="G19" s="129">
        <v>1164</v>
      </c>
      <c r="H19" s="129">
        <v>1267</v>
      </c>
      <c r="I19" s="129">
        <v>4591</v>
      </c>
      <c r="J19" s="129">
        <v>9645</v>
      </c>
      <c r="K19" s="129">
        <v>7768</v>
      </c>
      <c r="L19" s="129">
        <v>33292</v>
      </c>
      <c r="M19" s="129">
        <v>13239</v>
      </c>
      <c r="N19" s="129">
        <v>47564</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40280</v>
      </c>
      <c r="D20" s="129">
        <v>7266</v>
      </c>
      <c r="E20" s="129">
        <v>23164</v>
      </c>
      <c r="F20" s="129">
        <v>2218</v>
      </c>
      <c r="G20" s="129">
        <v>3575</v>
      </c>
      <c r="H20" s="129">
        <v>4027</v>
      </c>
      <c r="I20" s="129">
        <v>2711</v>
      </c>
      <c r="J20" s="129">
        <v>3612</v>
      </c>
      <c r="K20" s="129">
        <v>1976</v>
      </c>
      <c r="L20" s="129">
        <v>5044</v>
      </c>
      <c r="M20" s="129">
        <v>1912</v>
      </c>
      <c r="N20" s="129">
        <v>7938</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85</v>
      </c>
      <c r="D22" s="129" t="s">
        <v>10</v>
      </c>
      <c r="E22" s="129">
        <v>85</v>
      </c>
      <c r="F22" s="129">
        <v>7</v>
      </c>
      <c r="G22" s="129">
        <v>9</v>
      </c>
      <c r="H22" s="129">
        <v>54</v>
      </c>
      <c r="I22" s="129">
        <v>2</v>
      </c>
      <c r="J22" s="129">
        <v>10</v>
      </c>
      <c r="K22" s="129">
        <v>3</v>
      </c>
      <c r="L22" s="129">
        <v>1</v>
      </c>
      <c r="M22" s="129" t="s">
        <v>10</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36670</v>
      </c>
      <c r="D23" s="129">
        <v>13433</v>
      </c>
      <c r="E23" s="129">
        <v>10456</v>
      </c>
      <c r="F23" s="129">
        <v>729</v>
      </c>
      <c r="G23" s="129">
        <v>970</v>
      </c>
      <c r="H23" s="129">
        <v>1180</v>
      </c>
      <c r="I23" s="129">
        <v>1227</v>
      </c>
      <c r="J23" s="129">
        <v>1771</v>
      </c>
      <c r="K23" s="129">
        <v>1179</v>
      </c>
      <c r="L23" s="129">
        <v>3400</v>
      </c>
      <c r="M23" s="129">
        <v>2231</v>
      </c>
      <c r="N23" s="129">
        <v>10550</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6821</v>
      </c>
      <c r="D24" s="129">
        <v>2341</v>
      </c>
      <c r="E24" s="129">
        <v>3315</v>
      </c>
      <c r="F24" s="129">
        <v>87</v>
      </c>
      <c r="G24" s="129">
        <v>115</v>
      </c>
      <c r="H24" s="129">
        <v>126</v>
      </c>
      <c r="I24" s="129">
        <v>302</v>
      </c>
      <c r="J24" s="129">
        <v>253</v>
      </c>
      <c r="K24" s="129">
        <v>309</v>
      </c>
      <c r="L24" s="129">
        <v>2123</v>
      </c>
      <c r="M24" s="129">
        <v>207</v>
      </c>
      <c r="N24" s="129">
        <v>957</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239935</v>
      </c>
      <c r="D25" s="130">
        <v>68784</v>
      </c>
      <c r="E25" s="130">
        <v>88882</v>
      </c>
      <c r="F25" s="130">
        <v>3633</v>
      </c>
      <c r="G25" s="130">
        <v>5603</v>
      </c>
      <c r="H25" s="130">
        <v>6401</v>
      </c>
      <c r="I25" s="130">
        <v>8229</v>
      </c>
      <c r="J25" s="130">
        <v>14785</v>
      </c>
      <c r="K25" s="130">
        <v>10616</v>
      </c>
      <c r="L25" s="130">
        <v>39614</v>
      </c>
      <c r="M25" s="130">
        <v>17175</v>
      </c>
      <c r="N25" s="130">
        <v>65095</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26757</v>
      </c>
      <c r="D26" s="129">
        <v>4487</v>
      </c>
      <c r="E26" s="129">
        <v>18791</v>
      </c>
      <c r="F26" s="129">
        <v>1354</v>
      </c>
      <c r="G26" s="129">
        <v>2887</v>
      </c>
      <c r="H26" s="129">
        <v>5499</v>
      </c>
      <c r="I26" s="129">
        <v>3433</v>
      </c>
      <c r="J26" s="129">
        <v>1991</v>
      </c>
      <c r="K26" s="129">
        <v>742</v>
      </c>
      <c r="L26" s="129">
        <v>2884</v>
      </c>
      <c r="M26" s="129">
        <v>216</v>
      </c>
      <c r="N26" s="129">
        <v>3263</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6097</v>
      </c>
      <c r="D27" s="129">
        <v>423</v>
      </c>
      <c r="E27" s="129">
        <v>5118</v>
      </c>
      <c r="F27" s="129">
        <v>600</v>
      </c>
      <c r="G27" s="129">
        <v>1006</v>
      </c>
      <c r="H27" s="129">
        <v>2562</v>
      </c>
      <c r="I27" s="129">
        <v>529</v>
      </c>
      <c r="J27" s="129">
        <v>255</v>
      </c>
      <c r="K27" s="129">
        <v>165</v>
      </c>
      <c r="L27" s="129">
        <v>1</v>
      </c>
      <c r="M27" s="129">
        <v>52</v>
      </c>
      <c r="N27" s="129">
        <v>505</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1599</v>
      </c>
      <c r="D29" s="129">
        <v>2</v>
      </c>
      <c r="E29" s="129">
        <v>47</v>
      </c>
      <c r="F29" s="129" t="s">
        <v>10</v>
      </c>
      <c r="G29" s="129">
        <v>42</v>
      </c>
      <c r="H29" s="129" t="s">
        <v>10</v>
      </c>
      <c r="I29" s="129">
        <v>3</v>
      </c>
      <c r="J29" s="129">
        <v>1</v>
      </c>
      <c r="K29" s="129" t="s">
        <v>10</v>
      </c>
      <c r="L29" s="129" t="s">
        <v>10</v>
      </c>
      <c r="M29" s="129">
        <v>22</v>
      </c>
      <c r="N29" s="129">
        <v>1529</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1327</v>
      </c>
      <c r="D30" s="129" t="s">
        <v>10</v>
      </c>
      <c r="E30" s="129">
        <v>1208</v>
      </c>
      <c r="F30" s="129">
        <v>209</v>
      </c>
      <c r="G30" s="129">
        <v>148</v>
      </c>
      <c r="H30" s="129">
        <v>382</v>
      </c>
      <c r="I30" s="129">
        <v>174</v>
      </c>
      <c r="J30" s="129">
        <v>279</v>
      </c>
      <c r="K30" s="129">
        <v>14</v>
      </c>
      <c r="L30" s="129">
        <v>2</v>
      </c>
      <c r="M30" s="129">
        <v>119</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27028</v>
      </c>
      <c r="D31" s="130">
        <v>4488</v>
      </c>
      <c r="E31" s="130">
        <v>17629</v>
      </c>
      <c r="F31" s="130">
        <v>1145</v>
      </c>
      <c r="G31" s="130">
        <v>2782</v>
      </c>
      <c r="H31" s="130">
        <v>5117</v>
      </c>
      <c r="I31" s="130">
        <v>3262</v>
      </c>
      <c r="J31" s="130">
        <v>1713</v>
      </c>
      <c r="K31" s="130">
        <v>728</v>
      </c>
      <c r="L31" s="130">
        <v>2882</v>
      </c>
      <c r="M31" s="130">
        <v>119</v>
      </c>
      <c r="N31" s="130">
        <v>4792</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266963</v>
      </c>
      <c r="D32" s="130">
        <v>73272</v>
      </c>
      <c r="E32" s="130">
        <v>106512</v>
      </c>
      <c r="F32" s="130">
        <v>4778</v>
      </c>
      <c r="G32" s="130">
        <v>8385</v>
      </c>
      <c r="H32" s="130">
        <v>11518</v>
      </c>
      <c r="I32" s="130">
        <v>11492</v>
      </c>
      <c r="J32" s="130">
        <v>16498</v>
      </c>
      <c r="K32" s="130">
        <v>11345</v>
      </c>
      <c r="L32" s="130">
        <v>42496</v>
      </c>
      <c r="M32" s="130">
        <v>17293</v>
      </c>
      <c r="N32" s="130">
        <v>69886</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1102</v>
      </c>
      <c r="D39" s="129">
        <v>321</v>
      </c>
      <c r="E39" s="129">
        <v>429</v>
      </c>
      <c r="F39" s="129">
        <v>209</v>
      </c>
      <c r="G39" s="129">
        <v>26</v>
      </c>
      <c r="H39" s="129">
        <v>53</v>
      </c>
      <c r="I39" s="129">
        <v>16</v>
      </c>
      <c r="J39" s="129">
        <v>8</v>
      </c>
      <c r="K39" s="129">
        <v>2</v>
      </c>
      <c r="L39" s="129">
        <v>116</v>
      </c>
      <c r="M39" s="129">
        <v>272</v>
      </c>
      <c r="N39" s="129">
        <v>80</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150</v>
      </c>
      <c r="D40" s="129">
        <v>59</v>
      </c>
      <c r="E40" s="129">
        <v>61</v>
      </c>
      <c r="F40" s="129" t="s">
        <v>10</v>
      </c>
      <c r="G40" s="129" t="s">
        <v>10</v>
      </c>
      <c r="H40" s="129">
        <v>3</v>
      </c>
      <c r="I40" s="129">
        <v>2</v>
      </c>
      <c r="J40" s="129">
        <v>1</v>
      </c>
      <c r="K40" s="129">
        <v>1</v>
      </c>
      <c r="L40" s="129">
        <v>55</v>
      </c>
      <c r="M40" s="129">
        <v>4</v>
      </c>
      <c r="N40" s="129">
        <v>26</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51274</v>
      </c>
      <c r="D41" s="129">
        <v>15815</v>
      </c>
      <c r="E41" s="129">
        <v>11923</v>
      </c>
      <c r="F41" s="129">
        <v>22</v>
      </c>
      <c r="G41" s="129">
        <v>60</v>
      </c>
      <c r="H41" s="129">
        <v>119</v>
      </c>
      <c r="I41" s="129">
        <v>1115</v>
      </c>
      <c r="J41" s="129">
        <v>2586</v>
      </c>
      <c r="K41" s="129">
        <v>1904</v>
      </c>
      <c r="L41" s="129">
        <v>6118</v>
      </c>
      <c r="M41" s="129">
        <v>3370</v>
      </c>
      <c r="N41" s="129">
        <v>20166</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60201</v>
      </c>
      <c r="D42" s="129">
        <v>15002</v>
      </c>
      <c r="E42" s="129">
        <v>13206</v>
      </c>
      <c r="F42" s="129">
        <v>261</v>
      </c>
      <c r="G42" s="129">
        <v>440</v>
      </c>
      <c r="H42" s="129">
        <v>586</v>
      </c>
      <c r="I42" s="129">
        <v>851</v>
      </c>
      <c r="J42" s="129">
        <v>1975</v>
      </c>
      <c r="K42" s="129">
        <v>1548</v>
      </c>
      <c r="L42" s="129">
        <v>7545</v>
      </c>
      <c r="M42" s="129">
        <v>1779</v>
      </c>
      <c r="N42" s="129">
        <v>30214</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6821</v>
      </c>
      <c r="D43" s="129">
        <v>2341</v>
      </c>
      <c r="E43" s="129">
        <v>3315</v>
      </c>
      <c r="F43" s="129">
        <v>87</v>
      </c>
      <c r="G43" s="129">
        <v>115</v>
      </c>
      <c r="H43" s="129">
        <v>126</v>
      </c>
      <c r="I43" s="129">
        <v>302</v>
      </c>
      <c r="J43" s="129">
        <v>253</v>
      </c>
      <c r="K43" s="129">
        <v>309</v>
      </c>
      <c r="L43" s="129">
        <v>2123</v>
      </c>
      <c r="M43" s="129">
        <v>207</v>
      </c>
      <c r="N43" s="129">
        <v>957</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105907</v>
      </c>
      <c r="D44" s="130">
        <v>28856</v>
      </c>
      <c r="E44" s="130">
        <v>22305</v>
      </c>
      <c r="F44" s="130">
        <v>405</v>
      </c>
      <c r="G44" s="130">
        <v>412</v>
      </c>
      <c r="H44" s="130">
        <v>634</v>
      </c>
      <c r="I44" s="130">
        <v>1681</v>
      </c>
      <c r="J44" s="130">
        <v>4317</v>
      </c>
      <c r="K44" s="130">
        <v>3145</v>
      </c>
      <c r="L44" s="130">
        <v>11711</v>
      </c>
      <c r="M44" s="130">
        <v>5218</v>
      </c>
      <c r="N44" s="130">
        <v>49528</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10500</v>
      </c>
      <c r="D45" s="129">
        <v>1058</v>
      </c>
      <c r="E45" s="129">
        <v>4922</v>
      </c>
      <c r="F45" s="129">
        <v>148</v>
      </c>
      <c r="G45" s="129">
        <v>1455</v>
      </c>
      <c r="H45" s="129">
        <v>1053</v>
      </c>
      <c r="I45" s="129">
        <v>778</v>
      </c>
      <c r="J45" s="129">
        <v>219</v>
      </c>
      <c r="K45" s="129">
        <v>67</v>
      </c>
      <c r="L45" s="129">
        <v>1202</v>
      </c>
      <c r="M45" s="129">
        <v>11</v>
      </c>
      <c r="N45" s="129">
        <v>4508</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2885</v>
      </c>
      <c r="D47" s="129">
        <v>84</v>
      </c>
      <c r="E47" s="129">
        <v>2585</v>
      </c>
      <c r="F47" s="129">
        <v>418</v>
      </c>
      <c r="G47" s="129">
        <v>636</v>
      </c>
      <c r="H47" s="129">
        <v>540</v>
      </c>
      <c r="I47" s="129">
        <v>309</v>
      </c>
      <c r="J47" s="129">
        <v>589</v>
      </c>
      <c r="K47" s="129">
        <v>27</v>
      </c>
      <c r="L47" s="129">
        <v>67</v>
      </c>
      <c r="M47" s="129">
        <v>123</v>
      </c>
      <c r="N47" s="129">
        <v>92</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1327</v>
      </c>
      <c r="D48" s="129" t="s">
        <v>10</v>
      </c>
      <c r="E48" s="129">
        <v>1208</v>
      </c>
      <c r="F48" s="129">
        <v>209</v>
      </c>
      <c r="G48" s="129">
        <v>148</v>
      </c>
      <c r="H48" s="129">
        <v>382</v>
      </c>
      <c r="I48" s="129">
        <v>174</v>
      </c>
      <c r="J48" s="129">
        <v>279</v>
      </c>
      <c r="K48" s="129">
        <v>14</v>
      </c>
      <c r="L48" s="129">
        <v>2</v>
      </c>
      <c r="M48" s="129">
        <v>119</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12058</v>
      </c>
      <c r="D49" s="130">
        <v>1143</v>
      </c>
      <c r="E49" s="130">
        <v>6299</v>
      </c>
      <c r="F49" s="130">
        <v>357</v>
      </c>
      <c r="G49" s="130">
        <v>1943</v>
      </c>
      <c r="H49" s="130">
        <v>1212</v>
      </c>
      <c r="I49" s="130">
        <v>913</v>
      </c>
      <c r="J49" s="130">
        <v>528</v>
      </c>
      <c r="K49" s="130">
        <v>80</v>
      </c>
      <c r="L49" s="130">
        <v>1267</v>
      </c>
      <c r="M49" s="130">
        <v>15</v>
      </c>
      <c r="N49" s="130">
        <v>4600</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117964</v>
      </c>
      <c r="D50" s="130">
        <v>29999</v>
      </c>
      <c r="E50" s="130">
        <v>28605</v>
      </c>
      <c r="F50" s="130">
        <v>762</v>
      </c>
      <c r="G50" s="130">
        <v>2355</v>
      </c>
      <c r="H50" s="130">
        <v>1846</v>
      </c>
      <c r="I50" s="130">
        <v>2594</v>
      </c>
      <c r="J50" s="130">
        <v>4845</v>
      </c>
      <c r="K50" s="130">
        <v>3224</v>
      </c>
      <c r="L50" s="130">
        <v>12978</v>
      </c>
      <c r="M50" s="130">
        <v>5233</v>
      </c>
      <c r="N50" s="130">
        <v>54128</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-148999</v>
      </c>
      <c r="D51" s="130">
        <v>-43273</v>
      </c>
      <c r="E51" s="130">
        <v>-77907</v>
      </c>
      <c r="F51" s="130">
        <v>-4016</v>
      </c>
      <c r="G51" s="130">
        <v>-6031</v>
      </c>
      <c r="H51" s="130">
        <v>-9672</v>
      </c>
      <c r="I51" s="130">
        <v>-8897</v>
      </c>
      <c r="J51" s="130">
        <v>-11653</v>
      </c>
      <c r="K51" s="130">
        <v>-8120</v>
      </c>
      <c r="L51" s="130">
        <v>-29518</v>
      </c>
      <c r="M51" s="130">
        <v>-12061</v>
      </c>
      <c r="N51" s="130">
        <v>-15759</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-134029</v>
      </c>
      <c r="D52" s="131">
        <v>-39927</v>
      </c>
      <c r="E52" s="131">
        <v>-66577</v>
      </c>
      <c r="F52" s="131">
        <v>-3228</v>
      </c>
      <c r="G52" s="131">
        <v>-5191</v>
      </c>
      <c r="H52" s="131">
        <v>-5767</v>
      </c>
      <c r="I52" s="131">
        <v>-6548</v>
      </c>
      <c r="J52" s="131">
        <v>-10468</v>
      </c>
      <c r="K52" s="131">
        <v>-7471</v>
      </c>
      <c r="L52" s="131">
        <v>-27903</v>
      </c>
      <c r="M52" s="131">
        <v>-11957</v>
      </c>
      <c r="N52" s="131">
        <v>-15567</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440</v>
      </c>
      <c r="D53" s="129" t="s">
        <v>10</v>
      </c>
      <c r="E53" s="129">
        <v>440</v>
      </c>
      <c r="F53" s="129" t="s">
        <v>10</v>
      </c>
      <c r="G53" s="129">
        <v>110</v>
      </c>
      <c r="H53" s="129">
        <v>330</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440</v>
      </c>
      <c r="D54" s="129" t="s">
        <v>10</v>
      </c>
      <c r="E54" s="129">
        <v>440</v>
      </c>
      <c r="F54" s="129">
        <v>25</v>
      </c>
      <c r="G54" s="129">
        <v>80</v>
      </c>
      <c r="H54" s="129">
        <v>128</v>
      </c>
      <c r="I54" s="129">
        <v>84</v>
      </c>
      <c r="J54" s="129">
        <v>44</v>
      </c>
      <c r="K54" s="129">
        <v>78</v>
      </c>
      <c r="L54" s="129" t="s">
        <v>10</v>
      </c>
      <c r="M54" s="129" t="s">
        <v>10</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105.34</v>
      </c>
      <c r="D56" s="36">
        <v>167.2</v>
      </c>
      <c r="E56" s="36">
        <v>44.67</v>
      </c>
      <c r="F56" s="36">
        <v>8.4700000000000006</v>
      </c>
      <c r="G56" s="36">
        <v>6.62</v>
      </c>
      <c r="H56" s="36">
        <v>5.48</v>
      </c>
      <c r="I56" s="36">
        <v>27.89</v>
      </c>
      <c r="J56" s="36">
        <v>47.2</v>
      </c>
      <c r="K56" s="36">
        <v>51.65</v>
      </c>
      <c r="L56" s="36">
        <v>113.67</v>
      </c>
      <c r="M56" s="36">
        <v>16.98</v>
      </c>
      <c r="N56" s="36">
        <v>36.32</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25</v>
      </c>
      <c r="D57" s="36">
        <v>24.09</v>
      </c>
      <c r="E57" s="36">
        <v>17.690000000000001</v>
      </c>
      <c r="F57" s="36">
        <v>24.56</v>
      </c>
      <c r="G57" s="36">
        <v>20.329999999999998</v>
      </c>
      <c r="H57" s="36">
        <v>17.43</v>
      </c>
      <c r="I57" s="36">
        <v>16.47</v>
      </c>
      <c r="J57" s="36">
        <v>17.68</v>
      </c>
      <c r="K57" s="36">
        <v>13.13</v>
      </c>
      <c r="L57" s="36">
        <v>17.22</v>
      </c>
      <c r="M57" s="36">
        <v>2.4500000000000002</v>
      </c>
      <c r="N57" s="36">
        <v>6.06</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0.05</v>
      </c>
      <c r="D59" s="36" t="s">
        <v>10</v>
      </c>
      <c r="E59" s="36">
        <v>0.06</v>
      </c>
      <c r="F59" s="36">
        <v>0.08</v>
      </c>
      <c r="G59" s="36">
        <v>0.05</v>
      </c>
      <c r="H59" s="36">
        <v>0.23</v>
      </c>
      <c r="I59" s="36">
        <v>0.01</v>
      </c>
      <c r="J59" s="36">
        <v>0.05</v>
      </c>
      <c r="K59" s="36">
        <v>0.02</v>
      </c>
      <c r="L59" s="36" t="s">
        <v>10</v>
      </c>
      <c r="M59" s="36" t="s">
        <v>10</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22.76</v>
      </c>
      <c r="D60" s="36">
        <v>44.54</v>
      </c>
      <c r="E60" s="36">
        <v>7.98</v>
      </c>
      <c r="F60" s="36">
        <v>8.08</v>
      </c>
      <c r="G60" s="36">
        <v>5.52</v>
      </c>
      <c r="H60" s="36">
        <v>5.1100000000000003</v>
      </c>
      <c r="I60" s="36">
        <v>7.45</v>
      </c>
      <c r="J60" s="36">
        <v>8.67</v>
      </c>
      <c r="K60" s="36">
        <v>7.84</v>
      </c>
      <c r="L60" s="36">
        <v>11.61</v>
      </c>
      <c r="M60" s="36">
        <v>2.86</v>
      </c>
      <c r="N60" s="36">
        <v>8.06</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4.2300000000000004</v>
      </c>
      <c r="D61" s="36">
        <v>7.76</v>
      </c>
      <c r="E61" s="36">
        <v>2.5299999999999998</v>
      </c>
      <c r="F61" s="36">
        <v>0.96</v>
      </c>
      <c r="G61" s="36">
        <v>0.65</v>
      </c>
      <c r="H61" s="36">
        <v>0.55000000000000004</v>
      </c>
      <c r="I61" s="36">
        <v>1.83</v>
      </c>
      <c r="J61" s="36">
        <v>1.24</v>
      </c>
      <c r="K61" s="36">
        <v>2.06</v>
      </c>
      <c r="L61" s="36">
        <v>7.25</v>
      </c>
      <c r="M61" s="36">
        <v>0.27</v>
      </c>
      <c r="N61" s="36">
        <v>0.73</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148.93</v>
      </c>
      <c r="D62" s="37">
        <v>228.07</v>
      </c>
      <c r="E62" s="37">
        <v>67.87</v>
      </c>
      <c r="F62" s="37">
        <v>40.22</v>
      </c>
      <c r="G62" s="37">
        <v>31.86</v>
      </c>
      <c r="H62" s="37">
        <v>27.71</v>
      </c>
      <c r="I62" s="37">
        <v>49.98</v>
      </c>
      <c r="J62" s="37">
        <v>72.349999999999994</v>
      </c>
      <c r="K62" s="37">
        <v>70.58</v>
      </c>
      <c r="L62" s="37">
        <v>135.25</v>
      </c>
      <c r="M62" s="37">
        <v>22.03</v>
      </c>
      <c r="N62" s="37">
        <v>49.71</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16.61</v>
      </c>
      <c r="D63" s="36">
        <v>14.88</v>
      </c>
      <c r="E63" s="36">
        <v>14.35</v>
      </c>
      <c r="F63" s="36">
        <v>14.99</v>
      </c>
      <c r="G63" s="36">
        <v>16.420000000000002</v>
      </c>
      <c r="H63" s="36">
        <v>23.8</v>
      </c>
      <c r="I63" s="36">
        <v>20.85</v>
      </c>
      <c r="J63" s="36">
        <v>9.74</v>
      </c>
      <c r="K63" s="36">
        <v>4.9400000000000004</v>
      </c>
      <c r="L63" s="36">
        <v>9.85</v>
      </c>
      <c r="M63" s="36">
        <v>0.28000000000000003</v>
      </c>
      <c r="N63" s="36">
        <v>2.4900000000000002</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3.78</v>
      </c>
      <c r="D64" s="36">
        <v>1.4</v>
      </c>
      <c r="E64" s="36">
        <v>3.91</v>
      </c>
      <c r="F64" s="36">
        <v>6.64</v>
      </c>
      <c r="G64" s="36">
        <v>5.72</v>
      </c>
      <c r="H64" s="36">
        <v>11.09</v>
      </c>
      <c r="I64" s="36">
        <v>3.21</v>
      </c>
      <c r="J64" s="36">
        <v>1.25</v>
      </c>
      <c r="K64" s="36">
        <v>1.0900000000000001</v>
      </c>
      <c r="L64" s="36" t="s">
        <v>10</v>
      </c>
      <c r="M64" s="36">
        <v>7.0000000000000007E-2</v>
      </c>
      <c r="N64" s="36">
        <v>0.39</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0.99</v>
      </c>
      <c r="D66" s="36">
        <v>0.01</v>
      </c>
      <c r="E66" s="36">
        <v>0.04</v>
      </c>
      <c r="F66" s="36" t="s">
        <v>10</v>
      </c>
      <c r="G66" s="36">
        <v>0.24</v>
      </c>
      <c r="H66" s="36" t="s">
        <v>10</v>
      </c>
      <c r="I66" s="36">
        <v>0.02</v>
      </c>
      <c r="J66" s="36" t="s">
        <v>10</v>
      </c>
      <c r="K66" s="36" t="s">
        <v>10</v>
      </c>
      <c r="L66" s="36" t="s">
        <v>10</v>
      </c>
      <c r="M66" s="36">
        <v>0.03</v>
      </c>
      <c r="N66" s="36">
        <v>1.17</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0.82</v>
      </c>
      <c r="D67" s="36" t="s">
        <v>10</v>
      </c>
      <c r="E67" s="36">
        <v>0.92</v>
      </c>
      <c r="F67" s="36">
        <v>2.31</v>
      </c>
      <c r="G67" s="36">
        <v>0.84</v>
      </c>
      <c r="H67" s="36">
        <v>1.65</v>
      </c>
      <c r="I67" s="36">
        <v>1.06</v>
      </c>
      <c r="J67" s="36">
        <v>1.37</v>
      </c>
      <c r="K67" s="36">
        <v>0.09</v>
      </c>
      <c r="L67" s="36">
        <v>0.01</v>
      </c>
      <c r="M67" s="36">
        <v>0.15</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16.78</v>
      </c>
      <c r="D68" s="37">
        <v>14.88</v>
      </c>
      <c r="E68" s="37">
        <v>13.46</v>
      </c>
      <c r="F68" s="37">
        <v>12.68</v>
      </c>
      <c r="G68" s="37">
        <v>15.82</v>
      </c>
      <c r="H68" s="37">
        <v>22.15</v>
      </c>
      <c r="I68" s="37">
        <v>19.82</v>
      </c>
      <c r="J68" s="37">
        <v>8.3800000000000008</v>
      </c>
      <c r="K68" s="37">
        <v>4.84</v>
      </c>
      <c r="L68" s="37">
        <v>9.84</v>
      </c>
      <c r="M68" s="37">
        <v>0.15</v>
      </c>
      <c r="N68" s="37">
        <v>3.66</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165.7</v>
      </c>
      <c r="D69" s="37">
        <v>242.95</v>
      </c>
      <c r="E69" s="37">
        <v>81.34</v>
      </c>
      <c r="F69" s="37">
        <v>52.9</v>
      </c>
      <c r="G69" s="37">
        <v>47.68</v>
      </c>
      <c r="H69" s="37">
        <v>49.86</v>
      </c>
      <c r="I69" s="37">
        <v>69.8</v>
      </c>
      <c r="J69" s="37">
        <v>80.73</v>
      </c>
      <c r="K69" s="37">
        <v>75.42</v>
      </c>
      <c r="L69" s="37">
        <v>145.09</v>
      </c>
      <c r="M69" s="37">
        <v>22.18</v>
      </c>
      <c r="N69" s="37">
        <v>53.37</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0.68</v>
      </c>
      <c r="D76" s="36">
        <v>1.07</v>
      </c>
      <c r="E76" s="36">
        <v>0.33</v>
      </c>
      <c r="F76" s="36">
        <v>2.31</v>
      </c>
      <c r="G76" s="36">
        <v>0.15</v>
      </c>
      <c r="H76" s="36">
        <v>0.23</v>
      </c>
      <c r="I76" s="36">
        <v>0.1</v>
      </c>
      <c r="J76" s="36">
        <v>0.04</v>
      </c>
      <c r="K76" s="36">
        <v>0.01</v>
      </c>
      <c r="L76" s="36">
        <v>0.4</v>
      </c>
      <c r="M76" s="36">
        <v>0.35</v>
      </c>
      <c r="N76" s="36">
        <v>0.06</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0.09</v>
      </c>
      <c r="D77" s="36">
        <v>0.2</v>
      </c>
      <c r="E77" s="36">
        <v>0.05</v>
      </c>
      <c r="F77" s="36" t="s">
        <v>10</v>
      </c>
      <c r="G77" s="36" t="s">
        <v>10</v>
      </c>
      <c r="H77" s="36">
        <v>0.01</v>
      </c>
      <c r="I77" s="36">
        <v>0.01</v>
      </c>
      <c r="J77" s="36" t="s">
        <v>10</v>
      </c>
      <c r="K77" s="36">
        <v>0.01</v>
      </c>
      <c r="L77" s="36">
        <v>0.19</v>
      </c>
      <c r="M77" s="36" t="s">
        <v>10</v>
      </c>
      <c r="N77" s="36">
        <v>0.02</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31.83</v>
      </c>
      <c r="D78" s="36">
        <v>52.44</v>
      </c>
      <c r="E78" s="36">
        <v>9.11</v>
      </c>
      <c r="F78" s="36">
        <v>0.25</v>
      </c>
      <c r="G78" s="36">
        <v>0.34</v>
      </c>
      <c r="H78" s="36">
        <v>0.51</v>
      </c>
      <c r="I78" s="36">
        <v>6.77</v>
      </c>
      <c r="J78" s="36">
        <v>12.65</v>
      </c>
      <c r="K78" s="36">
        <v>12.66</v>
      </c>
      <c r="L78" s="36">
        <v>20.89</v>
      </c>
      <c r="M78" s="36">
        <v>4.32</v>
      </c>
      <c r="N78" s="36">
        <v>15.4</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37.369999999999997</v>
      </c>
      <c r="D79" s="36">
        <v>49.74</v>
      </c>
      <c r="E79" s="36">
        <v>10.08</v>
      </c>
      <c r="F79" s="36">
        <v>2.88</v>
      </c>
      <c r="G79" s="36">
        <v>2.5</v>
      </c>
      <c r="H79" s="36">
        <v>2.54</v>
      </c>
      <c r="I79" s="36">
        <v>5.17</v>
      </c>
      <c r="J79" s="36">
        <v>9.67</v>
      </c>
      <c r="K79" s="36">
        <v>10.29</v>
      </c>
      <c r="L79" s="36">
        <v>25.76</v>
      </c>
      <c r="M79" s="36">
        <v>2.2799999999999998</v>
      </c>
      <c r="N79" s="36">
        <v>23.07</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4.2300000000000004</v>
      </c>
      <c r="D80" s="36">
        <v>7.76</v>
      </c>
      <c r="E80" s="36">
        <v>2.5299999999999998</v>
      </c>
      <c r="F80" s="36">
        <v>0.96</v>
      </c>
      <c r="G80" s="36">
        <v>0.65</v>
      </c>
      <c r="H80" s="36">
        <v>0.55000000000000004</v>
      </c>
      <c r="I80" s="36">
        <v>1.83</v>
      </c>
      <c r="J80" s="36">
        <v>1.24</v>
      </c>
      <c r="K80" s="36">
        <v>2.06</v>
      </c>
      <c r="L80" s="36">
        <v>7.25</v>
      </c>
      <c r="M80" s="36">
        <v>0.27</v>
      </c>
      <c r="N80" s="36">
        <v>0.73</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65.739999999999995</v>
      </c>
      <c r="D81" s="37">
        <v>95.68</v>
      </c>
      <c r="E81" s="37">
        <v>17.03</v>
      </c>
      <c r="F81" s="37">
        <v>4.4800000000000004</v>
      </c>
      <c r="G81" s="37">
        <v>2.34</v>
      </c>
      <c r="H81" s="37">
        <v>2.75</v>
      </c>
      <c r="I81" s="37">
        <v>10.210000000000001</v>
      </c>
      <c r="J81" s="37">
        <v>21.12</v>
      </c>
      <c r="K81" s="37">
        <v>20.91</v>
      </c>
      <c r="L81" s="37">
        <v>39.979999999999997</v>
      </c>
      <c r="M81" s="37">
        <v>6.69</v>
      </c>
      <c r="N81" s="37">
        <v>37.82</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6.52</v>
      </c>
      <c r="D82" s="36">
        <v>3.51</v>
      </c>
      <c r="E82" s="36">
        <v>3.76</v>
      </c>
      <c r="F82" s="36">
        <v>1.64</v>
      </c>
      <c r="G82" s="36">
        <v>8.27</v>
      </c>
      <c r="H82" s="36">
        <v>4.5599999999999996</v>
      </c>
      <c r="I82" s="36">
        <v>4.72</v>
      </c>
      <c r="J82" s="36">
        <v>1.07</v>
      </c>
      <c r="K82" s="36">
        <v>0.44</v>
      </c>
      <c r="L82" s="36">
        <v>4.0999999999999996</v>
      </c>
      <c r="M82" s="36">
        <v>0.01</v>
      </c>
      <c r="N82" s="36">
        <v>3.44</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1.79</v>
      </c>
      <c r="D84" s="36">
        <v>0.28000000000000003</v>
      </c>
      <c r="E84" s="36">
        <v>1.97</v>
      </c>
      <c r="F84" s="36">
        <v>4.62</v>
      </c>
      <c r="G84" s="36">
        <v>3.61</v>
      </c>
      <c r="H84" s="36">
        <v>2.34</v>
      </c>
      <c r="I84" s="36">
        <v>1.88</v>
      </c>
      <c r="J84" s="36">
        <v>2.88</v>
      </c>
      <c r="K84" s="36">
        <v>0.18</v>
      </c>
      <c r="L84" s="36">
        <v>0.23</v>
      </c>
      <c r="M84" s="36">
        <v>0.16</v>
      </c>
      <c r="N84" s="36">
        <v>7.0000000000000007E-2</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0.82</v>
      </c>
      <c r="D85" s="36" t="s">
        <v>10</v>
      </c>
      <c r="E85" s="36">
        <v>0.92</v>
      </c>
      <c r="F85" s="36">
        <v>2.31</v>
      </c>
      <c r="G85" s="36">
        <v>0.84</v>
      </c>
      <c r="H85" s="36">
        <v>1.65</v>
      </c>
      <c r="I85" s="36">
        <v>1.06</v>
      </c>
      <c r="J85" s="36">
        <v>1.37</v>
      </c>
      <c r="K85" s="36">
        <v>0.09</v>
      </c>
      <c r="L85" s="36">
        <v>0.01</v>
      </c>
      <c r="M85" s="36">
        <v>0.15</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7.48</v>
      </c>
      <c r="D86" s="37">
        <v>3.79</v>
      </c>
      <c r="E86" s="37">
        <v>4.8099999999999996</v>
      </c>
      <c r="F86" s="37">
        <v>3.95</v>
      </c>
      <c r="G86" s="37">
        <v>11.05</v>
      </c>
      <c r="H86" s="37">
        <v>5.24</v>
      </c>
      <c r="I86" s="37">
        <v>5.54</v>
      </c>
      <c r="J86" s="37">
        <v>2.58</v>
      </c>
      <c r="K86" s="37">
        <v>0.53</v>
      </c>
      <c r="L86" s="37">
        <v>4.33</v>
      </c>
      <c r="M86" s="37">
        <v>0.02</v>
      </c>
      <c r="N86" s="37">
        <v>3.51</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73.22</v>
      </c>
      <c r="D87" s="37">
        <v>99.47</v>
      </c>
      <c r="E87" s="37">
        <v>21.84</v>
      </c>
      <c r="F87" s="37">
        <v>8.44</v>
      </c>
      <c r="G87" s="37">
        <v>13.39</v>
      </c>
      <c r="H87" s="37">
        <v>7.99</v>
      </c>
      <c r="I87" s="37">
        <v>15.76</v>
      </c>
      <c r="J87" s="37">
        <v>23.71</v>
      </c>
      <c r="K87" s="37">
        <v>21.44</v>
      </c>
      <c r="L87" s="37">
        <v>44.31</v>
      </c>
      <c r="M87" s="37">
        <v>6.71</v>
      </c>
      <c r="N87" s="37">
        <v>41.33</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-92.48</v>
      </c>
      <c r="D88" s="37">
        <v>-143.47999999999999</v>
      </c>
      <c r="E88" s="37">
        <v>-59.49</v>
      </c>
      <c r="F88" s="37">
        <v>-44.46</v>
      </c>
      <c r="G88" s="37">
        <v>-34.29</v>
      </c>
      <c r="H88" s="37">
        <v>-41.86</v>
      </c>
      <c r="I88" s="37">
        <v>-54.04</v>
      </c>
      <c r="J88" s="37">
        <v>-57.02</v>
      </c>
      <c r="K88" s="37">
        <v>-53.99</v>
      </c>
      <c r="L88" s="37">
        <v>-100.78</v>
      </c>
      <c r="M88" s="37">
        <v>-15.47</v>
      </c>
      <c r="N88" s="37">
        <v>-12.03</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-83.19</v>
      </c>
      <c r="D89" s="38">
        <v>-132.38999999999999</v>
      </c>
      <c r="E89" s="38">
        <v>-50.84</v>
      </c>
      <c r="F89" s="38">
        <v>-35.74</v>
      </c>
      <c r="G89" s="38">
        <v>-29.52</v>
      </c>
      <c r="H89" s="38">
        <v>-24.96</v>
      </c>
      <c r="I89" s="38">
        <v>-39.770000000000003</v>
      </c>
      <c r="J89" s="38">
        <v>-51.22</v>
      </c>
      <c r="K89" s="38">
        <v>-49.67</v>
      </c>
      <c r="L89" s="38">
        <v>-95.27</v>
      </c>
      <c r="M89" s="38">
        <v>-15.34</v>
      </c>
      <c r="N89" s="38">
        <v>-11.89</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0.27</v>
      </c>
      <c r="D90" s="36" t="s">
        <v>10</v>
      </c>
      <c r="E90" s="36">
        <v>0.34</v>
      </c>
      <c r="F90" s="36" t="s">
        <v>10</v>
      </c>
      <c r="G90" s="36">
        <v>0.63</v>
      </c>
      <c r="H90" s="36">
        <v>1.43</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0.27</v>
      </c>
      <c r="D91" s="36" t="s">
        <v>10</v>
      </c>
      <c r="E91" s="36">
        <v>0.34</v>
      </c>
      <c r="F91" s="36">
        <v>0.28000000000000003</v>
      </c>
      <c r="G91" s="36">
        <v>0.46</v>
      </c>
      <c r="H91" s="36">
        <v>0.55000000000000004</v>
      </c>
      <c r="I91" s="36">
        <v>0.51</v>
      </c>
      <c r="J91" s="36">
        <v>0.22</v>
      </c>
      <c r="K91" s="36">
        <v>0.52</v>
      </c>
      <c r="L91" s="36" t="s">
        <v>10</v>
      </c>
      <c r="M91" s="36" t="s">
        <v>10</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97</v>
      </c>
      <c r="B2" s="246"/>
      <c r="C2" s="249" t="s">
        <v>201</v>
      </c>
      <c r="D2" s="250"/>
      <c r="E2" s="250"/>
      <c r="F2" s="250"/>
      <c r="G2" s="250"/>
      <c r="H2" s="250"/>
      <c r="I2" s="250" t="s">
        <v>201</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51703</v>
      </c>
      <c r="D19" s="129">
        <v>6812</v>
      </c>
      <c r="E19" s="129">
        <v>20909</v>
      </c>
      <c r="F19" s="129">
        <v>216</v>
      </c>
      <c r="G19" s="129">
        <v>882</v>
      </c>
      <c r="H19" s="129">
        <v>3322</v>
      </c>
      <c r="I19" s="129">
        <v>3228</v>
      </c>
      <c r="J19" s="129">
        <v>4987</v>
      </c>
      <c r="K19" s="129">
        <v>3661</v>
      </c>
      <c r="L19" s="129">
        <v>4612</v>
      </c>
      <c r="M19" s="129">
        <v>2862</v>
      </c>
      <c r="N19" s="129">
        <v>21121</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164050</v>
      </c>
      <c r="D20" s="129">
        <v>23306</v>
      </c>
      <c r="E20" s="129">
        <v>48006</v>
      </c>
      <c r="F20" s="129">
        <v>520</v>
      </c>
      <c r="G20" s="129">
        <v>1254</v>
      </c>
      <c r="H20" s="129">
        <v>6817</v>
      </c>
      <c r="I20" s="129">
        <v>7548</v>
      </c>
      <c r="J20" s="129">
        <v>10850</v>
      </c>
      <c r="K20" s="129">
        <v>7005</v>
      </c>
      <c r="L20" s="129">
        <v>14013</v>
      </c>
      <c r="M20" s="129">
        <v>5246</v>
      </c>
      <c r="N20" s="129">
        <v>87491</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334</v>
      </c>
      <c r="D22" s="129" t="s">
        <v>10</v>
      </c>
      <c r="E22" s="129">
        <v>262</v>
      </c>
      <c r="F22" s="129" t="s">
        <v>10</v>
      </c>
      <c r="G22" s="129">
        <v>5</v>
      </c>
      <c r="H22" s="129">
        <v>35</v>
      </c>
      <c r="I22" s="129">
        <v>179</v>
      </c>
      <c r="J22" s="129">
        <v>34</v>
      </c>
      <c r="K22" s="129">
        <v>4</v>
      </c>
      <c r="L22" s="129">
        <v>6</v>
      </c>
      <c r="M22" s="129">
        <v>63</v>
      </c>
      <c r="N22" s="129">
        <v>9</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119049</v>
      </c>
      <c r="D23" s="129">
        <v>22407</v>
      </c>
      <c r="E23" s="129">
        <v>54391</v>
      </c>
      <c r="F23" s="129">
        <v>7418</v>
      </c>
      <c r="G23" s="129">
        <v>14955</v>
      </c>
      <c r="H23" s="129">
        <v>14406</v>
      </c>
      <c r="I23" s="129">
        <v>5778</v>
      </c>
      <c r="J23" s="129">
        <v>4882</v>
      </c>
      <c r="K23" s="129">
        <v>2393</v>
      </c>
      <c r="L23" s="129">
        <v>4559</v>
      </c>
      <c r="M23" s="129">
        <v>1675</v>
      </c>
      <c r="N23" s="129">
        <v>40576</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58156</v>
      </c>
      <c r="D24" s="129">
        <v>8983</v>
      </c>
      <c r="E24" s="129">
        <v>29015</v>
      </c>
      <c r="F24" s="129">
        <v>442</v>
      </c>
      <c r="G24" s="129">
        <v>1439</v>
      </c>
      <c r="H24" s="129">
        <v>6762</v>
      </c>
      <c r="I24" s="129">
        <v>3503</v>
      </c>
      <c r="J24" s="129">
        <v>8057</v>
      </c>
      <c r="K24" s="129">
        <v>4496</v>
      </c>
      <c r="L24" s="129">
        <v>4317</v>
      </c>
      <c r="M24" s="129">
        <v>10349</v>
      </c>
      <c r="N24" s="129">
        <v>9810</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276980</v>
      </c>
      <c r="D25" s="130">
        <v>43543</v>
      </c>
      <c r="E25" s="130">
        <v>94554</v>
      </c>
      <c r="F25" s="130">
        <v>7712</v>
      </c>
      <c r="G25" s="130">
        <v>15657</v>
      </c>
      <c r="H25" s="130">
        <v>17818</v>
      </c>
      <c r="I25" s="130">
        <v>13230</v>
      </c>
      <c r="J25" s="130">
        <v>12695</v>
      </c>
      <c r="K25" s="130">
        <v>8567</v>
      </c>
      <c r="L25" s="130">
        <v>18874</v>
      </c>
      <c r="M25" s="130">
        <v>-504</v>
      </c>
      <c r="N25" s="130">
        <v>139388</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40823</v>
      </c>
      <c r="D26" s="129">
        <v>8675</v>
      </c>
      <c r="E26" s="129">
        <v>12322</v>
      </c>
      <c r="F26" s="129">
        <v>82</v>
      </c>
      <c r="G26" s="129">
        <v>85</v>
      </c>
      <c r="H26" s="129">
        <v>2207</v>
      </c>
      <c r="I26" s="129">
        <v>3762</v>
      </c>
      <c r="J26" s="129">
        <v>3258</v>
      </c>
      <c r="K26" s="129">
        <v>1307</v>
      </c>
      <c r="L26" s="129">
        <v>1622</v>
      </c>
      <c r="M26" s="129">
        <v>3687</v>
      </c>
      <c r="N26" s="129">
        <v>16139</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26732</v>
      </c>
      <c r="D27" s="129">
        <v>7269</v>
      </c>
      <c r="E27" s="129">
        <v>9553</v>
      </c>
      <c r="F27" s="129">
        <v>80</v>
      </c>
      <c r="G27" s="129">
        <v>50</v>
      </c>
      <c r="H27" s="129">
        <v>1721</v>
      </c>
      <c r="I27" s="129">
        <v>3127</v>
      </c>
      <c r="J27" s="129">
        <v>2522</v>
      </c>
      <c r="K27" s="129">
        <v>911</v>
      </c>
      <c r="L27" s="129">
        <v>1144</v>
      </c>
      <c r="M27" s="129">
        <v>2859</v>
      </c>
      <c r="N27" s="129">
        <v>7051</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490</v>
      </c>
      <c r="D29" s="129" t="s">
        <v>10</v>
      </c>
      <c r="E29" s="129">
        <v>252</v>
      </c>
      <c r="F29" s="129" t="s">
        <v>10</v>
      </c>
      <c r="G29" s="129">
        <v>31</v>
      </c>
      <c r="H29" s="129">
        <v>62</v>
      </c>
      <c r="I29" s="129">
        <v>8</v>
      </c>
      <c r="J29" s="129">
        <v>151</v>
      </c>
      <c r="K29" s="129" t="s">
        <v>10</v>
      </c>
      <c r="L29" s="129" t="s">
        <v>10</v>
      </c>
      <c r="M29" s="129">
        <v>123</v>
      </c>
      <c r="N29" s="129">
        <v>114</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258</v>
      </c>
      <c r="D30" s="129" t="s">
        <v>10</v>
      </c>
      <c r="E30" s="129">
        <v>104</v>
      </c>
      <c r="F30" s="129" t="s">
        <v>10</v>
      </c>
      <c r="G30" s="129" t="s">
        <v>10</v>
      </c>
      <c r="H30" s="129" t="s">
        <v>10</v>
      </c>
      <c r="I30" s="129">
        <v>1</v>
      </c>
      <c r="J30" s="129">
        <v>103</v>
      </c>
      <c r="K30" s="129" t="s">
        <v>10</v>
      </c>
      <c r="L30" s="129" t="s">
        <v>10</v>
      </c>
      <c r="M30" s="129">
        <v>154</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41055</v>
      </c>
      <c r="D31" s="130">
        <v>8675</v>
      </c>
      <c r="E31" s="130">
        <v>12471</v>
      </c>
      <c r="F31" s="130">
        <v>82</v>
      </c>
      <c r="G31" s="130">
        <v>116</v>
      </c>
      <c r="H31" s="130">
        <v>2268</v>
      </c>
      <c r="I31" s="130">
        <v>3769</v>
      </c>
      <c r="J31" s="130">
        <v>3306</v>
      </c>
      <c r="K31" s="130">
        <v>1307</v>
      </c>
      <c r="L31" s="130">
        <v>1622</v>
      </c>
      <c r="M31" s="130">
        <v>3656</v>
      </c>
      <c r="N31" s="130">
        <v>16253</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318035</v>
      </c>
      <c r="D32" s="130">
        <v>52218</v>
      </c>
      <c r="E32" s="130">
        <v>107025</v>
      </c>
      <c r="F32" s="130">
        <v>7794</v>
      </c>
      <c r="G32" s="130">
        <v>15773</v>
      </c>
      <c r="H32" s="130">
        <v>20086</v>
      </c>
      <c r="I32" s="130">
        <v>16999</v>
      </c>
      <c r="J32" s="130">
        <v>16002</v>
      </c>
      <c r="K32" s="130">
        <v>9874</v>
      </c>
      <c r="L32" s="130">
        <v>20496</v>
      </c>
      <c r="M32" s="130">
        <v>3152</v>
      </c>
      <c r="N32" s="130">
        <v>155641</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13619</v>
      </c>
      <c r="D39" s="129" t="s">
        <v>10</v>
      </c>
      <c r="E39" s="129">
        <v>621</v>
      </c>
      <c r="F39" s="129">
        <v>246</v>
      </c>
      <c r="G39" s="129">
        <v>114</v>
      </c>
      <c r="H39" s="129">
        <v>74</v>
      </c>
      <c r="I39" s="129">
        <v>70</v>
      </c>
      <c r="J39" s="129">
        <v>85</v>
      </c>
      <c r="K39" s="129">
        <v>30</v>
      </c>
      <c r="L39" s="129">
        <v>2</v>
      </c>
      <c r="M39" s="129">
        <v>27</v>
      </c>
      <c r="N39" s="129">
        <v>12970</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237</v>
      </c>
      <c r="D40" s="129">
        <v>71</v>
      </c>
      <c r="E40" s="129">
        <v>9</v>
      </c>
      <c r="F40" s="129" t="s">
        <v>10</v>
      </c>
      <c r="G40" s="129" t="s">
        <v>10</v>
      </c>
      <c r="H40" s="129">
        <v>5</v>
      </c>
      <c r="I40" s="129" t="s">
        <v>10</v>
      </c>
      <c r="J40" s="129">
        <v>2</v>
      </c>
      <c r="K40" s="129">
        <v>1</v>
      </c>
      <c r="L40" s="129">
        <v>2</v>
      </c>
      <c r="M40" s="129">
        <v>27</v>
      </c>
      <c r="N40" s="129">
        <v>131</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4543</v>
      </c>
      <c r="D41" s="129">
        <v>31</v>
      </c>
      <c r="E41" s="129">
        <v>3383</v>
      </c>
      <c r="F41" s="129">
        <v>6</v>
      </c>
      <c r="G41" s="129">
        <v>50</v>
      </c>
      <c r="H41" s="129">
        <v>181</v>
      </c>
      <c r="I41" s="129">
        <v>197</v>
      </c>
      <c r="J41" s="129">
        <v>454</v>
      </c>
      <c r="K41" s="129">
        <v>150</v>
      </c>
      <c r="L41" s="129">
        <v>2345</v>
      </c>
      <c r="M41" s="129">
        <v>171</v>
      </c>
      <c r="N41" s="129">
        <v>959</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67757</v>
      </c>
      <c r="D42" s="129">
        <v>10000</v>
      </c>
      <c r="E42" s="129">
        <v>34509</v>
      </c>
      <c r="F42" s="129">
        <v>489</v>
      </c>
      <c r="G42" s="129">
        <v>1578</v>
      </c>
      <c r="H42" s="129">
        <v>7684</v>
      </c>
      <c r="I42" s="129">
        <v>4335</v>
      </c>
      <c r="J42" s="129">
        <v>9613</v>
      </c>
      <c r="K42" s="129">
        <v>5151</v>
      </c>
      <c r="L42" s="129">
        <v>5659</v>
      </c>
      <c r="M42" s="129">
        <v>10757</v>
      </c>
      <c r="N42" s="129">
        <v>12490</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58156</v>
      </c>
      <c r="D43" s="129">
        <v>8983</v>
      </c>
      <c r="E43" s="129">
        <v>29015</v>
      </c>
      <c r="F43" s="129">
        <v>442</v>
      </c>
      <c r="G43" s="129">
        <v>1439</v>
      </c>
      <c r="H43" s="129">
        <v>6762</v>
      </c>
      <c r="I43" s="129">
        <v>3503</v>
      </c>
      <c r="J43" s="129">
        <v>8057</v>
      </c>
      <c r="K43" s="129">
        <v>4496</v>
      </c>
      <c r="L43" s="129">
        <v>4317</v>
      </c>
      <c r="M43" s="129">
        <v>10349</v>
      </c>
      <c r="N43" s="129">
        <v>9810</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27999</v>
      </c>
      <c r="D44" s="130">
        <v>1119</v>
      </c>
      <c r="E44" s="130">
        <v>9507</v>
      </c>
      <c r="F44" s="130">
        <v>300</v>
      </c>
      <c r="G44" s="130">
        <v>304</v>
      </c>
      <c r="H44" s="130">
        <v>1181</v>
      </c>
      <c r="I44" s="130">
        <v>1099</v>
      </c>
      <c r="J44" s="130">
        <v>2097</v>
      </c>
      <c r="K44" s="130">
        <v>835</v>
      </c>
      <c r="L44" s="130">
        <v>3691</v>
      </c>
      <c r="M44" s="130">
        <v>632</v>
      </c>
      <c r="N44" s="130">
        <v>16740</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18477</v>
      </c>
      <c r="D45" s="129">
        <v>4648</v>
      </c>
      <c r="E45" s="129">
        <v>3809</v>
      </c>
      <c r="F45" s="129" t="s">
        <v>10</v>
      </c>
      <c r="G45" s="129">
        <v>1</v>
      </c>
      <c r="H45" s="129">
        <v>982</v>
      </c>
      <c r="I45" s="129">
        <v>985</v>
      </c>
      <c r="J45" s="129">
        <v>1710</v>
      </c>
      <c r="K45" s="129">
        <v>98</v>
      </c>
      <c r="L45" s="129">
        <v>33</v>
      </c>
      <c r="M45" s="129">
        <v>1905</v>
      </c>
      <c r="N45" s="129">
        <v>8115</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1740</v>
      </c>
      <c r="D47" s="129" t="s">
        <v>10</v>
      </c>
      <c r="E47" s="129">
        <v>1272</v>
      </c>
      <c r="F47" s="129">
        <v>5</v>
      </c>
      <c r="G47" s="129">
        <v>3</v>
      </c>
      <c r="H47" s="129">
        <v>23</v>
      </c>
      <c r="I47" s="129">
        <v>1106</v>
      </c>
      <c r="J47" s="129">
        <v>114</v>
      </c>
      <c r="K47" s="129">
        <v>13</v>
      </c>
      <c r="L47" s="129">
        <v>7</v>
      </c>
      <c r="M47" s="129">
        <v>406</v>
      </c>
      <c r="N47" s="129">
        <v>63</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258</v>
      </c>
      <c r="D48" s="129" t="s">
        <v>10</v>
      </c>
      <c r="E48" s="129">
        <v>104</v>
      </c>
      <c r="F48" s="129" t="s">
        <v>10</v>
      </c>
      <c r="G48" s="129" t="s">
        <v>10</v>
      </c>
      <c r="H48" s="129" t="s">
        <v>10</v>
      </c>
      <c r="I48" s="129">
        <v>1</v>
      </c>
      <c r="J48" s="129">
        <v>103</v>
      </c>
      <c r="K48" s="129" t="s">
        <v>10</v>
      </c>
      <c r="L48" s="129" t="s">
        <v>10</v>
      </c>
      <c r="M48" s="129">
        <v>154</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19959</v>
      </c>
      <c r="D49" s="130">
        <v>4648</v>
      </c>
      <c r="E49" s="130">
        <v>4977</v>
      </c>
      <c r="F49" s="130">
        <v>5</v>
      </c>
      <c r="G49" s="130">
        <v>4</v>
      </c>
      <c r="H49" s="130">
        <v>1006</v>
      </c>
      <c r="I49" s="130">
        <v>2090</v>
      </c>
      <c r="J49" s="130">
        <v>1722</v>
      </c>
      <c r="K49" s="130">
        <v>112</v>
      </c>
      <c r="L49" s="130">
        <v>40</v>
      </c>
      <c r="M49" s="130">
        <v>2157</v>
      </c>
      <c r="N49" s="130">
        <v>8177</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47958</v>
      </c>
      <c r="D50" s="130">
        <v>5767</v>
      </c>
      <c r="E50" s="130">
        <v>14485</v>
      </c>
      <c r="F50" s="130">
        <v>305</v>
      </c>
      <c r="G50" s="130">
        <v>307</v>
      </c>
      <c r="H50" s="130">
        <v>2187</v>
      </c>
      <c r="I50" s="130">
        <v>3189</v>
      </c>
      <c r="J50" s="130">
        <v>3819</v>
      </c>
      <c r="K50" s="130">
        <v>947</v>
      </c>
      <c r="L50" s="130">
        <v>3730</v>
      </c>
      <c r="M50" s="130">
        <v>2789</v>
      </c>
      <c r="N50" s="130">
        <v>24917</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-270076</v>
      </c>
      <c r="D51" s="130">
        <v>-46451</v>
      </c>
      <c r="E51" s="130">
        <v>-92540</v>
      </c>
      <c r="F51" s="130">
        <v>-7489</v>
      </c>
      <c r="G51" s="130">
        <v>-15466</v>
      </c>
      <c r="H51" s="130">
        <v>-17899</v>
      </c>
      <c r="I51" s="130">
        <v>-13810</v>
      </c>
      <c r="J51" s="130">
        <v>-12183</v>
      </c>
      <c r="K51" s="130">
        <v>-8927</v>
      </c>
      <c r="L51" s="130">
        <v>-16766</v>
      </c>
      <c r="M51" s="130">
        <v>-363</v>
      </c>
      <c r="N51" s="130">
        <v>-130723</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-248980</v>
      </c>
      <c r="D52" s="131">
        <v>-42424</v>
      </c>
      <c r="E52" s="131">
        <v>-85046</v>
      </c>
      <c r="F52" s="131">
        <v>-7412</v>
      </c>
      <c r="G52" s="131">
        <v>-15353</v>
      </c>
      <c r="H52" s="131">
        <v>-16636</v>
      </c>
      <c r="I52" s="131">
        <v>-12131</v>
      </c>
      <c r="J52" s="131">
        <v>-10598</v>
      </c>
      <c r="K52" s="131">
        <v>-7732</v>
      </c>
      <c r="L52" s="131">
        <v>-15183</v>
      </c>
      <c r="M52" s="131">
        <v>1137</v>
      </c>
      <c r="N52" s="131">
        <v>-122647</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60</v>
      </c>
      <c r="D53" s="129" t="s">
        <v>10</v>
      </c>
      <c r="E53" s="129">
        <v>60</v>
      </c>
      <c r="F53" s="129" t="s">
        <v>10</v>
      </c>
      <c r="G53" s="129" t="s">
        <v>10</v>
      </c>
      <c r="H53" s="129">
        <v>60</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2416</v>
      </c>
      <c r="D54" s="129" t="s">
        <v>10</v>
      </c>
      <c r="E54" s="129">
        <v>2005</v>
      </c>
      <c r="F54" s="129" t="s">
        <v>10</v>
      </c>
      <c r="G54" s="129">
        <v>72</v>
      </c>
      <c r="H54" s="129">
        <v>87</v>
      </c>
      <c r="I54" s="129">
        <v>503</v>
      </c>
      <c r="J54" s="129">
        <v>1114</v>
      </c>
      <c r="K54" s="129">
        <v>101</v>
      </c>
      <c r="L54" s="129">
        <v>127</v>
      </c>
      <c r="M54" s="129">
        <v>411</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32.090000000000003</v>
      </c>
      <c r="D56" s="36">
        <v>22.59</v>
      </c>
      <c r="E56" s="36">
        <v>15.97</v>
      </c>
      <c r="F56" s="36">
        <v>2.39</v>
      </c>
      <c r="G56" s="36">
        <v>5.0199999999999996</v>
      </c>
      <c r="H56" s="36">
        <v>14.38</v>
      </c>
      <c r="I56" s="36">
        <v>19.61</v>
      </c>
      <c r="J56" s="36">
        <v>24.4</v>
      </c>
      <c r="K56" s="36">
        <v>24.34</v>
      </c>
      <c r="L56" s="36">
        <v>15.75</v>
      </c>
      <c r="M56" s="36">
        <v>3.67</v>
      </c>
      <c r="N56" s="36">
        <v>16.13</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101.82</v>
      </c>
      <c r="D57" s="36">
        <v>77.28</v>
      </c>
      <c r="E57" s="36">
        <v>36.659999999999997</v>
      </c>
      <c r="F57" s="36">
        <v>5.76</v>
      </c>
      <c r="G57" s="36">
        <v>7.13</v>
      </c>
      <c r="H57" s="36">
        <v>29.51</v>
      </c>
      <c r="I57" s="36">
        <v>45.85</v>
      </c>
      <c r="J57" s="36">
        <v>53.09</v>
      </c>
      <c r="K57" s="36">
        <v>46.57</v>
      </c>
      <c r="L57" s="36">
        <v>47.84</v>
      </c>
      <c r="M57" s="36">
        <v>6.73</v>
      </c>
      <c r="N57" s="36">
        <v>66.81</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0.21</v>
      </c>
      <c r="D59" s="36" t="s">
        <v>10</v>
      </c>
      <c r="E59" s="36">
        <v>0.2</v>
      </c>
      <c r="F59" s="36" t="s">
        <v>10</v>
      </c>
      <c r="G59" s="36">
        <v>0.03</v>
      </c>
      <c r="H59" s="36">
        <v>0.15</v>
      </c>
      <c r="I59" s="36">
        <v>1.0900000000000001</v>
      </c>
      <c r="J59" s="36">
        <v>0.16</v>
      </c>
      <c r="K59" s="36">
        <v>0.03</v>
      </c>
      <c r="L59" s="36">
        <v>0.02</v>
      </c>
      <c r="M59" s="36">
        <v>0.08</v>
      </c>
      <c r="N59" s="36">
        <v>0.01</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73.89</v>
      </c>
      <c r="D60" s="36">
        <v>74.3</v>
      </c>
      <c r="E60" s="36">
        <v>41.54</v>
      </c>
      <c r="F60" s="36">
        <v>82.12</v>
      </c>
      <c r="G60" s="36">
        <v>85.04</v>
      </c>
      <c r="H60" s="36">
        <v>62.36</v>
      </c>
      <c r="I60" s="36">
        <v>35.1</v>
      </c>
      <c r="J60" s="36">
        <v>23.89</v>
      </c>
      <c r="K60" s="36">
        <v>15.91</v>
      </c>
      <c r="L60" s="36">
        <v>15.57</v>
      </c>
      <c r="M60" s="36">
        <v>2.15</v>
      </c>
      <c r="N60" s="36">
        <v>30.99</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36.1</v>
      </c>
      <c r="D61" s="36">
        <v>29.78</v>
      </c>
      <c r="E61" s="36">
        <v>22.16</v>
      </c>
      <c r="F61" s="36">
        <v>4.8899999999999997</v>
      </c>
      <c r="G61" s="36">
        <v>8.18</v>
      </c>
      <c r="H61" s="36">
        <v>29.27</v>
      </c>
      <c r="I61" s="36">
        <v>21.28</v>
      </c>
      <c r="J61" s="36">
        <v>39.43</v>
      </c>
      <c r="K61" s="36">
        <v>29.89</v>
      </c>
      <c r="L61" s="36">
        <v>14.74</v>
      </c>
      <c r="M61" s="36">
        <v>13.27</v>
      </c>
      <c r="N61" s="36">
        <v>7.49</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171.92</v>
      </c>
      <c r="D62" s="37">
        <v>144.38</v>
      </c>
      <c r="E62" s="37">
        <v>72.209999999999994</v>
      </c>
      <c r="F62" s="37">
        <v>85.38</v>
      </c>
      <c r="G62" s="37">
        <v>89.03</v>
      </c>
      <c r="H62" s="37">
        <v>77.12</v>
      </c>
      <c r="I62" s="37">
        <v>80.36</v>
      </c>
      <c r="J62" s="37">
        <v>62.12</v>
      </c>
      <c r="K62" s="37">
        <v>56.96</v>
      </c>
      <c r="L62" s="37">
        <v>64.44</v>
      </c>
      <c r="M62" s="37">
        <v>-0.65</v>
      </c>
      <c r="N62" s="37">
        <v>106.44</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25.34</v>
      </c>
      <c r="D63" s="36">
        <v>28.76</v>
      </c>
      <c r="E63" s="36">
        <v>9.41</v>
      </c>
      <c r="F63" s="36">
        <v>0.91</v>
      </c>
      <c r="G63" s="36">
        <v>0.48</v>
      </c>
      <c r="H63" s="36">
        <v>9.5500000000000007</v>
      </c>
      <c r="I63" s="36">
        <v>22.85</v>
      </c>
      <c r="J63" s="36">
        <v>15.94</v>
      </c>
      <c r="K63" s="36">
        <v>8.69</v>
      </c>
      <c r="L63" s="36">
        <v>5.54</v>
      </c>
      <c r="M63" s="36">
        <v>4.7300000000000004</v>
      </c>
      <c r="N63" s="36">
        <v>12.32</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16.59</v>
      </c>
      <c r="D64" s="36">
        <v>24.1</v>
      </c>
      <c r="E64" s="36">
        <v>7.3</v>
      </c>
      <c r="F64" s="36">
        <v>0.88</v>
      </c>
      <c r="G64" s="36">
        <v>0.28000000000000003</v>
      </c>
      <c r="H64" s="36">
        <v>7.45</v>
      </c>
      <c r="I64" s="36">
        <v>18.989999999999998</v>
      </c>
      <c r="J64" s="36">
        <v>12.34</v>
      </c>
      <c r="K64" s="36">
        <v>6.06</v>
      </c>
      <c r="L64" s="36">
        <v>3.91</v>
      </c>
      <c r="M64" s="36">
        <v>3.67</v>
      </c>
      <c r="N64" s="36">
        <v>5.38</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0.3</v>
      </c>
      <c r="D66" s="36" t="s">
        <v>10</v>
      </c>
      <c r="E66" s="36">
        <v>0.19</v>
      </c>
      <c r="F66" s="36" t="s">
        <v>10</v>
      </c>
      <c r="G66" s="36">
        <v>0.18</v>
      </c>
      <c r="H66" s="36">
        <v>0.27</v>
      </c>
      <c r="I66" s="36">
        <v>0.05</v>
      </c>
      <c r="J66" s="36">
        <v>0.74</v>
      </c>
      <c r="K66" s="36" t="s">
        <v>10</v>
      </c>
      <c r="L66" s="36" t="s">
        <v>10</v>
      </c>
      <c r="M66" s="36">
        <v>0.16</v>
      </c>
      <c r="N66" s="36">
        <v>0.09</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0.16</v>
      </c>
      <c r="D67" s="36" t="s">
        <v>10</v>
      </c>
      <c r="E67" s="36">
        <v>0.08</v>
      </c>
      <c r="F67" s="36" t="s">
        <v>10</v>
      </c>
      <c r="G67" s="36" t="s">
        <v>10</v>
      </c>
      <c r="H67" s="36" t="s">
        <v>10</v>
      </c>
      <c r="I67" s="36" t="s">
        <v>10</v>
      </c>
      <c r="J67" s="36">
        <v>0.5</v>
      </c>
      <c r="K67" s="36" t="s">
        <v>10</v>
      </c>
      <c r="L67" s="36" t="s">
        <v>10</v>
      </c>
      <c r="M67" s="36">
        <v>0.2</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25.48</v>
      </c>
      <c r="D68" s="37">
        <v>28.76</v>
      </c>
      <c r="E68" s="37">
        <v>9.52</v>
      </c>
      <c r="F68" s="37">
        <v>0.91</v>
      </c>
      <c r="G68" s="37">
        <v>0.66</v>
      </c>
      <c r="H68" s="37">
        <v>9.82</v>
      </c>
      <c r="I68" s="37">
        <v>22.89</v>
      </c>
      <c r="J68" s="37">
        <v>16.18</v>
      </c>
      <c r="K68" s="37">
        <v>8.69</v>
      </c>
      <c r="L68" s="37">
        <v>5.54</v>
      </c>
      <c r="M68" s="37">
        <v>4.6900000000000004</v>
      </c>
      <c r="N68" s="37">
        <v>12.41</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197.4</v>
      </c>
      <c r="D69" s="37">
        <v>173.14</v>
      </c>
      <c r="E69" s="37">
        <v>81.73</v>
      </c>
      <c r="F69" s="37">
        <v>86.29</v>
      </c>
      <c r="G69" s="37">
        <v>89.69</v>
      </c>
      <c r="H69" s="37">
        <v>86.94</v>
      </c>
      <c r="I69" s="37">
        <v>103.26</v>
      </c>
      <c r="J69" s="37">
        <v>78.3</v>
      </c>
      <c r="K69" s="37">
        <v>65.64</v>
      </c>
      <c r="L69" s="37">
        <v>69.98</v>
      </c>
      <c r="M69" s="37">
        <v>4.04</v>
      </c>
      <c r="N69" s="37">
        <v>118.85</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8.4499999999999993</v>
      </c>
      <c r="D76" s="36" t="s">
        <v>10</v>
      </c>
      <c r="E76" s="36">
        <v>0.47</v>
      </c>
      <c r="F76" s="36">
        <v>2.73</v>
      </c>
      <c r="G76" s="36">
        <v>0.65</v>
      </c>
      <c r="H76" s="36">
        <v>0.32</v>
      </c>
      <c r="I76" s="36">
        <v>0.42</v>
      </c>
      <c r="J76" s="36">
        <v>0.42</v>
      </c>
      <c r="K76" s="36">
        <v>0.2</v>
      </c>
      <c r="L76" s="36">
        <v>0.01</v>
      </c>
      <c r="M76" s="36">
        <v>0.03</v>
      </c>
      <c r="N76" s="36">
        <v>9.9</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0.15</v>
      </c>
      <c r="D77" s="36">
        <v>0.24</v>
      </c>
      <c r="E77" s="36">
        <v>0.01</v>
      </c>
      <c r="F77" s="36" t="s">
        <v>10</v>
      </c>
      <c r="G77" s="36" t="s">
        <v>10</v>
      </c>
      <c r="H77" s="36">
        <v>0.02</v>
      </c>
      <c r="I77" s="36" t="s">
        <v>10</v>
      </c>
      <c r="J77" s="36">
        <v>0.01</v>
      </c>
      <c r="K77" s="36" t="s">
        <v>10</v>
      </c>
      <c r="L77" s="36">
        <v>0.01</v>
      </c>
      <c r="M77" s="36">
        <v>0.03</v>
      </c>
      <c r="N77" s="36">
        <v>0.1</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2.82</v>
      </c>
      <c r="D78" s="36">
        <v>0.1</v>
      </c>
      <c r="E78" s="36">
        <v>2.58</v>
      </c>
      <c r="F78" s="36">
        <v>0.06</v>
      </c>
      <c r="G78" s="36">
        <v>0.28999999999999998</v>
      </c>
      <c r="H78" s="36">
        <v>0.78</v>
      </c>
      <c r="I78" s="36">
        <v>1.2</v>
      </c>
      <c r="J78" s="36">
        <v>2.2200000000000002</v>
      </c>
      <c r="K78" s="36">
        <v>0.99</v>
      </c>
      <c r="L78" s="36">
        <v>8.01</v>
      </c>
      <c r="M78" s="36">
        <v>0.22</v>
      </c>
      <c r="N78" s="36">
        <v>0.73</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42.06</v>
      </c>
      <c r="D79" s="36">
        <v>33.159999999999997</v>
      </c>
      <c r="E79" s="36">
        <v>26.35</v>
      </c>
      <c r="F79" s="36">
        <v>5.42</v>
      </c>
      <c r="G79" s="36">
        <v>8.9700000000000006</v>
      </c>
      <c r="H79" s="36">
        <v>33.26</v>
      </c>
      <c r="I79" s="36">
        <v>26.33</v>
      </c>
      <c r="J79" s="36">
        <v>47.04</v>
      </c>
      <c r="K79" s="36">
        <v>34.24</v>
      </c>
      <c r="L79" s="36">
        <v>19.32</v>
      </c>
      <c r="M79" s="36">
        <v>13.8</v>
      </c>
      <c r="N79" s="36">
        <v>9.5399999999999991</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36.1</v>
      </c>
      <c r="D80" s="36">
        <v>29.78</v>
      </c>
      <c r="E80" s="36">
        <v>22.16</v>
      </c>
      <c r="F80" s="36">
        <v>4.8899999999999997</v>
      </c>
      <c r="G80" s="36">
        <v>8.18</v>
      </c>
      <c r="H80" s="36">
        <v>29.27</v>
      </c>
      <c r="I80" s="36">
        <v>21.28</v>
      </c>
      <c r="J80" s="36">
        <v>39.43</v>
      </c>
      <c r="K80" s="36">
        <v>29.89</v>
      </c>
      <c r="L80" s="36">
        <v>14.74</v>
      </c>
      <c r="M80" s="36">
        <v>13.27</v>
      </c>
      <c r="N80" s="36">
        <v>7.49</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17.38</v>
      </c>
      <c r="D81" s="37">
        <v>3.71</v>
      </c>
      <c r="E81" s="37">
        <v>7.26</v>
      </c>
      <c r="F81" s="37">
        <v>3.32</v>
      </c>
      <c r="G81" s="37">
        <v>1.73</v>
      </c>
      <c r="H81" s="37">
        <v>5.1100000000000003</v>
      </c>
      <c r="I81" s="37">
        <v>6.68</v>
      </c>
      <c r="J81" s="37">
        <v>10.26</v>
      </c>
      <c r="K81" s="37">
        <v>5.55</v>
      </c>
      <c r="L81" s="37">
        <v>12.6</v>
      </c>
      <c r="M81" s="37">
        <v>0.81</v>
      </c>
      <c r="N81" s="37">
        <v>12.78</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11.47</v>
      </c>
      <c r="D82" s="36">
        <v>15.41</v>
      </c>
      <c r="E82" s="36">
        <v>2.91</v>
      </c>
      <c r="F82" s="36" t="s">
        <v>10</v>
      </c>
      <c r="G82" s="36">
        <v>0.01</v>
      </c>
      <c r="H82" s="36">
        <v>4.25</v>
      </c>
      <c r="I82" s="36">
        <v>5.98</v>
      </c>
      <c r="J82" s="36">
        <v>8.3699999999999992</v>
      </c>
      <c r="K82" s="36">
        <v>0.65</v>
      </c>
      <c r="L82" s="36">
        <v>0.11</v>
      </c>
      <c r="M82" s="36">
        <v>2.44</v>
      </c>
      <c r="N82" s="36">
        <v>6.2</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1.08</v>
      </c>
      <c r="D84" s="36" t="s">
        <v>10</v>
      </c>
      <c r="E84" s="36">
        <v>0.97</v>
      </c>
      <c r="F84" s="36">
        <v>0.06</v>
      </c>
      <c r="G84" s="36">
        <v>0.01</v>
      </c>
      <c r="H84" s="36">
        <v>0.1</v>
      </c>
      <c r="I84" s="36">
        <v>6.72</v>
      </c>
      <c r="J84" s="36">
        <v>0.56000000000000005</v>
      </c>
      <c r="K84" s="36">
        <v>0.09</v>
      </c>
      <c r="L84" s="36">
        <v>0.02</v>
      </c>
      <c r="M84" s="36">
        <v>0.52</v>
      </c>
      <c r="N84" s="36">
        <v>0.05</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0.16</v>
      </c>
      <c r="D85" s="36" t="s">
        <v>10</v>
      </c>
      <c r="E85" s="36">
        <v>0.08</v>
      </c>
      <c r="F85" s="36" t="s">
        <v>10</v>
      </c>
      <c r="G85" s="36" t="s">
        <v>10</v>
      </c>
      <c r="H85" s="36" t="s">
        <v>10</v>
      </c>
      <c r="I85" s="36" t="s">
        <v>10</v>
      </c>
      <c r="J85" s="36">
        <v>0.5</v>
      </c>
      <c r="K85" s="36" t="s">
        <v>10</v>
      </c>
      <c r="L85" s="36" t="s">
        <v>10</v>
      </c>
      <c r="M85" s="36">
        <v>0.2</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12.39</v>
      </c>
      <c r="D86" s="37">
        <v>15.41</v>
      </c>
      <c r="E86" s="37">
        <v>3.8</v>
      </c>
      <c r="F86" s="37">
        <v>0.06</v>
      </c>
      <c r="G86" s="37">
        <v>0.02</v>
      </c>
      <c r="H86" s="37">
        <v>4.3499999999999996</v>
      </c>
      <c r="I86" s="37">
        <v>12.69</v>
      </c>
      <c r="J86" s="37">
        <v>8.42</v>
      </c>
      <c r="K86" s="37">
        <v>0.74</v>
      </c>
      <c r="L86" s="37">
        <v>0.14000000000000001</v>
      </c>
      <c r="M86" s="37">
        <v>2.77</v>
      </c>
      <c r="N86" s="37">
        <v>6.24</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29.77</v>
      </c>
      <c r="D87" s="37">
        <v>19.12</v>
      </c>
      <c r="E87" s="37">
        <v>11.06</v>
      </c>
      <c r="F87" s="37">
        <v>3.38</v>
      </c>
      <c r="G87" s="37">
        <v>1.75</v>
      </c>
      <c r="H87" s="37">
        <v>9.4700000000000006</v>
      </c>
      <c r="I87" s="37">
        <v>19.37</v>
      </c>
      <c r="J87" s="37">
        <v>18.690000000000001</v>
      </c>
      <c r="K87" s="37">
        <v>6.3</v>
      </c>
      <c r="L87" s="37">
        <v>12.74</v>
      </c>
      <c r="M87" s="37">
        <v>3.58</v>
      </c>
      <c r="N87" s="37">
        <v>19.03</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-167.63</v>
      </c>
      <c r="D88" s="37">
        <v>-154.02000000000001</v>
      </c>
      <c r="E88" s="37">
        <v>-70.67</v>
      </c>
      <c r="F88" s="37">
        <v>-82.91</v>
      </c>
      <c r="G88" s="37">
        <v>-87.95</v>
      </c>
      <c r="H88" s="37">
        <v>-77.47</v>
      </c>
      <c r="I88" s="37">
        <v>-83.89</v>
      </c>
      <c r="J88" s="37">
        <v>-59.62</v>
      </c>
      <c r="K88" s="37">
        <v>-59.35</v>
      </c>
      <c r="L88" s="37">
        <v>-57.24</v>
      </c>
      <c r="M88" s="37">
        <v>-0.47</v>
      </c>
      <c r="N88" s="37">
        <v>-99.83</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-154.54</v>
      </c>
      <c r="D89" s="38">
        <v>-140.66</v>
      </c>
      <c r="E89" s="38">
        <v>-64.94</v>
      </c>
      <c r="F89" s="38">
        <v>-82.06</v>
      </c>
      <c r="G89" s="38">
        <v>-87.31</v>
      </c>
      <c r="H89" s="38">
        <v>-72.010000000000005</v>
      </c>
      <c r="I89" s="38">
        <v>-73.69</v>
      </c>
      <c r="J89" s="38">
        <v>-51.86</v>
      </c>
      <c r="K89" s="38">
        <v>-51.4</v>
      </c>
      <c r="L89" s="38">
        <v>-51.84</v>
      </c>
      <c r="M89" s="38">
        <v>1.46</v>
      </c>
      <c r="N89" s="38">
        <v>-93.66</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0.04</v>
      </c>
      <c r="D90" s="36" t="s">
        <v>10</v>
      </c>
      <c r="E90" s="36">
        <v>0.05</v>
      </c>
      <c r="F90" s="36" t="s">
        <v>10</v>
      </c>
      <c r="G90" s="36" t="s">
        <v>10</v>
      </c>
      <c r="H90" s="36">
        <v>0.26</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1.5</v>
      </c>
      <c r="D91" s="36" t="s">
        <v>10</v>
      </c>
      <c r="E91" s="36">
        <v>1.53</v>
      </c>
      <c r="F91" s="36" t="s">
        <v>10</v>
      </c>
      <c r="G91" s="36">
        <v>0.41</v>
      </c>
      <c r="H91" s="36">
        <v>0.38</v>
      </c>
      <c r="I91" s="36">
        <v>3.06</v>
      </c>
      <c r="J91" s="36">
        <v>5.45</v>
      </c>
      <c r="K91" s="36">
        <v>0.67</v>
      </c>
      <c r="L91" s="36">
        <v>0.43</v>
      </c>
      <c r="M91" s="36">
        <v>0.53</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98</v>
      </c>
      <c r="B2" s="246"/>
      <c r="C2" s="249" t="s">
        <v>202</v>
      </c>
      <c r="D2" s="250"/>
      <c r="E2" s="250"/>
      <c r="F2" s="250"/>
      <c r="G2" s="250"/>
      <c r="H2" s="250"/>
      <c r="I2" s="250" t="s">
        <v>202</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52849</v>
      </c>
      <c r="D19" s="129">
        <v>11606</v>
      </c>
      <c r="E19" s="129">
        <v>21974</v>
      </c>
      <c r="F19" s="129">
        <v>61</v>
      </c>
      <c r="G19" s="129">
        <v>142</v>
      </c>
      <c r="H19" s="129">
        <v>515</v>
      </c>
      <c r="I19" s="129">
        <v>1501</v>
      </c>
      <c r="J19" s="129">
        <v>3262</v>
      </c>
      <c r="K19" s="129">
        <v>3958</v>
      </c>
      <c r="L19" s="129">
        <v>12535</v>
      </c>
      <c r="M19" s="129">
        <v>217</v>
      </c>
      <c r="N19" s="129">
        <v>19052</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17687</v>
      </c>
      <c r="D20" s="129">
        <v>3618</v>
      </c>
      <c r="E20" s="129">
        <v>10938</v>
      </c>
      <c r="F20" s="129">
        <v>541</v>
      </c>
      <c r="G20" s="129">
        <v>499</v>
      </c>
      <c r="H20" s="129">
        <v>690</v>
      </c>
      <c r="I20" s="129">
        <v>906</v>
      </c>
      <c r="J20" s="129">
        <v>1402</v>
      </c>
      <c r="K20" s="129">
        <v>1685</v>
      </c>
      <c r="L20" s="129">
        <v>5215</v>
      </c>
      <c r="M20" s="129">
        <v>39</v>
      </c>
      <c r="N20" s="129">
        <v>3092</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t="s">
        <v>10</v>
      </c>
      <c r="D22" s="129" t="s">
        <v>10</v>
      </c>
      <c r="E22" s="129" t="s">
        <v>10</v>
      </c>
      <c r="F22" s="129" t="s">
        <v>10</v>
      </c>
      <c r="G22" s="129" t="s">
        <v>10</v>
      </c>
      <c r="H22" s="129" t="s">
        <v>10</v>
      </c>
      <c r="I22" s="129" t="s">
        <v>10</v>
      </c>
      <c r="J22" s="129" t="s">
        <v>10</v>
      </c>
      <c r="K22" s="129" t="s">
        <v>10</v>
      </c>
      <c r="L22" s="129" t="s">
        <v>10</v>
      </c>
      <c r="M22" s="129" t="s">
        <v>10</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89737</v>
      </c>
      <c r="D23" s="129">
        <v>44351</v>
      </c>
      <c r="E23" s="129">
        <v>38214</v>
      </c>
      <c r="F23" s="129">
        <v>304</v>
      </c>
      <c r="G23" s="129">
        <v>472</v>
      </c>
      <c r="H23" s="129">
        <v>632</v>
      </c>
      <c r="I23" s="129">
        <v>1023</v>
      </c>
      <c r="J23" s="129">
        <v>1972</v>
      </c>
      <c r="K23" s="129">
        <v>1787</v>
      </c>
      <c r="L23" s="129">
        <v>32025</v>
      </c>
      <c r="M23" s="129">
        <v>74</v>
      </c>
      <c r="N23" s="129">
        <v>7098</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318</v>
      </c>
      <c r="D24" s="129" t="s">
        <v>10</v>
      </c>
      <c r="E24" s="129">
        <v>132</v>
      </c>
      <c r="F24" s="129">
        <v>4</v>
      </c>
      <c r="G24" s="129">
        <v>9</v>
      </c>
      <c r="H24" s="129">
        <v>11</v>
      </c>
      <c r="I24" s="129">
        <v>34</v>
      </c>
      <c r="J24" s="129">
        <v>51</v>
      </c>
      <c r="K24" s="129">
        <v>18</v>
      </c>
      <c r="L24" s="129">
        <v>6</v>
      </c>
      <c r="M24" s="129">
        <v>3</v>
      </c>
      <c r="N24" s="129">
        <v>183</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159956</v>
      </c>
      <c r="D25" s="130">
        <v>59576</v>
      </c>
      <c r="E25" s="130">
        <v>70995</v>
      </c>
      <c r="F25" s="130">
        <v>902</v>
      </c>
      <c r="G25" s="130">
        <v>1103</v>
      </c>
      <c r="H25" s="130">
        <v>1826</v>
      </c>
      <c r="I25" s="130">
        <v>3397</v>
      </c>
      <c r="J25" s="130">
        <v>6585</v>
      </c>
      <c r="K25" s="130">
        <v>7412</v>
      </c>
      <c r="L25" s="130">
        <v>49770</v>
      </c>
      <c r="M25" s="130">
        <v>327</v>
      </c>
      <c r="N25" s="130">
        <v>29059</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7301</v>
      </c>
      <c r="D26" s="129">
        <v>671</v>
      </c>
      <c r="E26" s="129">
        <v>5661</v>
      </c>
      <c r="F26" s="129">
        <v>23</v>
      </c>
      <c r="G26" s="129">
        <v>761</v>
      </c>
      <c r="H26" s="129">
        <v>925</v>
      </c>
      <c r="I26" s="129">
        <v>738</v>
      </c>
      <c r="J26" s="129">
        <v>148</v>
      </c>
      <c r="K26" s="129">
        <v>213</v>
      </c>
      <c r="L26" s="129">
        <v>2853</v>
      </c>
      <c r="M26" s="129">
        <v>5</v>
      </c>
      <c r="N26" s="129">
        <v>964</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5445</v>
      </c>
      <c r="D27" s="129">
        <v>150</v>
      </c>
      <c r="E27" s="129">
        <v>4637</v>
      </c>
      <c r="F27" s="129">
        <v>1</v>
      </c>
      <c r="G27" s="129">
        <v>649</v>
      </c>
      <c r="H27" s="129">
        <v>854</v>
      </c>
      <c r="I27" s="129">
        <v>610</v>
      </c>
      <c r="J27" s="129">
        <v>4</v>
      </c>
      <c r="K27" s="129">
        <v>83</v>
      </c>
      <c r="L27" s="129">
        <v>2435</v>
      </c>
      <c r="M27" s="129" t="s">
        <v>10</v>
      </c>
      <c r="N27" s="129">
        <v>657</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47</v>
      </c>
      <c r="D29" s="129">
        <v>20</v>
      </c>
      <c r="E29" s="129">
        <v>25</v>
      </c>
      <c r="F29" s="129" t="s">
        <v>10</v>
      </c>
      <c r="G29" s="129" t="s">
        <v>10</v>
      </c>
      <c r="H29" s="129">
        <v>9</v>
      </c>
      <c r="I29" s="129" t="s">
        <v>10</v>
      </c>
      <c r="J29" s="129" t="s">
        <v>10</v>
      </c>
      <c r="K29" s="129" t="s">
        <v>10</v>
      </c>
      <c r="L29" s="129">
        <v>16</v>
      </c>
      <c r="M29" s="129" t="s">
        <v>10</v>
      </c>
      <c r="N29" s="129">
        <v>2</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2</v>
      </c>
      <c r="D30" s="129" t="s">
        <v>10</v>
      </c>
      <c r="E30" s="129">
        <v>2</v>
      </c>
      <c r="F30" s="129" t="s">
        <v>10</v>
      </c>
      <c r="G30" s="129" t="s">
        <v>10</v>
      </c>
      <c r="H30" s="129" t="s">
        <v>10</v>
      </c>
      <c r="I30" s="129">
        <v>2</v>
      </c>
      <c r="J30" s="129" t="s">
        <v>10</v>
      </c>
      <c r="K30" s="129" t="s">
        <v>10</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7346</v>
      </c>
      <c r="D31" s="130">
        <v>691</v>
      </c>
      <c r="E31" s="130">
        <v>5684</v>
      </c>
      <c r="F31" s="130">
        <v>23</v>
      </c>
      <c r="G31" s="130">
        <v>761</v>
      </c>
      <c r="H31" s="130">
        <v>934</v>
      </c>
      <c r="I31" s="130">
        <v>736</v>
      </c>
      <c r="J31" s="130">
        <v>148</v>
      </c>
      <c r="K31" s="130">
        <v>213</v>
      </c>
      <c r="L31" s="130">
        <v>2869</v>
      </c>
      <c r="M31" s="130">
        <v>5</v>
      </c>
      <c r="N31" s="130">
        <v>967</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167302</v>
      </c>
      <c r="D32" s="130">
        <v>60266</v>
      </c>
      <c r="E32" s="130">
        <v>76679</v>
      </c>
      <c r="F32" s="130">
        <v>925</v>
      </c>
      <c r="G32" s="130">
        <v>1864</v>
      </c>
      <c r="H32" s="130">
        <v>2760</v>
      </c>
      <c r="I32" s="130">
        <v>4133</v>
      </c>
      <c r="J32" s="130">
        <v>6733</v>
      </c>
      <c r="K32" s="130">
        <v>7625</v>
      </c>
      <c r="L32" s="130">
        <v>52639</v>
      </c>
      <c r="M32" s="130">
        <v>331</v>
      </c>
      <c r="N32" s="130">
        <v>30025</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33505</v>
      </c>
      <c r="D39" s="129">
        <v>16388</v>
      </c>
      <c r="E39" s="129">
        <v>12934</v>
      </c>
      <c r="F39" s="129">
        <v>1</v>
      </c>
      <c r="G39" s="129">
        <v>9</v>
      </c>
      <c r="H39" s="129">
        <v>21</v>
      </c>
      <c r="I39" s="129">
        <v>123</v>
      </c>
      <c r="J39" s="129">
        <v>32</v>
      </c>
      <c r="K39" s="129">
        <v>207</v>
      </c>
      <c r="L39" s="129">
        <v>12541</v>
      </c>
      <c r="M39" s="129" t="s">
        <v>10</v>
      </c>
      <c r="N39" s="129">
        <v>4183</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2483</v>
      </c>
      <c r="D40" s="129">
        <v>226</v>
      </c>
      <c r="E40" s="129">
        <v>453</v>
      </c>
      <c r="F40" s="129" t="s">
        <v>10</v>
      </c>
      <c r="G40" s="129">
        <v>31</v>
      </c>
      <c r="H40" s="129">
        <v>23</v>
      </c>
      <c r="I40" s="129">
        <v>3</v>
      </c>
      <c r="J40" s="129">
        <v>26</v>
      </c>
      <c r="K40" s="129">
        <v>2</v>
      </c>
      <c r="L40" s="129">
        <v>368</v>
      </c>
      <c r="M40" s="129">
        <v>14</v>
      </c>
      <c r="N40" s="129">
        <v>1790</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8779</v>
      </c>
      <c r="D41" s="129">
        <v>946</v>
      </c>
      <c r="E41" s="129">
        <v>1994</v>
      </c>
      <c r="F41" s="129">
        <v>331</v>
      </c>
      <c r="G41" s="129">
        <v>14</v>
      </c>
      <c r="H41" s="129">
        <v>49</v>
      </c>
      <c r="I41" s="129">
        <v>256</v>
      </c>
      <c r="J41" s="129">
        <v>236</v>
      </c>
      <c r="K41" s="129">
        <v>220</v>
      </c>
      <c r="L41" s="129">
        <v>887</v>
      </c>
      <c r="M41" s="129">
        <v>5</v>
      </c>
      <c r="N41" s="129">
        <v>5834</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15591</v>
      </c>
      <c r="D42" s="129">
        <v>4685</v>
      </c>
      <c r="E42" s="129">
        <v>8254</v>
      </c>
      <c r="F42" s="129">
        <v>360</v>
      </c>
      <c r="G42" s="129">
        <v>262</v>
      </c>
      <c r="H42" s="129">
        <v>381</v>
      </c>
      <c r="I42" s="129">
        <v>472</v>
      </c>
      <c r="J42" s="129">
        <v>696</v>
      </c>
      <c r="K42" s="129">
        <v>616</v>
      </c>
      <c r="L42" s="129">
        <v>5467</v>
      </c>
      <c r="M42" s="129">
        <v>33</v>
      </c>
      <c r="N42" s="129">
        <v>2620</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318</v>
      </c>
      <c r="D43" s="129" t="s">
        <v>10</v>
      </c>
      <c r="E43" s="129">
        <v>132</v>
      </c>
      <c r="F43" s="129">
        <v>4</v>
      </c>
      <c r="G43" s="129">
        <v>9</v>
      </c>
      <c r="H43" s="129">
        <v>11</v>
      </c>
      <c r="I43" s="129">
        <v>34</v>
      </c>
      <c r="J43" s="129">
        <v>51</v>
      </c>
      <c r="K43" s="129">
        <v>18</v>
      </c>
      <c r="L43" s="129">
        <v>6</v>
      </c>
      <c r="M43" s="129">
        <v>3</v>
      </c>
      <c r="N43" s="129">
        <v>183</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60041</v>
      </c>
      <c r="D44" s="130">
        <v>22245</v>
      </c>
      <c r="E44" s="130">
        <v>23503</v>
      </c>
      <c r="F44" s="130">
        <v>688</v>
      </c>
      <c r="G44" s="130">
        <v>308</v>
      </c>
      <c r="H44" s="130">
        <v>464</v>
      </c>
      <c r="I44" s="130">
        <v>821</v>
      </c>
      <c r="J44" s="130">
        <v>939</v>
      </c>
      <c r="K44" s="130">
        <v>1027</v>
      </c>
      <c r="L44" s="130">
        <v>19257</v>
      </c>
      <c r="M44" s="130">
        <v>49</v>
      </c>
      <c r="N44" s="130">
        <v>14243</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4095</v>
      </c>
      <c r="D45" s="129">
        <v>13</v>
      </c>
      <c r="E45" s="129">
        <v>3753</v>
      </c>
      <c r="F45" s="129">
        <v>289</v>
      </c>
      <c r="G45" s="129">
        <v>385</v>
      </c>
      <c r="H45" s="129">
        <v>528</v>
      </c>
      <c r="I45" s="129">
        <v>356</v>
      </c>
      <c r="J45" s="129" t="s">
        <v>10</v>
      </c>
      <c r="K45" s="129">
        <v>31</v>
      </c>
      <c r="L45" s="129">
        <v>2164</v>
      </c>
      <c r="M45" s="129" t="s">
        <v>10</v>
      </c>
      <c r="N45" s="129">
        <v>329</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483</v>
      </c>
      <c r="D47" s="129">
        <v>4</v>
      </c>
      <c r="E47" s="129">
        <v>432</v>
      </c>
      <c r="F47" s="129">
        <v>1</v>
      </c>
      <c r="G47" s="129">
        <v>30</v>
      </c>
      <c r="H47" s="129">
        <v>10</v>
      </c>
      <c r="I47" s="129">
        <v>31</v>
      </c>
      <c r="J47" s="129">
        <v>2</v>
      </c>
      <c r="K47" s="129">
        <v>52</v>
      </c>
      <c r="L47" s="129">
        <v>306</v>
      </c>
      <c r="M47" s="129">
        <v>14</v>
      </c>
      <c r="N47" s="129">
        <v>33</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2</v>
      </c>
      <c r="D48" s="129" t="s">
        <v>10</v>
      </c>
      <c r="E48" s="129">
        <v>2</v>
      </c>
      <c r="F48" s="129" t="s">
        <v>10</v>
      </c>
      <c r="G48" s="129" t="s">
        <v>10</v>
      </c>
      <c r="H48" s="129" t="s">
        <v>10</v>
      </c>
      <c r="I48" s="129">
        <v>2</v>
      </c>
      <c r="J48" s="129" t="s">
        <v>10</v>
      </c>
      <c r="K48" s="129" t="s">
        <v>10</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4577</v>
      </c>
      <c r="D49" s="130">
        <v>18</v>
      </c>
      <c r="E49" s="130">
        <v>4183</v>
      </c>
      <c r="F49" s="130">
        <v>290</v>
      </c>
      <c r="G49" s="130">
        <v>415</v>
      </c>
      <c r="H49" s="130">
        <v>538</v>
      </c>
      <c r="I49" s="130">
        <v>385</v>
      </c>
      <c r="J49" s="130">
        <v>2</v>
      </c>
      <c r="K49" s="130">
        <v>83</v>
      </c>
      <c r="L49" s="130">
        <v>2470</v>
      </c>
      <c r="M49" s="130">
        <v>14</v>
      </c>
      <c r="N49" s="130">
        <v>362</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64617</v>
      </c>
      <c r="D50" s="130">
        <v>22263</v>
      </c>
      <c r="E50" s="130">
        <v>27686</v>
      </c>
      <c r="F50" s="130">
        <v>977</v>
      </c>
      <c r="G50" s="130">
        <v>723</v>
      </c>
      <c r="H50" s="130">
        <v>1002</v>
      </c>
      <c r="I50" s="130">
        <v>1206</v>
      </c>
      <c r="J50" s="130">
        <v>941</v>
      </c>
      <c r="K50" s="130">
        <v>1110</v>
      </c>
      <c r="L50" s="130">
        <v>21727</v>
      </c>
      <c r="M50" s="130">
        <v>63</v>
      </c>
      <c r="N50" s="130">
        <v>14605</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-102685</v>
      </c>
      <c r="D51" s="130">
        <v>-38004</v>
      </c>
      <c r="E51" s="130">
        <v>-48993</v>
      </c>
      <c r="F51" s="130">
        <v>52</v>
      </c>
      <c r="G51" s="130">
        <v>-1142</v>
      </c>
      <c r="H51" s="130">
        <v>-1758</v>
      </c>
      <c r="I51" s="130">
        <v>-2927</v>
      </c>
      <c r="J51" s="130">
        <v>-5792</v>
      </c>
      <c r="K51" s="130">
        <v>-6515</v>
      </c>
      <c r="L51" s="130">
        <v>-30912</v>
      </c>
      <c r="M51" s="130">
        <v>-268</v>
      </c>
      <c r="N51" s="130">
        <v>-15420</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-99915</v>
      </c>
      <c r="D52" s="131">
        <v>-37331</v>
      </c>
      <c r="E52" s="131">
        <v>-47492</v>
      </c>
      <c r="F52" s="131">
        <v>-215</v>
      </c>
      <c r="G52" s="131">
        <v>-796</v>
      </c>
      <c r="H52" s="131">
        <v>-1362</v>
      </c>
      <c r="I52" s="131">
        <v>-2576</v>
      </c>
      <c r="J52" s="131">
        <v>-5646</v>
      </c>
      <c r="K52" s="131">
        <v>-6385</v>
      </c>
      <c r="L52" s="131">
        <v>-30513</v>
      </c>
      <c r="M52" s="131">
        <v>-277</v>
      </c>
      <c r="N52" s="131">
        <v>-14815</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500</v>
      </c>
      <c r="D53" s="129" t="s">
        <v>10</v>
      </c>
      <c r="E53" s="129">
        <v>500</v>
      </c>
      <c r="F53" s="129" t="s">
        <v>10</v>
      </c>
      <c r="G53" s="129" t="s">
        <v>10</v>
      </c>
      <c r="H53" s="129">
        <v>500</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7</v>
      </c>
      <c r="D54" s="129" t="s">
        <v>10</v>
      </c>
      <c r="E54" s="129">
        <v>7</v>
      </c>
      <c r="F54" s="129" t="s">
        <v>10</v>
      </c>
      <c r="G54" s="129" t="s">
        <v>10</v>
      </c>
      <c r="H54" s="129" t="s">
        <v>10</v>
      </c>
      <c r="I54" s="129">
        <v>3</v>
      </c>
      <c r="J54" s="129" t="s">
        <v>10</v>
      </c>
      <c r="K54" s="129" t="s">
        <v>10</v>
      </c>
      <c r="L54" s="129">
        <v>4</v>
      </c>
      <c r="M54" s="129" t="s">
        <v>10</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32.799999999999997</v>
      </c>
      <c r="D56" s="36">
        <v>38.479999999999997</v>
      </c>
      <c r="E56" s="36">
        <v>16.78</v>
      </c>
      <c r="F56" s="36">
        <v>0.68</v>
      </c>
      <c r="G56" s="36">
        <v>0.81</v>
      </c>
      <c r="H56" s="36">
        <v>2.23</v>
      </c>
      <c r="I56" s="36">
        <v>9.1199999999999992</v>
      </c>
      <c r="J56" s="36">
        <v>15.96</v>
      </c>
      <c r="K56" s="36">
        <v>26.31</v>
      </c>
      <c r="L56" s="36">
        <v>42.8</v>
      </c>
      <c r="M56" s="36">
        <v>0.28000000000000003</v>
      </c>
      <c r="N56" s="36">
        <v>14.55</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10.98</v>
      </c>
      <c r="D57" s="36">
        <v>12</v>
      </c>
      <c r="E57" s="36">
        <v>8.35</v>
      </c>
      <c r="F57" s="36">
        <v>5.99</v>
      </c>
      <c r="G57" s="36">
        <v>2.84</v>
      </c>
      <c r="H57" s="36">
        <v>2.99</v>
      </c>
      <c r="I57" s="36">
        <v>5.5</v>
      </c>
      <c r="J57" s="36">
        <v>6.86</v>
      </c>
      <c r="K57" s="36">
        <v>11.21</v>
      </c>
      <c r="L57" s="36">
        <v>17.8</v>
      </c>
      <c r="M57" s="36">
        <v>0.05</v>
      </c>
      <c r="N57" s="36">
        <v>2.36</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t="s">
        <v>10</v>
      </c>
      <c r="D59" s="36" t="s">
        <v>10</v>
      </c>
      <c r="E59" s="36" t="s">
        <v>10</v>
      </c>
      <c r="F59" s="36" t="s">
        <v>10</v>
      </c>
      <c r="G59" s="36" t="s">
        <v>10</v>
      </c>
      <c r="H59" s="36" t="s">
        <v>10</v>
      </c>
      <c r="I59" s="36" t="s">
        <v>10</v>
      </c>
      <c r="J59" s="36" t="s">
        <v>10</v>
      </c>
      <c r="K59" s="36" t="s">
        <v>10</v>
      </c>
      <c r="L59" s="36" t="s">
        <v>10</v>
      </c>
      <c r="M59" s="36" t="s">
        <v>10</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55.7</v>
      </c>
      <c r="D60" s="36">
        <v>147.06</v>
      </c>
      <c r="E60" s="36">
        <v>29.18</v>
      </c>
      <c r="F60" s="36">
        <v>3.37</v>
      </c>
      <c r="G60" s="36">
        <v>2.68</v>
      </c>
      <c r="H60" s="36">
        <v>2.74</v>
      </c>
      <c r="I60" s="36">
        <v>6.21</v>
      </c>
      <c r="J60" s="36">
        <v>9.65</v>
      </c>
      <c r="K60" s="36">
        <v>11.88</v>
      </c>
      <c r="L60" s="36">
        <v>109.34</v>
      </c>
      <c r="M60" s="36">
        <v>0.09</v>
      </c>
      <c r="N60" s="36">
        <v>5.42</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0.2</v>
      </c>
      <c r="D61" s="36" t="s">
        <v>10</v>
      </c>
      <c r="E61" s="36">
        <v>0.1</v>
      </c>
      <c r="F61" s="36">
        <v>0.04</v>
      </c>
      <c r="G61" s="36">
        <v>0.05</v>
      </c>
      <c r="H61" s="36">
        <v>0.05</v>
      </c>
      <c r="I61" s="36">
        <v>0.2</v>
      </c>
      <c r="J61" s="36">
        <v>0.25</v>
      </c>
      <c r="K61" s="36">
        <v>0.12</v>
      </c>
      <c r="L61" s="36">
        <v>0.02</v>
      </c>
      <c r="M61" s="36" t="s">
        <v>10</v>
      </c>
      <c r="N61" s="36">
        <v>0.14000000000000001</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99.28</v>
      </c>
      <c r="D62" s="37">
        <v>197.54</v>
      </c>
      <c r="E62" s="37">
        <v>54.21</v>
      </c>
      <c r="F62" s="37">
        <v>9.99</v>
      </c>
      <c r="G62" s="37">
        <v>6.27</v>
      </c>
      <c r="H62" s="37">
        <v>7.9</v>
      </c>
      <c r="I62" s="37">
        <v>20.63</v>
      </c>
      <c r="J62" s="37">
        <v>32.22</v>
      </c>
      <c r="K62" s="37">
        <v>49.28</v>
      </c>
      <c r="L62" s="37">
        <v>169.93</v>
      </c>
      <c r="M62" s="37">
        <v>0.42</v>
      </c>
      <c r="N62" s="37">
        <v>22.19</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4.53</v>
      </c>
      <c r="D63" s="36">
        <v>2.2200000000000002</v>
      </c>
      <c r="E63" s="36">
        <v>4.32</v>
      </c>
      <c r="F63" s="36">
        <v>0.25</v>
      </c>
      <c r="G63" s="36">
        <v>4.33</v>
      </c>
      <c r="H63" s="36">
        <v>4</v>
      </c>
      <c r="I63" s="36">
        <v>4.49</v>
      </c>
      <c r="J63" s="36">
        <v>0.73</v>
      </c>
      <c r="K63" s="36">
        <v>1.42</v>
      </c>
      <c r="L63" s="36">
        <v>9.74</v>
      </c>
      <c r="M63" s="36">
        <v>0.01</v>
      </c>
      <c r="N63" s="36">
        <v>0.74</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3.38</v>
      </c>
      <c r="D64" s="36">
        <v>0.5</v>
      </c>
      <c r="E64" s="36">
        <v>3.54</v>
      </c>
      <c r="F64" s="36">
        <v>0.01</v>
      </c>
      <c r="G64" s="36">
        <v>3.69</v>
      </c>
      <c r="H64" s="36">
        <v>3.7</v>
      </c>
      <c r="I64" s="36">
        <v>3.71</v>
      </c>
      <c r="J64" s="36">
        <v>0.02</v>
      </c>
      <c r="K64" s="36">
        <v>0.55000000000000004</v>
      </c>
      <c r="L64" s="36">
        <v>8.31</v>
      </c>
      <c r="M64" s="36" t="s">
        <v>10</v>
      </c>
      <c r="N64" s="36">
        <v>0.5</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0.03</v>
      </c>
      <c r="D66" s="36">
        <v>7.0000000000000007E-2</v>
      </c>
      <c r="E66" s="36">
        <v>0.02</v>
      </c>
      <c r="F66" s="36" t="s">
        <v>10</v>
      </c>
      <c r="G66" s="36" t="s">
        <v>10</v>
      </c>
      <c r="H66" s="36">
        <v>0.04</v>
      </c>
      <c r="I66" s="36" t="s">
        <v>10</v>
      </c>
      <c r="J66" s="36" t="s">
        <v>10</v>
      </c>
      <c r="K66" s="36" t="s">
        <v>10</v>
      </c>
      <c r="L66" s="36">
        <v>0.06</v>
      </c>
      <c r="M66" s="36" t="s">
        <v>10</v>
      </c>
      <c r="N66" s="36" t="s">
        <v>10</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t="s">
        <v>10</v>
      </c>
      <c r="D67" s="36" t="s">
        <v>10</v>
      </c>
      <c r="E67" s="36" t="s">
        <v>10</v>
      </c>
      <c r="F67" s="36" t="s">
        <v>10</v>
      </c>
      <c r="G67" s="36" t="s">
        <v>10</v>
      </c>
      <c r="H67" s="36" t="s">
        <v>10</v>
      </c>
      <c r="I67" s="36">
        <v>0.01</v>
      </c>
      <c r="J67" s="36" t="s">
        <v>10</v>
      </c>
      <c r="K67" s="36" t="s">
        <v>10</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4.5599999999999996</v>
      </c>
      <c r="D68" s="37">
        <v>2.29</v>
      </c>
      <c r="E68" s="37">
        <v>4.34</v>
      </c>
      <c r="F68" s="37">
        <v>0.25</v>
      </c>
      <c r="G68" s="37">
        <v>4.33</v>
      </c>
      <c r="H68" s="37">
        <v>4.04</v>
      </c>
      <c r="I68" s="37">
        <v>4.47</v>
      </c>
      <c r="J68" s="37">
        <v>0.73</v>
      </c>
      <c r="K68" s="37">
        <v>1.42</v>
      </c>
      <c r="L68" s="37">
        <v>9.8000000000000007</v>
      </c>
      <c r="M68" s="37">
        <v>0.01</v>
      </c>
      <c r="N68" s="37">
        <v>0.74</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103.84</v>
      </c>
      <c r="D69" s="37">
        <v>199.83</v>
      </c>
      <c r="E69" s="37">
        <v>58.56</v>
      </c>
      <c r="F69" s="37">
        <v>10.24</v>
      </c>
      <c r="G69" s="37">
        <v>10.6</v>
      </c>
      <c r="H69" s="37">
        <v>11.95</v>
      </c>
      <c r="I69" s="37">
        <v>25.11</v>
      </c>
      <c r="J69" s="37">
        <v>32.950000000000003</v>
      </c>
      <c r="K69" s="37">
        <v>50.69</v>
      </c>
      <c r="L69" s="37">
        <v>179.72</v>
      </c>
      <c r="M69" s="37">
        <v>0.42</v>
      </c>
      <c r="N69" s="37">
        <v>22.93</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20.8</v>
      </c>
      <c r="D76" s="36">
        <v>54.34</v>
      </c>
      <c r="E76" s="36">
        <v>9.8800000000000008</v>
      </c>
      <c r="F76" s="36">
        <v>0.01</v>
      </c>
      <c r="G76" s="36">
        <v>0.05</v>
      </c>
      <c r="H76" s="36">
        <v>0.09</v>
      </c>
      <c r="I76" s="36">
        <v>0.75</v>
      </c>
      <c r="J76" s="36">
        <v>0.16</v>
      </c>
      <c r="K76" s="36">
        <v>1.37</v>
      </c>
      <c r="L76" s="36">
        <v>42.82</v>
      </c>
      <c r="M76" s="36" t="s">
        <v>10</v>
      </c>
      <c r="N76" s="36">
        <v>3.19</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1.54</v>
      </c>
      <c r="D77" s="36">
        <v>0.75</v>
      </c>
      <c r="E77" s="36">
        <v>0.35</v>
      </c>
      <c r="F77" s="36" t="s">
        <v>10</v>
      </c>
      <c r="G77" s="36">
        <v>0.18</v>
      </c>
      <c r="H77" s="36">
        <v>0.1</v>
      </c>
      <c r="I77" s="36">
        <v>0.02</v>
      </c>
      <c r="J77" s="36">
        <v>0.13</v>
      </c>
      <c r="K77" s="36">
        <v>0.01</v>
      </c>
      <c r="L77" s="36">
        <v>1.26</v>
      </c>
      <c r="M77" s="36">
        <v>0.02</v>
      </c>
      <c r="N77" s="36">
        <v>1.37</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5.45</v>
      </c>
      <c r="D78" s="36">
        <v>3.14</v>
      </c>
      <c r="E78" s="36">
        <v>1.52</v>
      </c>
      <c r="F78" s="36">
        <v>3.66</v>
      </c>
      <c r="G78" s="36">
        <v>0.08</v>
      </c>
      <c r="H78" s="36">
        <v>0.21</v>
      </c>
      <c r="I78" s="36">
        <v>1.55</v>
      </c>
      <c r="J78" s="36">
        <v>1.1599999999999999</v>
      </c>
      <c r="K78" s="36">
        <v>1.46</v>
      </c>
      <c r="L78" s="36">
        <v>3.03</v>
      </c>
      <c r="M78" s="36">
        <v>0.01</v>
      </c>
      <c r="N78" s="36">
        <v>4.46</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9.68</v>
      </c>
      <c r="D79" s="36">
        <v>15.53</v>
      </c>
      <c r="E79" s="36">
        <v>6.3</v>
      </c>
      <c r="F79" s="36">
        <v>3.99</v>
      </c>
      <c r="G79" s="36">
        <v>1.49</v>
      </c>
      <c r="H79" s="36">
        <v>1.65</v>
      </c>
      <c r="I79" s="36">
        <v>2.87</v>
      </c>
      <c r="J79" s="36">
        <v>3.4</v>
      </c>
      <c r="K79" s="36">
        <v>4.09</v>
      </c>
      <c r="L79" s="36">
        <v>18.66</v>
      </c>
      <c r="M79" s="36">
        <v>0.04</v>
      </c>
      <c r="N79" s="36">
        <v>2</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0.2</v>
      </c>
      <c r="D80" s="36" t="s">
        <v>10</v>
      </c>
      <c r="E80" s="36">
        <v>0.1</v>
      </c>
      <c r="F80" s="36">
        <v>0.04</v>
      </c>
      <c r="G80" s="36">
        <v>0.05</v>
      </c>
      <c r="H80" s="36">
        <v>0.05</v>
      </c>
      <c r="I80" s="36">
        <v>0.2</v>
      </c>
      <c r="J80" s="36">
        <v>0.25</v>
      </c>
      <c r="K80" s="36">
        <v>0.12</v>
      </c>
      <c r="L80" s="36">
        <v>0.02</v>
      </c>
      <c r="M80" s="36" t="s">
        <v>10</v>
      </c>
      <c r="N80" s="36">
        <v>0.14000000000000001</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37.270000000000003</v>
      </c>
      <c r="D81" s="37">
        <v>73.760000000000005</v>
      </c>
      <c r="E81" s="37">
        <v>17.95</v>
      </c>
      <c r="F81" s="37">
        <v>7.61</v>
      </c>
      <c r="G81" s="37">
        <v>1.75</v>
      </c>
      <c r="H81" s="37">
        <v>2.0099999999999998</v>
      </c>
      <c r="I81" s="37">
        <v>4.99</v>
      </c>
      <c r="J81" s="37">
        <v>4.59</v>
      </c>
      <c r="K81" s="37">
        <v>6.83</v>
      </c>
      <c r="L81" s="37">
        <v>65.75</v>
      </c>
      <c r="M81" s="37">
        <v>0.06</v>
      </c>
      <c r="N81" s="37">
        <v>10.88</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2.54</v>
      </c>
      <c r="D82" s="36">
        <v>0.04</v>
      </c>
      <c r="E82" s="36">
        <v>2.87</v>
      </c>
      <c r="F82" s="36">
        <v>3.2</v>
      </c>
      <c r="G82" s="36">
        <v>2.19</v>
      </c>
      <c r="H82" s="36">
        <v>2.29</v>
      </c>
      <c r="I82" s="36">
        <v>2.16</v>
      </c>
      <c r="J82" s="36" t="s">
        <v>10</v>
      </c>
      <c r="K82" s="36">
        <v>0.2</v>
      </c>
      <c r="L82" s="36">
        <v>7.39</v>
      </c>
      <c r="M82" s="36" t="s">
        <v>10</v>
      </c>
      <c r="N82" s="36">
        <v>0.25</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0.3</v>
      </c>
      <c r="D84" s="36">
        <v>0.01</v>
      </c>
      <c r="E84" s="36">
        <v>0.33</v>
      </c>
      <c r="F84" s="36">
        <v>0.01</v>
      </c>
      <c r="G84" s="36">
        <v>0.17</v>
      </c>
      <c r="H84" s="36">
        <v>0.04</v>
      </c>
      <c r="I84" s="36">
        <v>0.19</v>
      </c>
      <c r="J84" s="36">
        <v>0.01</v>
      </c>
      <c r="K84" s="36">
        <v>0.35</v>
      </c>
      <c r="L84" s="36">
        <v>1.04</v>
      </c>
      <c r="M84" s="36">
        <v>0.02</v>
      </c>
      <c r="N84" s="36">
        <v>0.03</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t="s">
        <v>10</v>
      </c>
      <c r="D85" s="36" t="s">
        <v>10</v>
      </c>
      <c r="E85" s="36" t="s">
        <v>10</v>
      </c>
      <c r="F85" s="36" t="s">
        <v>10</v>
      </c>
      <c r="G85" s="36" t="s">
        <v>10</v>
      </c>
      <c r="H85" s="36" t="s">
        <v>10</v>
      </c>
      <c r="I85" s="36">
        <v>0.01</v>
      </c>
      <c r="J85" s="36" t="s">
        <v>10</v>
      </c>
      <c r="K85" s="36" t="s">
        <v>10</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2.84</v>
      </c>
      <c r="D86" s="37">
        <v>0.06</v>
      </c>
      <c r="E86" s="37">
        <v>3.19</v>
      </c>
      <c r="F86" s="37">
        <v>3.21</v>
      </c>
      <c r="G86" s="37">
        <v>2.36</v>
      </c>
      <c r="H86" s="37">
        <v>2.33</v>
      </c>
      <c r="I86" s="37">
        <v>2.34</v>
      </c>
      <c r="J86" s="37">
        <v>0.01</v>
      </c>
      <c r="K86" s="37">
        <v>0.55000000000000004</v>
      </c>
      <c r="L86" s="37">
        <v>8.43</v>
      </c>
      <c r="M86" s="37">
        <v>0.02</v>
      </c>
      <c r="N86" s="37">
        <v>0.28000000000000003</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40.11</v>
      </c>
      <c r="D87" s="37">
        <v>73.819999999999993</v>
      </c>
      <c r="E87" s="37">
        <v>21.14</v>
      </c>
      <c r="F87" s="37">
        <v>10.82</v>
      </c>
      <c r="G87" s="37">
        <v>4.1100000000000003</v>
      </c>
      <c r="H87" s="37">
        <v>4.34</v>
      </c>
      <c r="I87" s="37">
        <v>7.33</v>
      </c>
      <c r="J87" s="37">
        <v>4.6100000000000003</v>
      </c>
      <c r="K87" s="37">
        <v>7.38</v>
      </c>
      <c r="L87" s="37">
        <v>74.180000000000007</v>
      </c>
      <c r="M87" s="37">
        <v>0.08</v>
      </c>
      <c r="N87" s="37">
        <v>11.15</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-63.74</v>
      </c>
      <c r="D88" s="37">
        <v>-126.01</v>
      </c>
      <c r="E88" s="37">
        <v>-37.409999999999997</v>
      </c>
      <c r="F88" s="37">
        <v>0.57999999999999996</v>
      </c>
      <c r="G88" s="37">
        <v>-6.49</v>
      </c>
      <c r="H88" s="37">
        <v>-7.61</v>
      </c>
      <c r="I88" s="37">
        <v>-17.78</v>
      </c>
      <c r="J88" s="37">
        <v>-28.34</v>
      </c>
      <c r="K88" s="37">
        <v>-43.31</v>
      </c>
      <c r="L88" s="37">
        <v>-105.54</v>
      </c>
      <c r="M88" s="37">
        <v>-0.34</v>
      </c>
      <c r="N88" s="37">
        <v>-11.78</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-62.02</v>
      </c>
      <c r="D89" s="38">
        <v>-123.78</v>
      </c>
      <c r="E89" s="38">
        <v>-36.270000000000003</v>
      </c>
      <c r="F89" s="38">
        <v>-2.38</v>
      </c>
      <c r="G89" s="38">
        <v>-4.53</v>
      </c>
      <c r="H89" s="38">
        <v>-5.9</v>
      </c>
      <c r="I89" s="38">
        <v>-15.64</v>
      </c>
      <c r="J89" s="38">
        <v>-27.63</v>
      </c>
      <c r="K89" s="38">
        <v>-42.45</v>
      </c>
      <c r="L89" s="38">
        <v>-104.18</v>
      </c>
      <c r="M89" s="38">
        <v>-0.36</v>
      </c>
      <c r="N89" s="38">
        <v>-11.31</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0.31</v>
      </c>
      <c r="D90" s="36" t="s">
        <v>10</v>
      </c>
      <c r="E90" s="36">
        <v>0.38</v>
      </c>
      <c r="F90" s="36" t="s">
        <v>10</v>
      </c>
      <c r="G90" s="36" t="s">
        <v>10</v>
      </c>
      <c r="H90" s="36">
        <v>2.16</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t="s">
        <v>10</v>
      </c>
      <c r="D91" s="36" t="s">
        <v>10</v>
      </c>
      <c r="E91" s="36">
        <v>0.01</v>
      </c>
      <c r="F91" s="36" t="s">
        <v>10</v>
      </c>
      <c r="G91" s="36" t="s">
        <v>10</v>
      </c>
      <c r="H91" s="36" t="s">
        <v>10</v>
      </c>
      <c r="I91" s="36">
        <v>0.02</v>
      </c>
      <c r="J91" s="36" t="s">
        <v>10</v>
      </c>
      <c r="K91" s="36" t="s">
        <v>10</v>
      </c>
      <c r="L91" s="36">
        <v>0.01</v>
      </c>
      <c r="M91" s="36" t="s">
        <v>10</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99</v>
      </c>
      <c r="B2" s="246"/>
      <c r="C2" s="249" t="s">
        <v>203</v>
      </c>
      <c r="D2" s="250"/>
      <c r="E2" s="250"/>
      <c r="F2" s="250"/>
      <c r="G2" s="250"/>
      <c r="H2" s="250"/>
      <c r="I2" s="250" t="s">
        <v>203</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170616</v>
      </c>
      <c r="D19" s="129">
        <v>18788</v>
      </c>
      <c r="E19" s="129">
        <v>71612</v>
      </c>
      <c r="F19" s="129">
        <v>2697</v>
      </c>
      <c r="G19" s="129">
        <v>9423</v>
      </c>
      <c r="H19" s="129">
        <v>14939</v>
      </c>
      <c r="I19" s="129">
        <v>13272</v>
      </c>
      <c r="J19" s="129">
        <v>10286</v>
      </c>
      <c r="K19" s="129">
        <v>13834</v>
      </c>
      <c r="L19" s="129">
        <v>7162</v>
      </c>
      <c r="M19" s="129">
        <v>4130</v>
      </c>
      <c r="N19" s="129">
        <v>76086</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85448</v>
      </c>
      <c r="D20" s="129">
        <v>8118</v>
      </c>
      <c r="E20" s="129">
        <v>13592</v>
      </c>
      <c r="F20" s="129">
        <v>356</v>
      </c>
      <c r="G20" s="129">
        <v>1694</v>
      </c>
      <c r="H20" s="129">
        <v>3326</v>
      </c>
      <c r="I20" s="129">
        <v>2244</v>
      </c>
      <c r="J20" s="129">
        <v>2079</v>
      </c>
      <c r="K20" s="129">
        <v>2876</v>
      </c>
      <c r="L20" s="129">
        <v>1018</v>
      </c>
      <c r="M20" s="129">
        <v>372</v>
      </c>
      <c r="N20" s="129">
        <v>63366</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v>1423736</v>
      </c>
      <c r="D21" s="129">
        <v>370031</v>
      </c>
      <c r="E21" s="129">
        <v>550</v>
      </c>
      <c r="F21" s="129" t="s">
        <v>10</v>
      </c>
      <c r="G21" s="129" t="s">
        <v>10</v>
      </c>
      <c r="H21" s="129">
        <v>15</v>
      </c>
      <c r="I21" s="129">
        <v>1</v>
      </c>
      <c r="J21" s="129" t="s">
        <v>10</v>
      </c>
      <c r="K21" s="129">
        <v>128</v>
      </c>
      <c r="L21" s="129">
        <v>405</v>
      </c>
      <c r="M21" s="129" t="s">
        <v>10</v>
      </c>
      <c r="N21" s="129">
        <v>1053154</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80</v>
      </c>
      <c r="D22" s="129" t="s">
        <v>10</v>
      </c>
      <c r="E22" s="129">
        <v>57</v>
      </c>
      <c r="F22" s="129" t="s">
        <v>10</v>
      </c>
      <c r="G22" s="129">
        <v>4</v>
      </c>
      <c r="H22" s="129">
        <v>15</v>
      </c>
      <c r="I22" s="129">
        <v>5</v>
      </c>
      <c r="J22" s="129">
        <v>33</v>
      </c>
      <c r="K22" s="129" t="s">
        <v>10</v>
      </c>
      <c r="L22" s="129" t="s">
        <v>10</v>
      </c>
      <c r="M22" s="129">
        <v>2</v>
      </c>
      <c r="N22" s="129">
        <v>21</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427971</v>
      </c>
      <c r="D23" s="129">
        <v>37702</v>
      </c>
      <c r="E23" s="129">
        <v>128843</v>
      </c>
      <c r="F23" s="129">
        <v>8029</v>
      </c>
      <c r="G23" s="129">
        <v>16601</v>
      </c>
      <c r="H23" s="129">
        <v>21052</v>
      </c>
      <c r="I23" s="129">
        <v>15846</v>
      </c>
      <c r="J23" s="129">
        <v>19718</v>
      </c>
      <c r="K23" s="129">
        <v>14434</v>
      </c>
      <c r="L23" s="129">
        <v>33163</v>
      </c>
      <c r="M23" s="129">
        <v>716</v>
      </c>
      <c r="N23" s="129">
        <v>260709</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28869</v>
      </c>
      <c r="D24" s="129">
        <v>1741</v>
      </c>
      <c r="E24" s="129">
        <v>16512</v>
      </c>
      <c r="F24" s="129">
        <v>828</v>
      </c>
      <c r="G24" s="129">
        <v>3002</v>
      </c>
      <c r="H24" s="129">
        <v>4259</v>
      </c>
      <c r="I24" s="129">
        <v>3638</v>
      </c>
      <c r="J24" s="129">
        <v>2336</v>
      </c>
      <c r="K24" s="129">
        <v>1749</v>
      </c>
      <c r="L24" s="129">
        <v>700</v>
      </c>
      <c r="M24" s="129">
        <v>1326</v>
      </c>
      <c r="N24" s="129">
        <v>9290</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2078982</v>
      </c>
      <c r="D25" s="130">
        <v>432899</v>
      </c>
      <c r="E25" s="130">
        <v>198142</v>
      </c>
      <c r="F25" s="130">
        <v>10253</v>
      </c>
      <c r="G25" s="130">
        <v>24719</v>
      </c>
      <c r="H25" s="130">
        <v>35088</v>
      </c>
      <c r="I25" s="130">
        <v>27730</v>
      </c>
      <c r="J25" s="130">
        <v>29780</v>
      </c>
      <c r="K25" s="130">
        <v>29524</v>
      </c>
      <c r="L25" s="130">
        <v>41048</v>
      </c>
      <c r="M25" s="130">
        <v>3893</v>
      </c>
      <c r="N25" s="130">
        <v>1444048</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16030</v>
      </c>
      <c r="D26" s="129">
        <v>1019</v>
      </c>
      <c r="E26" s="129">
        <v>13329</v>
      </c>
      <c r="F26" s="129">
        <v>345</v>
      </c>
      <c r="G26" s="129">
        <v>1445</v>
      </c>
      <c r="H26" s="129">
        <v>7623</v>
      </c>
      <c r="I26" s="129">
        <v>669</v>
      </c>
      <c r="J26" s="129">
        <v>297</v>
      </c>
      <c r="K26" s="129">
        <v>1103</v>
      </c>
      <c r="L26" s="129">
        <v>1847</v>
      </c>
      <c r="M26" s="129">
        <v>10</v>
      </c>
      <c r="N26" s="129">
        <v>1671</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11804</v>
      </c>
      <c r="D27" s="129">
        <v>372</v>
      </c>
      <c r="E27" s="129">
        <v>10545</v>
      </c>
      <c r="F27" s="129">
        <v>88</v>
      </c>
      <c r="G27" s="129">
        <v>540</v>
      </c>
      <c r="H27" s="129">
        <v>6690</v>
      </c>
      <c r="I27" s="129">
        <v>346</v>
      </c>
      <c r="J27" s="129">
        <v>96</v>
      </c>
      <c r="K27" s="129">
        <v>974</v>
      </c>
      <c r="L27" s="129">
        <v>1811</v>
      </c>
      <c r="M27" s="129" t="s">
        <v>10</v>
      </c>
      <c r="N27" s="129">
        <v>887</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1667</v>
      </c>
      <c r="D29" s="129">
        <v>141</v>
      </c>
      <c r="E29" s="129">
        <v>411</v>
      </c>
      <c r="F29" s="129" t="s">
        <v>10</v>
      </c>
      <c r="G29" s="129">
        <v>25</v>
      </c>
      <c r="H29" s="129">
        <v>222</v>
      </c>
      <c r="I29" s="129">
        <v>150</v>
      </c>
      <c r="J29" s="129">
        <v>14</v>
      </c>
      <c r="K29" s="129" t="s">
        <v>10</v>
      </c>
      <c r="L29" s="129" t="s">
        <v>10</v>
      </c>
      <c r="M29" s="129" t="s">
        <v>10</v>
      </c>
      <c r="N29" s="129">
        <v>1115</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6</v>
      </c>
      <c r="D30" s="129" t="s">
        <v>10</v>
      </c>
      <c r="E30" s="129">
        <v>6</v>
      </c>
      <c r="F30" s="129" t="s">
        <v>10</v>
      </c>
      <c r="G30" s="129">
        <v>1</v>
      </c>
      <c r="H30" s="129">
        <v>2</v>
      </c>
      <c r="I30" s="129" t="s">
        <v>10</v>
      </c>
      <c r="J30" s="129">
        <v>3</v>
      </c>
      <c r="K30" s="129" t="s">
        <v>10</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17691</v>
      </c>
      <c r="D31" s="130">
        <v>1161</v>
      </c>
      <c r="E31" s="130">
        <v>13734</v>
      </c>
      <c r="F31" s="130">
        <v>345</v>
      </c>
      <c r="G31" s="130">
        <v>1470</v>
      </c>
      <c r="H31" s="130">
        <v>7844</v>
      </c>
      <c r="I31" s="130">
        <v>818</v>
      </c>
      <c r="J31" s="130">
        <v>308</v>
      </c>
      <c r="K31" s="130">
        <v>1103</v>
      </c>
      <c r="L31" s="130">
        <v>1847</v>
      </c>
      <c r="M31" s="130">
        <v>10</v>
      </c>
      <c r="N31" s="130">
        <v>2786</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2096673</v>
      </c>
      <c r="D32" s="130">
        <v>434059</v>
      </c>
      <c r="E32" s="130">
        <v>211876</v>
      </c>
      <c r="F32" s="130">
        <v>10599</v>
      </c>
      <c r="G32" s="130">
        <v>26188</v>
      </c>
      <c r="H32" s="130">
        <v>42931</v>
      </c>
      <c r="I32" s="130">
        <v>28548</v>
      </c>
      <c r="J32" s="130">
        <v>30088</v>
      </c>
      <c r="K32" s="130">
        <v>30627</v>
      </c>
      <c r="L32" s="130">
        <v>42895</v>
      </c>
      <c r="M32" s="130">
        <v>3904</v>
      </c>
      <c r="N32" s="130">
        <v>1446834</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510401</v>
      </c>
      <c r="D39" s="129">
        <v>82430</v>
      </c>
      <c r="E39" s="129">
        <v>16658</v>
      </c>
      <c r="F39" s="129">
        <v>940</v>
      </c>
      <c r="G39" s="129">
        <v>2384</v>
      </c>
      <c r="H39" s="129">
        <v>3493</v>
      </c>
      <c r="I39" s="129">
        <v>2876</v>
      </c>
      <c r="J39" s="129">
        <v>2293</v>
      </c>
      <c r="K39" s="129">
        <v>3304</v>
      </c>
      <c r="L39" s="129">
        <v>1367</v>
      </c>
      <c r="M39" s="129">
        <v>28</v>
      </c>
      <c r="N39" s="129">
        <v>411286</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232467</v>
      </c>
      <c r="D40" s="129">
        <v>33171</v>
      </c>
      <c r="E40" s="129">
        <v>375</v>
      </c>
      <c r="F40" s="129">
        <v>5</v>
      </c>
      <c r="G40" s="129">
        <v>24</v>
      </c>
      <c r="H40" s="129">
        <v>23</v>
      </c>
      <c r="I40" s="129">
        <v>25</v>
      </c>
      <c r="J40" s="129">
        <v>27</v>
      </c>
      <c r="K40" s="129">
        <v>174</v>
      </c>
      <c r="L40" s="129">
        <v>96</v>
      </c>
      <c r="M40" s="129">
        <v>80</v>
      </c>
      <c r="N40" s="129">
        <v>198841</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18868</v>
      </c>
      <c r="D41" s="129">
        <v>903</v>
      </c>
      <c r="E41" s="129">
        <v>17395</v>
      </c>
      <c r="F41" s="129">
        <v>617</v>
      </c>
      <c r="G41" s="129">
        <v>2194</v>
      </c>
      <c r="H41" s="129">
        <v>4274</v>
      </c>
      <c r="I41" s="129">
        <v>2829</v>
      </c>
      <c r="J41" s="129">
        <v>2294</v>
      </c>
      <c r="K41" s="129">
        <v>3675</v>
      </c>
      <c r="L41" s="129">
        <v>1511</v>
      </c>
      <c r="M41" s="129">
        <v>249</v>
      </c>
      <c r="N41" s="129">
        <v>321</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445716</v>
      </c>
      <c r="D42" s="129">
        <v>91429</v>
      </c>
      <c r="E42" s="129">
        <v>29357</v>
      </c>
      <c r="F42" s="129">
        <v>1082</v>
      </c>
      <c r="G42" s="129">
        <v>5047</v>
      </c>
      <c r="H42" s="129">
        <v>7718</v>
      </c>
      <c r="I42" s="129">
        <v>6427</v>
      </c>
      <c r="J42" s="129">
        <v>4298</v>
      </c>
      <c r="K42" s="129">
        <v>3688</v>
      </c>
      <c r="L42" s="129">
        <v>1096</v>
      </c>
      <c r="M42" s="129">
        <v>1682</v>
      </c>
      <c r="N42" s="129">
        <v>323249</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28869</v>
      </c>
      <c r="D43" s="129">
        <v>1741</v>
      </c>
      <c r="E43" s="129">
        <v>16512</v>
      </c>
      <c r="F43" s="129">
        <v>828</v>
      </c>
      <c r="G43" s="129">
        <v>3002</v>
      </c>
      <c r="H43" s="129">
        <v>4259</v>
      </c>
      <c r="I43" s="129">
        <v>3638</v>
      </c>
      <c r="J43" s="129">
        <v>2336</v>
      </c>
      <c r="K43" s="129">
        <v>1749</v>
      </c>
      <c r="L43" s="129">
        <v>700</v>
      </c>
      <c r="M43" s="129">
        <v>1326</v>
      </c>
      <c r="N43" s="129">
        <v>9290</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1178583</v>
      </c>
      <c r="D44" s="130">
        <v>206191</v>
      </c>
      <c r="E44" s="130">
        <v>47272</v>
      </c>
      <c r="F44" s="130">
        <v>1816</v>
      </c>
      <c r="G44" s="130">
        <v>6647</v>
      </c>
      <c r="H44" s="130">
        <v>11250</v>
      </c>
      <c r="I44" s="130">
        <v>8519</v>
      </c>
      <c r="J44" s="130">
        <v>6576</v>
      </c>
      <c r="K44" s="130">
        <v>9093</v>
      </c>
      <c r="L44" s="130">
        <v>3371</v>
      </c>
      <c r="M44" s="130">
        <v>713</v>
      </c>
      <c r="N44" s="130">
        <v>924407</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10250</v>
      </c>
      <c r="D45" s="129">
        <v>747</v>
      </c>
      <c r="E45" s="129">
        <v>4321</v>
      </c>
      <c r="F45" s="129">
        <v>165</v>
      </c>
      <c r="G45" s="129">
        <v>266</v>
      </c>
      <c r="H45" s="129">
        <v>3094</v>
      </c>
      <c r="I45" s="129">
        <v>79</v>
      </c>
      <c r="J45" s="129">
        <v>329</v>
      </c>
      <c r="K45" s="129">
        <v>1</v>
      </c>
      <c r="L45" s="129">
        <v>388</v>
      </c>
      <c r="M45" s="129">
        <v>82</v>
      </c>
      <c r="N45" s="129">
        <v>5099</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1691</v>
      </c>
      <c r="D47" s="129">
        <v>78</v>
      </c>
      <c r="E47" s="129">
        <v>1181</v>
      </c>
      <c r="F47" s="129">
        <v>26</v>
      </c>
      <c r="G47" s="129">
        <v>608</v>
      </c>
      <c r="H47" s="129">
        <v>170</v>
      </c>
      <c r="I47" s="129">
        <v>88</v>
      </c>
      <c r="J47" s="129">
        <v>33</v>
      </c>
      <c r="K47" s="129">
        <v>24</v>
      </c>
      <c r="L47" s="129">
        <v>231</v>
      </c>
      <c r="M47" s="129">
        <v>242</v>
      </c>
      <c r="N47" s="129">
        <v>190</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6</v>
      </c>
      <c r="D48" s="129" t="s">
        <v>10</v>
      </c>
      <c r="E48" s="129">
        <v>6</v>
      </c>
      <c r="F48" s="129" t="s">
        <v>10</v>
      </c>
      <c r="G48" s="129">
        <v>1</v>
      </c>
      <c r="H48" s="129">
        <v>2</v>
      </c>
      <c r="I48" s="129" t="s">
        <v>10</v>
      </c>
      <c r="J48" s="129">
        <v>3</v>
      </c>
      <c r="K48" s="129" t="s">
        <v>10</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11935</v>
      </c>
      <c r="D49" s="130">
        <v>826</v>
      </c>
      <c r="E49" s="130">
        <v>5497</v>
      </c>
      <c r="F49" s="130">
        <v>191</v>
      </c>
      <c r="G49" s="130">
        <v>873</v>
      </c>
      <c r="H49" s="130">
        <v>3262</v>
      </c>
      <c r="I49" s="130">
        <v>167</v>
      </c>
      <c r="J49" s="130">
        <v>359</v>
      </c>
      <c r="K49" s="130">
        <v>25</v>
      </c>
      <c r="L49" s="130">
        <v>619</v>
      </c>
      <c r="M49" s="130">
        <v>324</v>
      </c>
      <c r="N49" s="130">
        <v>5289</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1190518</v>
      </c>
      <c r="D50" s="130">
        <v>207017</v>
      </c>
      <c r="E50" s="130">
        <v>52768</v>
      </c>
      <c r="F50" s="130">
        <v>2007</v>
      </c>
      <c r="G50" s="130">
        <v>7519</v>
      </c>
      <c r="H50" s="130">
        <v>14512</v>
      </c>
      <c r="I50" s="130">
        <v>8686</v>
      </c>
      <c r="J50" s="130">
        <v>6935</v>
      </c>
      <c r="K50" s="130">
        <v>9118</v>
      </c>
      <c r="L50" s="130">
        <v>3990</v>
      </c>
      <c r="M50" s="130">
        <v>1037</v>
      </c>
      <c r="N50" s="130">
        <v>929696</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-906155</v>
      </c>
      <c r="D51" s="130">
        <v>-227043</v>
      </c>
      <c r="E51" s="130">
        <v>-159108</v>
      </c>
      <c r="F51" s="130">
        <v>-8591</v>
      </c>
      <c r="G51" s="130">
        <v>-18669</v>
      </c>
      <c r="H51" s="130">
        <v>-28419</v>
      </c>
      <c r="I51" s="130">
        <v>-19862</v>
      </c>
      <c r="J51" s="130">
        <v>-23153</v>
      </c>
      <c r="K51" s="130">
        <v>-21509</v>
      </c>
      <c r="L51" s="130">
        <v>-38905</v>
      </c>
      <c r="M51" s="130">
        <v>-2867</v>
      </c>
      <c r="N51" s="130">
        <v>-517138</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-900399</v>
      </c>
      <c r="D52" s="131">
        <v>-226708</v>
      </c>
      <c r="E52" s="131">
        <v>-150870</v>
      </c>
      <c r="F52" s="131">
        <v>-8437</v>
      </c>
      <c r="G52" s="131">
        <v>-18072</v>
      </c>
      <c r="H52" s="131">
        <v>-23838</v>
      </c>
      <c r="I52" s="131">
        <v>-19210</v>
      </c>
      <c r="J52" s="131">
        <v>-23204</v>
      </c>
      <c r="K52" s="131">
        <v>-20432</v>
      </c>
      <c r="L52" s="131">
        <v>-37677</v>
      </c>
      <c r="M52" s="131">
        <v>-3181</v>
      </c>
      <c r="N52" s="131">
        <v>-519641</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361</v>
      </c>
      <c r="D53" s="129" t="s">
        <v>10</v>
      </c>
      <c r="E53" s="129">
        <v>106</v>
      </c>
      <c r="F53" s="129" t="s">
        <v>10</v>
      </c>
      <c r="G53" s="129">
        <v>106</v>
      </c>
      <c r="H53" s="129" t="s">
        <v>10</v>
      </c>
      <c r="I53" s="129" t="s">
        <v>10</v>
      </c>
      <c r="J53" s="129" t="s">
        <v>10</v>
      </c>
      <c r="K53" s="129" t="s">
        <v>10</v>
      </c>
      <c r="L53" s="129" t="s">
        <v>10</v>
      </c>
      <c r="M53" s="129">
        <v>255</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325</v>
      </c>
      <c r="D54" s="129" t="s">
        <v>10</v>
      </c>
      <c r="E54" s="129">
        <v>263</v>
      </c>
      <c r="F54" s="129" t="s">
        <v>10</v>
      </c>
      <c r="G54" s="129">
        <v>41</v>
      </c>
      <c r="H54" s="129">
        <v>116</v>
      </c>
      <c r="I54" s="129">
        <v>16</v>
      </c>
      <c r="J54" s="129">
        <v>90</v>
      </c>
      <c r="K54" s="129" t="s">
        <v>10</v>
      </c>
      <c r="L54" s="129" t="s">
        <v>10</v>
      </c>
      <c r="M54" s="129">
        <v>62</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105.9</v>
      </c>
      <c r="D56" s="36">
        <v>62.3</v>
      </c>
      <c r="E56" s="36">
        <v>54.69</v>
      </c>
      <c r="F56" s="36">
        <v>29.85</v>
      </c>
      <c r="G56" s="36">
        <v>53.58</v>
      </c>
      <c r="H56" s="36">
        <v>64.66</v>
      </c>
      <c r="I56" s="36">
        <v>80.61</v>
      </c>
      <c r="J56" s="36">
        <v>50.33</v>
      </c>
      <c r="K56" s="36">
        <v>91.97</v>
      </c>
      <c r="L56" s="36">
        <v>24.45</v>
      </c>
      <c r="M56" s="36">
        <v>5.3</v>
      </c>
      <c r="N56" s="36">
        <v>58.1</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53.04</v>
      </c>
      <c r="D57" s="36">
        <v>26.92</v>
      </c>
      <c r="E57" s="36">
        <v>10.38</v>
      </c>
      <c r="F57" s="36">
        <v>3.94</v>
      </c>
      <c r="G57" s="36">
        <v>9.6300000000000008</v>
      </c>
      <c r="H57" s="36">
        <v>14.4</v>
      </c>
      <c r="I57" s="36">
        <v>13.63</v>
      </c>
      <c r="J57" s="36">
        <v>10.17</v>
      </c>
      <c r="K57" s="36">
        <v>19.12</v>
      </c>
      <c r="L57" s="36">
        <v>3.48</v>
      </c>
      <c r="M57" s="36">
        <v>0.48</v>
      </c>
      <c r="N57" s="36">
        <v>48.39</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v>883.7</v>
      </c>
      <c r="D58" s="36">
        <v>1226.92</v>
      </c>
      <c r="E58" s="36">
        <v>0.42</v>
      </c>
      <c r="F58" s="36" t="s">
        <v>10</v>
      </c>
      <c r="G58" s="36" t="s">
        <v>10</v>
      </c>
      <c r="H58" s="36">
        <v>7.0000000000000007E-2</v>
      </c>
      <c r="I58" s="36">
        <v>0.01</v>
      </c>
      <c r="J58" s="36" t="s">
        <v>10</v>
      </c>
      <c r="K58" s="36">
        <v>0.85</v>
      </c>
      <c r="L58" s="36">
        <v>1.38</v>
      </c>
      <c r="M58" s="36" t="s">
        <v>10</v>
      </c>
      <c r="N58" s="36">
        <v>804.23</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0.05</v>
      </c>
      <c r="D59" s="36" t="s">
        <v>10</v>
      </c>
      <c r="E59" s="36">
        <v>0.04</v>
      </c>
      <c r="F59" s="36" t="s">
        <v>10</v>
      </c>
      <c r="G59" s="36">
        <v>0.02</v>
      </c>
      <c r="H59" s="36">
        <v>0.06</v>
      </c>
      <c r="I59" s="36">
        <v>0.03</v>
      </c>
      <c r="J59" s="36">
        <v>0.16</v>
      </c>
      <c r="K59" s="36" t="s">
        <v>10</v>
      </c>
      <c r="L59" s="36" t="s">
        <v>10</v>
      </c>
      <c r="M59" s="36" t="s">
        <v>10</v>
      </c>
      <c r="N59" s="36">
        <v>0.02</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265.64</v>
      </c>
      <c r="D60" s="36">
        <v>125.01</v>
      </c>
      <c r="E60" s="36">
        <v>98.39</v>
      </c>
      <c r="F60" s="36">
        <v>88.9</v>
      </c>
      <c r="G60" s="36">
        <v>94.4</v>
      </c>
      <c r="H60" s="36">
        <v>91.12</v>
      </c>
      <c r="I60" s="36">
        <v>96.25</v>
      </c>
      <c r="J60" s="36">
        <v>96.48</v>
      </c>
      <c r="K60" s="36">
        <v>95.96</v>
      </c>
      <c r="L60" s="36">
        <v>113.23</v>
      </c>
      <c r="M60" s="36">
        <v>0.92</v>
      </c>
      <c r="N60" s="36">
        <v>199.09</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17.920000000000002</v>
      </c>
      <c r="D61" s="36">
        <v>5.77</v>
      </c>
      <c r="E61" s="36">
        <v>12.61</v>
      </c>
      <c r="F61" s="36">
        <v>9.17</v>
      </c>
      <c r="G61" s="36">
        <v>17.07</v>
      </c>
      <c r="H61" s="36">
        <v>18.43</v>
      </c>
      <c r="I61" s="36">
        <v>22.1</v>
      </c>
      <c r="J61" s="36">
        <v>11.43</v>
      </c>
      <c r="K61" s="36">
        <v>11.63</v>
      </c>
      <c r="L61" s="36">
        <v>2.39</v>
      </c>
      <c r="M61" s="36">
        <v>1.7</v>
      </c>
      <c r="N61" s="36">
        <v>7.09</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1290.4100000000001</v>
      </c>
      <c r="D62" s="37">
        <v>1435.36</v>
      </c>
      <c r="E62" s="37">
        <v>151.31</v>
      </c>
      <c r="F62" s="37">
        <v>113.52</v>
      </c>
      <c r="G62" s="37">
        <v>140.56</v>
      </c>
      <c r="H62" s="37">
        <v>151.87</v>
      </c>
      <c r="I62" s="37">
        <v>168.43</v>
      </c>
      <c r="J62" s="37">
        <v>145.72</v>
      </c>
      <c r="K62" s="37">
        <v>196.29</v>
      </c>
      <c r="L62" s="37">
        <v>140.15</v>
      </c>
      <c r="M62" s="37">
        <v>4.99</v>
      </c>
      <c r="N62" s="37">
        <v>1102.74</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9.9499999999999993</v>
      </c>
      <c r="D63" s="36">
        <v>3.38</v>
      </c>
      <c r="E63" s="36">
        <v>10.18</v>
      </c>
      <c r="F63" s="36">
        <v>3.82</v>
      </c>
      <c r="G63" s="36">
        <v>8.2200000000000006</v>
      </c>
      <c r="H63" s="36">
        <v>33</v>
      </c>
      <c r="I63" s="36">
        <v>4.0599999999999996</v>
      </c>
      <c r="J63" s="36">
        <v>1.46</v>
      </c>
      <c r="K63" s="36">
        <v>7.33</v>
      </c>
      <c r="L63" s="36">
        <v>6.31</v>
      </c>
      <c r="M63" s="36">
        <v>0.01</v>
      </c>
      <c r="N63" s="36">
        <v>1.28</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7.33</v>
      </c>
      <c r="D64" s="36">
        <v>1.23</v>
      </c>
      <c r="E64" s="36">
        <v>8.0500000000000007</v>
      </c>
      <c r="F64" s="36">
        <v>0.97</v>
      </c>
      <c r="G64" s="36">
        <v>3.07</v>
      </c>
      <c r="H64" s="36">
        <v>28.96</v>
      </c>
      <c r="I64" s="36">
        <v>2.1</v>
      </c>
      <c r="J64" s="36">
        <v>0.47</v>
      </c>
      <c r="K64" s="36">
        <v>6.47</v>
      </c>
      <c r="L64" s="36">
        <v>6.18</v>
      </c>
      <c r="M64" s="36" t="s">
        <v>10</v>
      </c>
      <c r="N64" s="36">
        <v>0.68</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1.03</v>
      </c>
      <c r="D66" s="36">
        <v>0.47</v>
      </c>
      <c r="E66" s="36">
        <v>0.31</v>
      </c>
      <c r="F66" s="36" t="s">
        <v>10</v>
      </c>
      <c r="G66" s="36">
        <v>0.14000000000000001</v>
      </c>
      <c r="H66" s="36">
        <v>0.96</v>
      </c>
      <c r="I66" s="36">
        <v>0.91</v>
      </c>
      <c r="J66" s="36">
        <v>7.0000000000000007E-2</v>
      </c>
      <c r="K66" s="36" t="s">
        <v>10</v>
      </c>
      <c r="L66" s="36" t="s">
        <v>10</v>
      </c>
      <c r="M66" s="36" t="s">
        <v>10</v>
      </c>
      <c r="N66" s="36">
        <v>0.85</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t="s">
        <v>10</v>
      </c>
      <c r="D67" s="36" t="s">
        <v>10</v>
      </c>
      <c r="E67" s="36" t="s">
        <v>10</v>
      </c>
      <c r="F67" s="36" t="s">
        <v>10</v>
      </c>
      <c r="G67" s="36">
        <v>0.01</v>
      </c>
      <c r="H67" s="36">
        <v>0.01</v>
      </c>
      <c r="I67" s="36" t="s">
        <v>10</v>
      </c>
      <c r="J67" s="36">
        <v>0.01</v>
      </c>
      <c r="K67" s="36" t="s">
        <v>10</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10.98</v>
      </c>
      <c r="D68" s="37">
        <v>3.85</v>
      </c>
      <c r="E68" s="37">
        <v>10.49</v>
      </c>
      <c r="F68" s="37">
        <v>3.82</v>
      </c>
      <c r="G68" s="37">
        <v>8.36</v>
      </c>
      <c r="H68" s="37">
        <v>33.950000000000003</v>
      </c>
      <c r="I68" s="37">
        <v>4.97</v>
      </c>
      <c r="J68" s="37">
        <v>1.51</v>
      </c>
      <c r="K68" s="37">
        <v>7.33</v>
      </c>
      <c r="L68" s="37">
        <v>6.31</v>
      </c>
      <c r="M68" s="37">
        <v>0.01</v>
      </c>
      <c r="N68" s="37">
        <v>2.13</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1301.3900000000001</v>
      </c>
      <c r="D69" s="37">
        <v>1439.21</v>
      </c>
      <c r="E69" s="37">
        <v>161.80000000000001</v>
      </c>
      <c r="F69" s="37">
        <v>117.34</v>
      </c>
      <c r="G69" s="37">
        <v>148.91999999999999</v>
      </c>
      <c r="H69" s="37">
        <v>185.83</v>
      </c>
      <c r="I69" s="37">
        <v>173.4</v>
      </c>
      <c r="J69" s="37">
        <v>147.22999999999999</v>
      </c>
      <c r="K69" s="37">
        <v>203.62</v>
      </c>
      <c r="L69" s="37">
        <v>146.44999999999999</v>
      </c>
      <c r="M69" s="37">
        <v>5.01</v>
      </c>
      <c r="N69" s="37">
        <v>1104.8599999999999</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316.8</v>
      </c>
      <c r="D76" s="36">
        <v>273.31</v>
      </c>
      <c r="E76" s="36">
        <v>12.72</v>
      </c>
      <c r="F76" s="36">
        <v>10.4</v>
      </c>
      <c r="G76" s="36">
        <v>13.56</v>
      </c>
      <c r="H76" s="36">
        <v>15.12</v>
      </c>
      <c r="I76" s="36">
        <v>17.47</v>
      </c>
      <c r="J76" s="36">
        <v>11.22</v>
      </c>
      <c r="K76" s="36">
        <v>21.96</v>
      </c>
      <c r="L76" s="36">
        <v>4.67</v>
      </c>
      <c r="M76" s="36">
        <v>0.04</v>
      </c>
      <c r="N76" s="36">
        <v>314.08</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144.29</v>
      </c>
      <c r="D77" s="36">
        <v>109.98</v>
      </c>
      <c r="E77" s="36">
        <v>0.28999999999999998</v>
      </c>
      <c r="F77" s="36">
        <v>0.06</v>
      </c>
      <c r="G77" s="36">
        <v>0.14000000000000001</v>
      </c>
      <c r="H77" s="36">
        <v>0.1</v>
      </c>
      <c r="I77" s="36">
        <v>0.15</v>
      </c>
      <c r="J77" s="36">
        <v>0.13</v>
      </c>
      <c r="K77" s="36">
        <v>1.1599999999999999</v>
      </c>
      <c r="L77" s="36">
        <v>0.33</v>
      </c>
      <c r="M77" s="36">
        <v>0.1</v>
      </c>
      <c r="N77" s="36">
        <v>151.84</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11.71</v>
      </c>
      <c r="D78" s="36">
        <v>2.99</v>
      </c>
      <c r="E78" s="36">
        <v>13.28</v>
      </c>
      <c r="F78" s="36">
        <v>6.83</v>
      </c>
      <c r="G78" s="36">
        <v>12.48</v>
      </c>
      <c r="H78" s="36">
        <v>18.5</v>
      </c>
      <c r="I78" s="36">
        <v>17.18</v>
      </c>
      <c r="J78" s="36">
        <v>11.23</v>
      </c>
      <c r="K78" s="36">
        <v>24.44</v>
      </c>
      <c r="L78" s="36">
        <v>5.16</v>
      </c>
      <c r="M78" s="36">
        <v>0.32</v>
      </c>
      <c r="N78" s="36">
        <v>0.25</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276.64999999999998</v>
      </c>
      <c r="D79" s="36">
        <v>303.14999999999998</v>
      </c>
      <c r="E79" s="36">
        <v>22.42</v>
      </c>
      <c r="F79" s="36">
        <v>11.98</v>
      </c>
      <c r="G79" s="36">
        <v>28.7</v>
      </c>
      <c r="H79" s="36">
        <v>33.409999999999997</v>
      </c>
      <c r="I79" s="36">
        <v>39.04</v>
      </c>
      <c r="J79" s="36">
        <v>21.03</v>
      </c>
      <c r="K79" s="36">
        <v>24.52</v>
      </c>
      <c r="L79" s="36">
        <v>3.74</v>
      </c>
      <c r="M79" s="36">
        <v>2.16</v>
      </c>
      <c r="N79" s="36">
        <v>246.85</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17.920000000000002</v>
      </c>
      <c r="D80" s="36">
        <v>5.77</v>
      </c>
      <c r="E80" s="36">
        <v>12.61</v>
      </c>
      <c r="F80" s="36">
        <v>9.17</v>
      </c>
      <c r="G80" s="36">
        <v>17.07</v>
      </c>
      <c r="H80" s="36">
        <v>18.43</v>
      </c>
      <c r="I80" s="36">
        <v>22.1</v>
      </c>
      <c r="J80" s="36">
        <v>11.43</v>
      </c>
      <c r="K80" s="36">
        <v>11.63</v>
      </c>
      <c r="L80" s="36">
        <v>2.39</v>
      </c>
      <c r="M80" s="36">
        <v>1.7</v>
      </c>
      <c r="N80" s="36">
        <v>7.09</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731.54</v>
      </c>
      <c r="D81" s="37">
        <v>683.67</v>
      </c>
      <c r="E81" s="37">
        <v>36.1</v>
      </c>
      <c r="F81" s="37">
        <v>20.11</v>
      </c>
      <c r="G81" s="37">
        <v>37.799999999999997</v>
      </c>
      <c r="H81" s="37">
        <v>48.69</v>
      </c>
      <c r="I81" s="37">
        <v>51.75</v>
      </c>
      <c r="J81" s="37">
        <v>32.18</v>
      </c>
      <c r="K81" s="37">
        <v>60.45</v>
      </c>
      <c r="L81" s="37">
        <v>11.51</v>
      </c>
      <c r="M81" s="37">
        <v>0.91</v>
      </c>
      <c r="N81" s="37">
        <v>705.92</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6.36</v>
      </c>
      <c r="D82" s="36">
        <v>2.48</v>
      </c>
      <c r="E82" s="36">
        <v>3.3</v>
      </c>
      <c r="F82" s="36">
        <v>1.82</v>
      </c>
      <c r="G82" s="36">
        <v>1.51</v>
      </c>
      <c r="H82" s="36">
        <v>13.39</v>
      </c>
      <c r="I82" s="36">
        <v>0.48</v>
      </c>
      <c r="J82" s="36">
        <v>1.61</v>
      </c>
      <c r="K82" s="36">
        <v>0.01</v>
      </c>
      <c r="L82" s="36">
        <v>1.32</v>
      </c>
      <c r="M82" s="36">
        <v>0.11</v>
      </c>
      <c r="N82" s="36">
        <v>3.89</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1.05</v>
      </c>
      <c r="D84" s="36">
        <v>0.26</v>
      </c>
      <c r="E84" s="36">
        <v>0.9</v>
      </c>
      <c r="F84" s="36">
        <v>0.28999999999999998</v>
      </c>
      <c r="G84" s="36">
        <v>3.46</v>
      </c>
      <c r="H84" s="36">
        <v>0.73</v>
      </c>
      <c r="I84" s="36">
        <v>0.54</v>
      </c>
      <c r="J84" s="36">
        <v>0.16</v>
      </c>
      <c r="K84" s="36">
        <v>0.16</v>
      </c>
      <c r="L84" s="36">
        <v>0.79</v>
      </c>
      <c r="M84" s="36">
        <v>0.31</v>
      </c>
      <c r="N84" s="36">
        <v>0.14000000000000001</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t="s">
        <v>10</v>
      </c>
      <c r="D85" s="36" t="s">
        <v>10</v>
      </c>
      <c r="E85" s="36" t="s">
        <v>10</v>
      </c>
      <c r="F85" s="36" t="s">
        <v>10</v>
      </c>
      <c r="G85" s="36">
        <v>0.01</v>
      </c>
      <c r="H85" s="36">
        <v>0.01</v>
      </c>
      <c r="I85" s="36" t="s">
        <v>10</v>
      </c>
      <c r="J85" s="36">
        <v>0.01</v>
      </c>
      <c r="K85" s="36" t="s">
        <v>10</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7.41</v>
      </c>
      <c r="D86" s="37">
        <v>2.74</v>
      </c>
      <c r="E86" s="37">
        <v>4.2</v>
      </c>
      <c r="F86" s="37">
        <v>2.11</v>
      </c>
      <c r="G86" s="37">
        <v>4.96</v>
      </c>
      <c r="H86" s="37">
        <v>14.12</v>
      </c>
      <c r="I86" s="37">
        <v>1.01</v>
      </c>
      <c r="J86" s="37">
        <v>1.76</v>
      </c>
      <c r="K86" s="37">
        <v>0.17</v>
      </c>
      <c r="L86" s="37">
        <v>2.11</v>
      </c>
      <c r="M86" s="37">
        <v>0.42</v>
      </c>
      <c r="N86" s="37">
        <v>4.04</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738.94</v>
      </c>
      <c r="D87" s="37">
        <v>686.41</v>
      </c>
      <c r="E87" s="37">
        <v>40.299999999999997</v>
      </c>
      <c r="F87" s="37">
        <v>22.22</v>
      </c>
      <c r="G87" s="37">
        <v>42.76</v>
      </c>
      <c r="H87" s="37">
        <v>62.82</v>
      </c>
      <c r="I87" s="37">
        <v>52.76</v>
      </c>
      <c r="J87" s="37">
        <v>33.94</v>
      </c>
      <c r="K87" s="37">
        <v>60.62</v>
      </c>
      <c r="L87" s="37">
        <v>13.62</v>
      </c>
      <c r="M87" s="37">
        <v>1.33</v>
      </c>
      <c r="N87" s="37">
        <v>709.96</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-562.44000000000005</v>
      </c>
      <c r="D88" s="37">
        <v>-752.81</v>
      </c>
      <c r="E88" s="37">
        <v>-121.5</v>
      </c>
      <c r="F88" s="37">
        <v>-95.12</v>
      </c>
      <c r="G88" s="37">
        <v>-106.16</v>
      </c>
      <c r="H88" s="37">
        <v>-123.01</v>
      </c>
      <c r="I88" s="37">
        <v>-120.64</v>
      </c>
      <c r="J88" s="37">
        <v>-113.29</v>
      </c>
      <c r="K88" s="37">
        <v>-143</v>
      </c>
      <c r="L88" s="37">
        <v>-132.83000000000001</v>
      </c>
      <c r="M88" s="37">
        <v>-3.68</v>
      </c>
      <c r="N88" s="37">
        <v>-394.91</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-558.87</v>
      </c>
      <c r="D89" s="38">
        <v>-751.7</v>
      </c>
      <c r="E89" s="38">
        <v>-115.21</v>
      </c>
      <c r="F89" s="38">
        <v>-93.41</v>
      </c>
      <c r="G89" s="38">
        <v>-102.76</v>
      </c>
      <c r="H89" s="38">
        <v>-103.18</v>
      </c>
      <c r="I89" s="38">
        <v>-116.69</v>
      </c>
      <c r="J89" s="38">
        <v>-113.54</v>
      </c>
      <c r="K89" s="38">
        <v>-135.84</v>
      </c>
      <c r="L89" s="38">
        <v>-128.63999999999999</v>
      </c>
      <c r="M89" s="38">
        <v>-4.08</v>
      </c>
      <c r="N89" s="38">
        <v>-396.82</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0.22</v>
      </c>
      <c r="D90" s="36" t="s">
        <v>10</v>
      </c>
      <c r="E90" s="36">
        <v>0.08</v>
      </c>
      <c r="F90" s="36" t="s">
        <v>10</v>
      </c>
      <c r="G90" s="36">
        <v>0.6</v>
      </c>
      <c r="H90" s="36" t="s">
        <v>10</v>
      </c>
      <c r="I90" s="36" t="s">
        <v>10</v>
      </c>
      <c r="J90" s="36" t="s">
        <v>10</v>
      </c>
      <c r="K90" s="36" t="s">
        <v>10</v>
      </c>
      <c r="L90" s="36" t="s">
        <v>10</v>
      </c>
      <c r="M90" s="36">
        <v>0.33</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0.2</v>
      </c>
      <c r="D91" s="36" t="s">
        <v>10</v>
      </c>
      <c r="E91" s="36">
        <v>0.2</v>
      </c>
      <c r="F91" s="36" t="s">
        <v>10</v>
      </c>
      <c r="G91" s="36">
        <v>0.23</v>
      </c>
      <c r="H91" s="36">
        <v>0.5</v>
      </c>
      <c r="I91" s="36">
        <v>0.1</v>
      </c>
      <c r="J91" s="36">
        <v>0.44</v>
      </c>
      <c r="K91" s="36" t="s">
        <v>10</v>
      </c>
      <c r="L91" s="36" t="s">
        <v>10</v>
      </c>
      <c r="M91" s="36">
        <v>0.08</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53" t="s">
        <v>99</v>
      </c>
      <c r="B2" s="220"/>
      <c r="C2" s="229" t="s">
        <v>203</v>
      </c>
      <c r="D2" s="230"/>
      <c r="E2" s="230"/>
      <c r="F2" s="230"/>
      <c r="G2" s="230"/>
      <c r="H2" s="230"/>
      <c r="I2" s="230" t="s">
        <v>203</v>
      </c>
      <c r="J2" s="230"/>
      <c r="K2" s="230"/>
      <c r="L2" s="230"/>
      <c r="M2" s="230"/>
      <c r="N2" s="230"/>
      <c r="O2" s="121"/>
      <c r="P2" s="121"/>
      <c r="Q2" s="121"/>
      <c r="R2" s="121"/>
      <c r="S2" s="121"/>
      <c r="T2" s="121"/>
      <c r="U2" s="121"/>
      <c r="V2" s="121"/>
      <c r="W2" s="121"/>
      <c r="X2" s="121"/>
      <c r="Y2" s="121"/>
      <c r="Z2" s="121"/>
      <c r="AA2" s="121"/>
    </row>
    <row r="3" spans="1:27" s="18" customFormat="1" ht="15" customHeight="1">
      <c r="A3" s="253" t="s">
        <v>208</v>
      </c>
      <c r="B3" s="220"/>
      <c r="C3" s="229" t="s">
        <v>215</v>
      </c>
      <c r="D3" s="230"/>
      <c r="E3" s="230"/>
      <c r="F3" s="230"/>
      <c r="G3" s="230"/>
      <c r="H3" s="230"/>
      <c r="I3" s="230" t="s">
        <v>215</v>
      </c>
      <c r="J3" s="230"/>
      <c r="K3" s="230"/>
      <c r="L3" s="230"/>
      <c r="M3" s="230"/>
      <c r="N3" s="230"/>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58863</v>
      </c>
      <c r="D19" s="129">
        <v>10208</v>
      </c>
      <c r="E19" s="129">
        <v>5728</v>
      </c>
      <c r="F19" s="129">
        <v>2</v>
      </c>
      <c r="G19" s="129">
        <v>7</v>
      </c>
      <c r="H19" s="129">
        <v>49</v>
      </c>
      <c r="I19" s="129">
        <v>715</v>
      </c>
      <c r="J19" s="129">
        <v>1554</v>
      </c>
      <c r="K19" s="129">
        <v>1002</v>
      </c>
      <c r="L19" s="129">
        <v>2399</v>
      </c>
      <c r="M19" s="129">
        <v>1772</v>
      </c>
      <c r="N19" s="129">
        <v>41156</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71153</v>
      </c>
      <c r="D20" s="129">
        <v>7806</v>
      </c>
      <c r="E20" s="129">
        <v>676</v>
      </c>
      <c r="F20" s="129">
        <v>17</v>
      </c>
      <c r="G20" s="129">
        <v>34</v>
      </c>
      <c r="H20" s="129">
        <v>59</v>
      </c>
      <c r="I20" s="129">
        <v>59</v>
      </c>
      <c r="J20" s="129">
        <v>139</v>
      </c>
      <c r="K20" s="129">
        <v>197</v>
      </c>
      <c r="L20" s="129">
        <v>170</v>
      </c>
      <c r="M20" s="129">
        <v>121</v>
      </c>
      <c r="N20" s="129">
        <v>62551</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v>1122523</v>
      </c>
      <c r="D21" s="129">
        <v>229348</v>
      </c>
      <c r="E21" s="129">
        <v>145</v>
      </c>
      <c r="F21" s="129" t="s">
        <v>10</v>
      </c>
      <c r="G21" s="129" t="s">
        <v>10</v>
      </c>
      <c r="H21" s="129">
        <v>15</v>
      </c>
      <c r="I21" s="129">
        <v>1</v>
      </c>
      <c r="J21" s="129" t="s">
        <v>10</v>
      </c>
      <c r="K21" s="129">
        <v>128</v>
      </c>
      <c r="L21" s="129" t="s">
        <v>10</v>
      </c>
      <c r="M21" s="129" t="s">
        <v>10</v>
      </c>
      <c r="N21" s="129">
        <v>893031</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t="s">
        <v>10</v>
      </c>
      <c r="D22" s="129" t="s">
        <v>10</v>
      </c>
      <c r="E22" s="129" t="s">
        <v>10</v>
      </c>
      <c r="F22" s="129" t="s">
        <v>10</v>
      </c>
      <c r="G22" s="129" t="s">
        <v>10</v>
      </c>
      <c r="H22" s="129" t="s">
        <v>10</v>
      </c>
      <c r="I22" s="129" t="s">
        <v>10</v>
      </c>
      <c r="J22" s="129" t="s">
        <v>10</v>
      </c>
      <c r="K22" s="129" t="s">
        <v>10</v>
      </c>
      <c r="L22" s="129" t="s">
        <v>10</v>
      </c>
      <c r="M22" s="129" t="s">
        <v>10</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66255</v>
      </c>
      <c r="D23" s="129">
        <v>20359</v>
      </c>
      <c r="E23" s="129">
        <v>3453</v>
      </c>
      <c r="F23" s="129">
        <v>19</v>
      </c>
      <c r="G23" s="129">
        <v>35</v>
      </c>
      <c r="H23" s="129">
        <v>125</v>
      </c>
      <c r="I23" s="129">
        <v>184</v>
      </c>
      <c r="J23" s="129">
        <v>1041</v>
      </c>
      <c r="K23" s="129">
        <v>818</v>
      </c>
      <c r="L23" s="129">
        <v>1231</v>
      </c>
      <c r="M23" s="129">
        <v>111</v>
      </c>
      <c r="N23" s="129">
        <v>42332</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623</v>
      </c>
      <c r="D24" s="129">
        <v>55</v>
      </c>
      <c r="E24" s="129">
        <v>219</v>
      </c>
      <c r="F24" s="129" t="s">
        <v>10</v>
      </c>
      <c r="G24" s="129" t="s">
        <v>10</v>
      </c>
      <c r="H24" s="129">
        <v>39</v>
      </c>
      <c r="I24" s="129" t="s">
        <v>10</v>
      </c>
      <c r="J24" s="129">
        <v>114</v>
      </c>
      <c r="K24" s="129">
        <v>51</v>
      </c>
      <c r="L24" s="129">
        <v>15</v>
      </c>
      <c r="M24" s="129">
        <v>132</v>
      </c>
      <c r="N24" s="129">
        <v>218</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1318172</v>
      </c>
      <c r="D25" s="130">
        <v>267665</v>
      </c>
      <c r="E25" s="130">
        <v>9784</v>
      </c>
      <c r="F25" s="130">
        <v>38</v>
      </c>
      <c r="G25" s="130">
        <v>77</v>
      </c>
      <c r="H25" s="130">
        <v>210</v>
      </c>
      <c r="I25" s="130">
        <v>959</v>
      </c>
      <c r="J25" s="130">
        <v>2620</v>
      </c>
      <c r="K25" s="130">
        <v>2095</v>
      </c>
      <c r="L25" s="130">
        <v>3784</v>
      </c>
      <c r="M25" s="130">
        <v>1871</v>
      </c>
      <c r="N25" s="130">
        <v>1038852</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3226</v>
      </c>
      <c r="D26" s="129">
        <v>499</v>
      </c>
      <c r="E26" s="129">
        <v>1424</v>
      </c>
      <c r="F26" s="129" t="s">
        <v>10</v>
      </c>
      <c r="G26" s="129">
        <v>2</v>
      </c>
      <c r="H26" s="129">
        <v>1417</v>
      </c>
      <c r="I26" s="129">
        <v>1</v>
      </c>
      <c r="J26" s="129">
        <v>1</v>
      </c>
      <c r="K26" s="129">
        <v>3</v>
      </c>
      <c r="L26" s="129" t="s">
        <v>10</v>
      </c>
      <c r="M26" s="129" t="s">
        <v>10</v>
      </c>
      <c r="N26" s="129">
        <v>1304</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2561</v>
      </c>
      <c r="D27" s="129">
        <v>266</v>
      </c>
      <c r="E27" s="129">
        <v>1411</v>
      </c>
      <c r="F27" s="129" t="s">
        <v>10</v>
      </c>
      <c r="G27" s="129" t="s">
        <v>10</v>
      </c>
      <c r="H27" s="129">
        <v>1408</v>
      </c>
      <c r="I27" s="129" t="s">
        <v>10</v>
      </c>
      <c r="J27" s="129" t="s">
        <v>10</v>
      </c>
      <c r="K27" s="129">
        <v>3</v>
      </c>
      <c r="L27" s="129" t="s">
        <v>10</v>
      </c>
      <c r="M27" s="129" t="s">
        <v>10</v>
      </c>
      <c r="N27" s="129">
        <v>883</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343</v>
      </c>
      <c r="D29" s="129">
        <v>128</v>
      </c>
      <c r="E29" s="129" t="s">
        <v>10</v>
      </c>
      <c r="F29" s="129" t="s">
        <v>10</v>
      </c>
      <c r="G29" s="129" t="s">
        <v>10</v>
      </c>
      <c r="H29" s="129" t="s">
        <v>10</v>
      </c>
      <c r="I29" s="129" t="s">
        <v>10</v>
      </c>
      <c r="J29" s="129" t="s">
        <v>10</v>
      </c>
      <c r="K29" s="129" t="s">
        <v>10</v>
      </c>
      <c r="L29" s="129" t="s">
        <v>10</v>
      </c>
      <c r="M29" s="129" t="s">
        <v>10</v>
      </c>
      <c r="N29" s="129">
        <v>216</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3569</v>
      </c>
      <c r="D31" s="130">
        <v>627</v>
      </c>
      <c r="E31" s="130">
        <v>1424</v>
      </c>
      <c r="F31" s="130" t="s">
        <v>10</v>
      </c>
      <c r="G31" s="130">
        <v>2</v>
      </c>
      <c r="H31" s="130">
        <v>1417</v>
      </c>
      <c r="I31" s="130">
        <v>1</v>
      </c>
      <c r="J31" s="130">
        <v>1</v>
      </c>
      <c r="K31" s="130">
        <v>3</v>
      </c>
      <c r="L31" s="130" t="s">
        <v>10</v>
      </c>
      <c r="M31" s="130" t="s">
        <v>10</v>
      </c>
      <c r="N31" s="130">
        <v>1519</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1321741</v>
      </c>
      <c r="D32" s="130">
        <v>268292</v>
      </c>
      <c r="E32" s="130">
        <v>11207</v>
      </c>
      <c r="F32" s="130">
        <v>38</v>
      </c>
      <c r="G32" s="130">
        <v>79</v>
      </c>
      <c r="H32" s="130">
        <v>1626</v>
      </c>
      <c r="I32" s="130">
        <v>960</v>
      </c>
      <c r="J32" s="130">
        <v>2621</v>
      </c>
      <c r="K32" s="130">
        <v>2098</v>
      </c>
      <c r="L32" s="130">
        <v>3784</v>
      </c>
      <c r="M32" s="130">
        <v>1871</v>
      </c>
      <c r="N32" s="130">
        <v>1040371</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297871</v>
      </c>
      <c r="D39" s="129">
        <v>54239</v>
      </c>
      <c r="E39" s="129">
        <v>5</v>
      </c>
      <c r="F39" s="129" t="s">
        <v>10</v>
      </c>
      <c r="G39" s="129">
        <v>3</v>
      </c>
      <c r="H39" s="129" t="s">
        <v>10</v>
      </c>
      <c r="I39" s="129" t="s">
        <v>10</v>
      </c>
      <c r="J39" s="129" t="s">
        <v>10</v>
      </c>
      <c r="K39" s="129" t="s">
        <v>10</v>
      </c>
      <c r="L39" s="129">
        <v>3</v>
      </c>
      <c r="M39" s="129" t="s">
        <v>10</v>
      </c>
      <c r="N39" s="129">
        <v>243627</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231160</v>
      </c>
      <c r="D40" s="129">
        <v>32981</v>
      </c>
      <c r="E40" s="129">
        <v>27</v>
      </c>
      <c r="F40" s="129" t="s">
        <v>10</v>
      </c>
      <c r="G40" s="129" t="s">
        <v>10</v>
      </c>
      <c r="H40" s="129">
        <v>1</v>
      </c>
      <c r="I40" s="129" t="s">
        <v>10</v>
      </c>
      <c r="J40" s="129">
        <v>12</v>
      </c>
      <c r="K40" s="129" t="s">
        <v>10</v>
      </c>
      <c r="L40" s="129">
        <v>14</v>
      </c>
      <c r="M40" s="129" t="s">
        <v>10</v>
      </c>
      <c r="N40" s="129">
        <v>198152</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407</v>
      </c>
      <c r="D41" s="129">
        <v>58</v>
      </c>
      <c r="E41" s="129">
        <v>265</v>
      </c>
      <c r="F41" s="129">
        <v>1</v>
      </c>
      <c r="G41" s="129" t="s">
        <v>10</v>
      </c>
      <c r="H41" s="129">
        <v>9</v>
      </c>
      <c r="I41" s="129">
        <v>21</v>
      </c>
      <c r="J41" s="129">
        <v>10</v>
      </c>
      <c r="K41" s="129">
        <v>60</v>
      </c>
      <c r="L41" s="129">
        <v>165</v>
      </c>
      <c r="M41" s="129">
        <v>11</v>
      </c>
      <c r="N41" s="129">
        <v>74</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362776</v>
      </c>
      <c r="D42" s="129">
        <v>67973</v>
      </c>
      <c r="E42" s="129">
        <v>1526</v>
      </c>
      <c r="F42" s="129">
        <v>6</v>
      </c>
      <c r="G42" s="129">
        <v>8</v>
      </c>
      <c r="H42" s="129">
        <v>225</v>
      </c>
      <c r="I42" s="129">
        <v>187</v>
      </c>
      <c r="J42" s="129">
        <v>505</v>
      </c>
      <c r="K42" s="129">
        <v>350</v>
      </c>
      <c r="L42" s="129">
        <v>246</v>
      </c>
      <c r="M42" s="129">
        <v>217</v>
      </c>
      <c r="N42" s="129">
        <v>293059</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623</v>
      </c>
      <c r="D43" s="129">
        <v>55</v>
      </c>
      <c r="E43" s="129">
        <v>219</v>
      </c>
      <c r="F43" s="129" t="s">
        <v>10</v>
      </c>
      <c r="G43" s="129" t="s">
        <v>10</v>
      </c>
      <c r="H43" s="129">
        <v>39</v>
      </c>
      <c r="I43" s="129" t="s">
        <v>10</v>
      </c>
      <c r="J43" s="129">
        <v>114</v>
      </c>
      <c r="K43" s="129">
        <v>51</v>
      </c>
      <c r="L43" s="129">
        <v>15</v>
      </c>
      <c r="M43" s="129">
        <v>132</v>
      </c>
      <c r="N43" s="129">
        <v>218</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891591</v>
      </c>
      <c r="D44" s="130">
        <v>155196</v>
      </c>
      <c r="E44" s="130">
        <v>1605</v>
      </c>
      <c r="F44" s="130">
        <v>7</v>
      </c>
      <c r="G44" s="130">
        <v>10</v>
      </c>
      <c r="H44" s="130">
        <v>196</v>
      </c>
      <c r="I44" s="130">
        <v>208</v>
      </c>
      <c r="J44" s="130">
        <v>412</v>
      </c>
      <c r="K44" s="130">
        <v>359</v>
      </c>
      <c r="L44" s="130">
        <v>413</v>
      </c>
      <c r="M44" s="130">
        <v>96</v>
      </c>
      <c r="N44" s="130">
        <v>734694</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4351</v>
      </c>
      <c r="D45" s="129" t="s">
        <v>10</v>
      </c>
      <c r="E45" s="129">
        <v>292</v>
      </c>
      <c r="F45" s="129" t="s">
        <v>10</v>
      </c>
      <c r="G45" s="129" t="s">
        <v>10</v>
      </c>
      <c r="H45" s="129">
        <v>292</v>
      </c>
      <c r="I45" s="129" t="s">
        <v>10</v>
      </c>
      <c r="J45" s="129" t="s">
        <v>10</v>
      </c>
      <c r="K45" s="129" t="s">
        <v>10</v>
      </c>
      <c r="L45" s="129" t="s">
        <v>10</v>
      </c>
      <c r="M45" s="129" t="s">
        <v>10</v>
      </c>
      <c r="N45" s="129">
        <v>4059</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269</v>
      </c>
      <c r="D47" s="129">
        <v>76</v>
      </c>
      <c r="E47" s="129">
        <v>5</v>
      </c>
      <c r="F47" s="129" t="s">
        <v>10</v>
      </c>
      <c r="G47" s="129" t="s">
        <v>10</v>
      </c>
      <c r="H47" s="129">
        <v>4</v>
      </c>
      <c r="I47" s="129" t="s">
        <v>10</v>
      </c>
      <c r="J47" s="129">
        <v>1</v>
      </c>
      <c r="K47" s="129" t="s">
        <v>10</v>
      </c>
      <c r="L47" s="129" t="s">
        <v>10</v>
      </c>
      <c r="M47" s="129" t="s">
        <v>10</v>
      </c>
      <c r="N47" s="129">
        <v>188</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4620</v>
      </c>
      <c r="D49" s="130">
        <v>76</v>
      </c>
      <c r="E49" s="130">
        <v>298</v>
      </c>
      <c r="F49" s="130" t="s">
        <v>10</v>
      </c>
      <c r="G49" s="130" t="s">
        <v>10</v>
      </c>
      <c r="H49" s="130">
        <v>296</v>
      </c>
      <c r="I49" s="130" t="s">
        <v>10</v>
      </c>
      <c r="J49" s="130">
        <v>1</v>
      </c>
      <c r="K49" s="130" t="s">
        <v>10</v>
      </c>
      <c r="L49" s="130" t="s">
        <v>10</v>
      </c>
      <c r="M49" s="130" t="s">
        <v>10</v>
      </c>
      <c r="N49" s="130">
        <v>4247</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896212</v>
      </c>
      <c r="D50" s="130">
        <v>155271</v>
      </c>
      <c r="E50" s="130">
        <v>1902</v>
      </c>
      <c r="F50" s="130">
        <v>7</v>
      </c>
      <c r="G50" s="130">
        <v>10</v>
      </c>
      <c r="H50" s="130">
        <v>493</v>
      </c>
      <c r="I50" s="130">
        <v>208</v>
      </c>
      <c r="J50" s="130">
        <v>414</v>
      </c>
      <c r="K50" s="130">
        <v>359</v>
      </c>
      <c r="L50" s="130">
        <v>413</v>
      </c>
      <c r="M50" s="130">
        <v>96</v>
      </c>
      <c r="N50" s="130">
        <v>738941</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-425529</v>
      </c>
      <c r="D51" s="130">
        <v>-113020</v>
      </c>
      <c r="E51" s="130">
        <v>-9305</v>
      </c>
      <c r="F51" s="130">
        <v>-32</v>
      </c>
      <c r="G51" s="130">
        <v>-69</v>
      </c>
      <c r="H51" s="130">
        <v>-1134</v>
      </c>
      <c r="I51" s="130">
        <v>-752</v>
      </c>
      <c r="J51" s="130">
        <v>-2207</v>
      </c>
      <c r="K51" s="130">
        <v>-1739</v>
      </c>
      <c r="L51" s="130">
        <v>-3371</v>
      </c>
      <c r="M51" s="130">
        <v>-1775</v>
      </c>
      <c r="N51" s="130">
        <v>-301430</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-426580</v>
      </c>
      <c r="D52" s="131">
        <v>-112469</v>
      </c>
      <c r="E52" s="131">
        <v>-8179</v>
      </c>
      <c r="F52" s="131">
        <v>-32</v>
      </c>
      <c r="G52" s="131">
        <v>-67</v>
      </c>
      <c r="H52" s="131">
        <v>-14</v>
      </c>
      <c r="I52" s="131">
        <v>-751</v>
      </c>
      <c r="J52" s="131">
        <v>-2208</v>
      </c>
      <c r="K52" s="131">
        <v>-1736</v>
      </c>
      <c r="L52" s="131">
        <v>-3371</v>
      </c>
      <c r="M52" s="131">
        <v>-1775</v>
      </c>
      <c r="N52" s="131">
        <v>-304157</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255</v>
      </c>
      <c r="D53" s="129" t="s">
        <v>10</v>
      </c>
      <c r="E53" s="129" t="s">
        <v>10</v>
      </c>
      <c r="F53" s="129" t="s">
        <v>10</v>
      </c>
      <c r="G53" s="129" t="s">
        <v>10</v>
      </c>
      <c r="H53" s="129" t="s">
        <v>10</v>
      </c>
      <c r="I53" s="129" t="s">
        <v>10</v>
      </c>
      <c r="J53" s="129" t="s">
        <v>10</v>
      </c>
      <c r="K53" s="129" t="s">
        <v>10</v>
      </c>
      <c r="L53" s="129" t="s">
        <v>10</v>
      </c>
      <c r="M53" s="129">
        <v>255</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t="s">
        <v>10</v>
      </c>
      <c r="D54" s="129" t="s">
        <v>10</v>
      </c>
      <c r="E54" s="129" t="s">
        <v>10</v>
      </c>
      <c r="F54" s="129" t="s">
        <v>10</v>
      </c>
      <c r="G54" s="129" t="s">
        <v>10</v>
      </c>
      <c r="H54" s="129" t="s">
        <v>10</v>
      </c>
      <c r="I54" s="129" t="s">
        <v>10</v>
      </c>
      <c r="J54" s="129" t="s">
        <v>10</v>
      </c>
      <c r="K54" s="129" t="s">
        <v>10</v>
      </c>
      <c r="L54" s="129" t="s">
        <v>10</v>
      </c>
      <c r="M54" s="129" t="s">
        <v>10</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36.54</v>
      </c>
      <c r="D56" s="36">
        <v>33.85</v>
      </c>
      <c r="E56" s="36">
        <v>4.37</v>
      </c>
      <c r="F56" s="36">
        <v>0.02</v>
      </c>
      <c r="G56" s="36">
        <v>0.04</v>
      </c>
      <c r="H56" s="36">
        <v>0.21</v>
      </c>
      <c r="I56" s="36">
        <v>4.34</v>
      </c>
      <c r="J56" s="36">
        <v>7.61</v>
      </c>
      <c r="K56" s="36">
        <v>6.66</v>
      </c>
      <c r="L56" s="36">
        <v>8.19</v>
      </c>
      <c r="M56" s="36">
        <v>2.27</v>
      </c>
      <c r="N56" s="36">
        <v>31.43</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44.16</v>
      </c>
      <c r="D57" s="36">
        <v>25.88</v>
      </c>
      <c r="E57" s="36">
        <v>0.52</v>
      </c>
      <c r="F57" s="36">
        <v>0.19</v>
      </c>
      <c r="G57" s="36">
        <v>0.2</v>
      </c>
      <c r="H57" s="36">
        <v>0.26</v>
      </c>
      <c r="I57" s="36">
        <v>0.36</v>
      </c>
      <c r="J57" s="36">
        <v>0.68</v>
      </c>
      <c r="K57" s="36">
        <v>1.31</v>
      </c>
      <c r="L57" s="36">
        <v>0.57999999999999996</v>
      </c>
      <c r="M57" s="36">
        <v>0.16</v>
      </c>
      <c r="N57" s="36">
        <v>47.77</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v>696.74</v>
      </c>
      <c r="D58" s="36">
        <v>760.45</v>
      </c>
      <c r="E58" s="36">
        <v>0.11</v>
      </c>
      <c r="F58" s="36" t="s">
        <v>10</v>
      </c>
      <c r="G58" s="36" t="s">
        <v>10</v>
      </c>
      <c r="H58" s="36">
        <v>7.0000000000000007E-2</v>
      </c>
      <c r="I58" s="36">
        <v>0.01</v>
      </c>
      <c r="J58" s="36" t="s">
        <v>10</v>
      </c>
      <c r="K58" s="36">
        <v>0.85</v>
      </c>
      <c r="L58" s="36" t="s">
        <v>10</v>
      </c>
      <c r="M58" s="36" t="s">
        <v>10</v>
      </c>
      <c r="N58" s="36">
        <v>681.96</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t="s">
        <v>10</v>
      </c>
      <c r="D59" s="36" t="s">
        <v>10</v>
      </c>
      <c r="E59" s="36" t="s">
        <v>10</v>
      </c>
      <c r="F59" s="36" t="s">
        <v>10</v>
      </c>
      <c r="G59" s="36" t="s">
        <v>10</v>
      </c>
      <c r="H59" s="36" t="s">
        <v>10</v>
      </c>
      <c r="I59" s="36" t="s">
        <v>10</v>
      </c>
      <c r="J59" s="36" t="s">
        <v>10</v>
      </c>
      <c r="K59" s="36" t="s">
        <v>10</v>
      </c>
      <c r="L59" s="36" t="s">
        <v>10</v>
      </c>
      <c r="M59" s="36" t="s">
        <v>10</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41.12</v>
      </c>
      <c r="D60" s="36">
        <v>67.5</v>
      </c>
      <c r="E60" s="36">
        <v>2.64</v>
      </c>
      <c r="F60" s="36">
        <v>0.21</v>
      </c>
      <c r="G60" s="36">
        <v>0.2</v>
      </c>
      <c r="H60" s="36">
        <v>0.54</v>
      </c>
      <c r="I60" s="36">
        <v>1.1200000000000001</v>
      </c>
      <c r="J60" s="36">
        <v>5.09</v>
      </c>
      <c r="K60" s="36">
        <v>5.44</v>
      </c>
      <c r="L60" s="36">
        <v>4.2</v>
      </c>
      <c r="M60" s="36">
        <v>0.14000000000000001</v>
      </c>
      <c r="N60" s="36">
        <v>32.33</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0.39</v>
      </c>
      <c r="D61" s="36">
        <v>0.18</v>
      </c>
      <c r="E61" s="36">
        <v>0.17</v>
      </c>
      <c r="F61" s="36" t="s">
        <v>10</v>
      </c>
      <c r="G61" s="36" t="s">
        <v>10</v>
      </c>
      <c r="H61" s="36">
        <v>0.17</v>
      </c>
      <c r="I61" s="36" t="s">
        <v>10</v>
      </c>
      <c r="J61" s="36">
        <v>0.56000000000000005</v>
      </c>
      <c r="K61" s="36">
        <v>0.34</v>
      </c>
      <c r="L61" s="36">
        <v>0.05</v>
      </c>
      <c r="M61" s="36">
        <v>0.17</v>
      </c>
      <c r="N61" s="36">
        <v>0.17</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818.18</v>
      </c>
      <c r="D62" s="37">
        <v>887.5</v>
      </c>
      <c r="E62" s="37">
        <v>7.47</v>
      </c>
      <c r="F62" s="37">
        <v>0.42</v>
      </c>
      <c r="G62" s="37">
        <v>0.44</v>
      </c>
      <c r="H62" s="37">
        <v>0.91</v>
      </c>
      <c r="I62" s="37">
        <v>5.83</v>
      </c>
      <c r="J62" s="37">
        <v>12.82</v>
      </c>
      <c r="K62" s="37">
        <v>13.93</v>
      </c>
      <c r="L62" s="37">
        <v>12.92</v>
      </c>
      <c r="M62" s="37">
        <v>2.4</v>
      </c>
      <c r="N62" s="37">
        <v>793.31</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2</v>
      </c>
      <c r="D63" s="36">
        <v>1.65</v>
      </c>
      <c r="E63" s="36">
        <v>1.0900000000000001</v>
      </c>
      <c r="F63" s="36" t="s">
        <v>10</v>
      </c>
      <c r="G63" s="36">
        <v>0.01</v>
      </c>
      <c r="H63" s="36">
        <v>6.13</v>
      </c>
      <c r="I63" s="36" t="s">
        <v>10</v>
      </c>
      <c r="J63" s="36" t="s">
        <v>10</v>
      </c>
      <c r="K63" s="36">
        <v>0.02</v>
      </c>
      <c r="L63" s="36" t="s">
        <v>10</v>
      </c>
      <c r="M63" s="36" t="s">
        <v>10</v>
      </c>
      <c r="N63" s="36">
        <v>1</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1.59</v>
      </c>
      <c r="D64" s="36">
        <v>0.88</v>
      </c>
      <c r="E64" s="36">
        <v>1.08</v>
      </c>
      <c r="F64" s="36" t="s">
        <v>10</v>
      </c>
      <c r="G64" s="36" t="s">
        <v>10</v>
      </c>
      <c r="H64" s="36">
        <v>6.09</v>
      </c>
      <c r="I64" s="36" t="s">
        <v>10</v>
      </c>
      <c r="J64" s="36" t="s">
        <v>10</v>
      </c>
      <c r="K64" s="36">
        <v>0.02</v>
      </c>
      <c r="L64" s="36" t="s">
        <v>10</v>
      </c>
      <c r="M64" s="36" t="s">
        <v>10</v>
      </c>
      <c r="N64" s="36">
        <v>0.67</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0.21</v>
      </c>
      <c r="D66" s="36">
        <v>0.42</v>
      </c>
      <c r="E66" s="36" t="s">
        <v>10</v>
      </c>
      <c r="F66" s="36" t="s">
        <v>10</v>
      </c>
      <c r="G66" s="36" t="s">
        <v>10</v>
      </c>
      <c r="H66" s="36" t="s">
        <v>10</v>
      </c>
      <c r="I66" s="36" t="s">
        <v>10</v>
      </c>
      <c r="J66" s="36" t="s">
        <v>10</v>
      </c>
      <c r="K66" s="36" t="s">
        <v>10</v>
      </c>
      <c r="L66" s="36" t="s">
        <v>10</v>
      </c>
      <c r="M66" s="36" t="s">
        <v>10</v>
      </c>
      <c r="N66" s="36">
        <v>0.16</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2.2200000000000002</v>
      </c>
      <c r="D68" s="37">
        <v>2.08</v>
      </c>
      <c r="E68" s="37">
        <v>1.0900000000000001</v>
      </c>
      <c r="F68" s="37" t="s">
        <v>10</v>
      </c>
      <c r="G68" s="37">
        <v>0.01</v>
      </c>
      <c r="H68" s="37">
        <v>6.13</v>
      </c>
      <c r="I68" s="37" t="s">
        <v>10</v>
      </c>
      <c r="J68" s="37" t="s">
        <v>10</v>
      </c>
      <c r="K68" s="37">
        <v>0.02</v>
      </c>
      <c r="L68" s="37" t="s">
        <v>10</v>
      </c>
      <c r="M68" s="37" t="s">
        <v>10</v>
      </c>
      <c r="N68" s="37">
        <v>1.1599999999999999</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820.39</v>
      </c>
      <c r="D69" s="37">
        <v>889.58</v>
      </c>
      <c r="E69" s="37">
        <v>8.56</v>
      </c>
      <c r="F69" s="37">
        <v>0.42</v>
      </c>
      <c r="G69" s="37">
        <v>0.45</v>
      </c>
      <c r="H69" s="37">
        <v>7.04</v>
      </c>
      <c r="I69" s="37">
        <v>5.83</v>
      </c>
      <c r="J69" s="37">
        <v>12.83</v>
      </c>
      <c r="K69" s="37">
        <v>13.95</v>
      </c>
      <c r="L69" s="37">
        <v>12.92</v>
      </c>
      <c r="M69" s="37">
        <v>2.4</v>
      </c>
      <c r="N69" s="37">
        <v>794.47</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184.89</v>
      </c>
      <c r="D76" s="36">
        <v>179.84</v>
      </c>
      <c r="E76" s="36" t="s">
        <v>10</v>
      </c>
      <c r="F76" s="36" t="s">
        <v>10</v>
      </c>
      <c r="G76" s="36">
        <v>0.01</v>
      </c>
      <c r="H76" s="36" t="s">
        <v>10</v>
      </c>
      <c r="I76" s="36" t="s">
        <v>10</v>
      </c>
      <c r="J76" s="36" t="s">
        <v>10</v>
      </c>
      <c r="K76" s="36" t="s">
        <v>10</v>
      </c>
      <c r="L76" s="36">
        <v>0.01</v>
      </c>
      <c r="M76" s="36" t="s">
        <v>10</v>
      </c>
      <c r="N76" s="36">
        <v>186.04</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143.47999999999999</v>
      </c>
      <c r="D77" s="36">
        <v>109.36</v>
      </c>
      <c r="E77" s="36">
        <v>0.02</v>
      </c>
      <c r="F77" s="36" t="s">
        <v>10</v>
      </c>
      <c r="G77" s="36" t="s">
        <v>10</v>
      </c>
      <c r="H77" s="36" t="s">
        <v>10</v>
      </c>
      <c r="I77" s="36" t="s">
        <v>10</v>
      </c>
      <c r="J77" s="36">
        <v>0.06</v>
      </c>
      <c r="K77" s="36" t="s">
        <v>10</v>
      </c>
      <c r="L77" s="36">
        <v>0.05</v>
      </c>
      <c r="M77" s="36" t="s">
        <v>10</v>
      </c>
      <c r="N77" s="36">
        <v>151.32</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0.25</v>
      </c>
      <c r="D78" s="36">
        <v>0.19</v>
      </c>
      <c r="E78" s="36">
        <v>0.2</v>
      </c>
      <c r="F78" s="36">
        <v>0.01</v>
      </c>
      <c r="G78" s="36" t="s">
        <v>10</v>
      </c>
      <c r="H78" s="36">
        <v>0.04</v>
      </c>
      <c r="I78" s="36">
        <v>0.12</v>
      </c>
      <c r="J78" s="36">
        <v>0.05</v>
      </c>
      <c r="K78" s="36">
        <v>0.4</v>
      </c>
      <c r="L78" s="36">
        <v>0.56000000000000005</v>
      </c>
      <c r="M78" s="36">
        <v>0.01</v>
      </c>
      <c r="N78" s="36">
        <v>0.06</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225.17</v>
      </c>
      <c r="D79" s="36">
        <v>225.38</v>
      </c>
      <c r="E79" s="36">
        <v>1.17</v>
      </c>
      <c r="F79" s="36">
        <v>7.0000000000000007E-2</v>
      </c>
      <c r="G79" s="36">
        <v>0.04</v>
      </c>
      <c r="H79" s="36">
        <v>0.97</v>
      </c>
      <c r="I79" s="36">
        <v>1.1399999999999999</v>
      </c>
      <c r="J79" s="36">
        <v>2.4700000000000002</v>
      </c>
      <c r="K79" s="36">
        <v>2.3199999999999998</v>
      </c>
      <c r="L79" s="36">
        <v>0.84</v>
      </c>
      <c r="M79" s="36">
        <v>0.28000000000000003</v>
      </c>
      <c r="N79" s="36">
        <v>223.79</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0.39</v>
      </c>
      <c r="D80" s="36">
        <v>0.18</v>
      </c>
      <c r="E80" s="36">
        <v>0.17</v>
      </c>
      <c r="F80" s="36" t="s">
        <v>10</v>
      </c>
      <c r="G80" s="36" t="s">
        <v>10</v>
      </c>
      <c r="H80" s="36">
        <v>0.17</v>
      </c>
      <c r="I80" s="36" t="s">
        <v>10</v>
      </c>
      <c r="J80" s="36">
        <v>0.56000000000000005</v>
      </c>
      <c r="K80" s="36">
        <v>0.34</v>
      </c>
      <c r="L80" s="36">
        <v>0.05</v>
      </c>
      <c r="M80" s="36">
        <v>0.17</v>
      </c>
      <c r="N80" s="36">
        <v>0.17</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553.4</v>
      </c>
      <c r="D81" s="37">
        <v>514.58000000000004</v>
      </c>
      <c r="E81" s="37">
        <v>1.23</v>
      </c>
      <c r="F81" s="37">
        <v>7.0000000000000007E-2</v>
      </c>
      <c r="G81" s="37">
        <v>0.06</v>
      </c>
      <c r="H81" s="37">
        <v>0.85</v>
      </c>
      <c r="I81" s="37">
        <v>1.26</v>
      </c>
      <c r="J81" s="37">
        <v>2.02</v>
      </c>
      <c r="K81" s="37">
        <v>2.38</v>
      </c>
      <c r="L81" s="37">
        <v>1.41</v>
      </c>
      <c r="M81" s="37">
        <v>0.12</v>
      </c>
      <c r="N81" s="37">
        <v>561.04</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2.7</v>
      </c>
      <c r="D82" s="36" t="s">
        <v>10</v>
      </c>
      <c r="E82" s="36">
        <v>0.22</v>
      </c>
      <c r="F82" s="36" t="s">
        <v>10</v>
      </c>
      <c r="G82" s="36" t="s">
        <v>10</v>
      </c>
      <c r="H82" s="36">
        <v>1.27</v>
      </c>
      <c r="I82" s="36" t="s">
        <v>10</v>
      </c>
      <c r="J82" s="36" t="s">
        <v>10</v>
      </c>
      <c r="K82" s="36" t="s">
        <v>10</v>
      </c>
      <c r="L82" s="36" t="s">
        <v>10</v>
      </c>
      <c r="M82" s="36" t="s">
        <v>10</v>
      </c>
      <c r="N82" s="36">
        <v>3.1</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0.17</v>
      </c>
      <c r="D84" s="36">
        <v>0.25</v>
      </c>
      <c r="E84" s="36" t="s">
        <v>10</v>
      </c>
      <c r="F84" s="36" t="s">
        <v>10</v>
      </c>
      <c r="G84" s="36" t="s">
        <v>10</v>
      </c>
      <c r="H84" s="36">
        <v>0.02</v>
      </c>
      <c r="I84" s="36" t="s">
        <v>10</v>
      </c>
      <c r="J84" s="36">
        <v>0.01</v>
      </c>
      <c r="K84" s="36" t="s">
        <v>10</v>
      </c>
      <c r="L84" s="36" t="s">
        <v>10</v>
      </c>
      <c r="M84" s="36" t="s">
        <v>10</v>
      </c>
      <c r="N84" s="36">
        <v>0.14000000000000001</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2.87</v>
      </c>
      <c r="D86" s="37">
        <v>0.25</v>
      </c>
      <c r="E86" s="37">
        <v>0.23</v>
      </c>
      <c r="F86" s="37" t="s">
        <v>10</v>
      </c>
      <c r="G86" s="37" t="s">
        <v>10</v>
      </c>
      <c r="H86" s="37">
        <v>1.28</v>
      </c>
      <c r="I86" s="37" t="s">
        <v>10</v>
      </c>
      <c r="J86" s="37">
        <v>0.01</v>
      </c>
      <c r="K86" s="37" t="s">
        <v>10</v>
      </c>
      <c r="L86" s="37" t="s">
        <v>10</v>
      </c>
      <c r="M86" s="37" t="s">
        <v>10</v>
      </c>
      <c r="N86" s="37">
        <v>3.24</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556.27</v>
      </c>
      <c r="D87" s="37">
        <v>514.83000000000004</v>
      </c>
      <c r="E87" s="37">
        <v>1.45</v>
      </c>
      <c r="F87" s="37">
        <v>7.0000000000000007E-2</v>
      </c>
      <c r="G87" s="37">
        <v>0.06</v>
      </c>
      <c r="H87" s="37">
        <v>2.13</v>
      </c>
      <c r="I87" s="37">
        <v>1.26</v>
      </c>
      <c r="J87" s="37">
        <v>2.02</v>
      </c>
      <c r="K87" s="37">
        <v>2.38</v>
      </c>
      <c r="L87" s="37">
        <v>1.41</v>
      </c>
      <c r="M87" s="37">
        <v>0.12</v>
      </c>
      <c r="N87" s="37">
        <v>564.29</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-264.12</v>
      </c>
      <c r="D88" s="37">
        <v>-374.74</v>
      </c>
      <c r="E88" s="37">
        <v>-7.11</v>
      </c>
      <c r="F88" s="37">
        <v>-0.35</v>
      </c>
      <c r="G88" s="37">
        <v>-0.39</v>
      </c>
      <c r="H88" s="37">
        <v>-4.91</v>
      </c>
      <c r="I88" s="37">
        <v>-4.57</v>
      </c>
      <c r="J88" s="37">
        <v>-10.8</v>
      </c>
      <c r="K88" s="37">
        <v>-11.56</v>
      </c>
      <c r="L88" s="37">
        <v>-11.51</v>
      </c>
      <c r="M88" s="37">
        <v>-2.2799999999999998</v>
      </c>
      <c r="N88" s="37">
        <v>-230.18</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-264.77</v>
      </c>
      <c r="D89" s="38">
        <v>-372.91</v>
      </c>
      <c r="E89" s="38">
        <v>-6.25</v>
      </c>
      <c r="F89" s="38">
        <v>-0.35</v>
      </c>
      <c r="G89" s="38">
        <v>-0.38</v>
      </c>
      <c r="H89" s="38">
        <v>-0.06</v>
      </c>
      <c r="I89" s="38">
        <v>-4.5599999999999996</v>
      </c>
      <c r="J89" s="38">
        <v>-10.8</v>
      </c>
      <c r="K89" s="38">
        <v>-11.54</v>
      </c>
      <c r="L89" s="38">
        <v>-11.51</v>
      </c>
      <c r="M89" s="38">
        <v>-2.2799999999999998</v>
      </c>
      <c r="N89" s="38">
        <v>-232.27</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0.16</v>
      </c>
      <c r="D90" s="36" t="s">
        <v>10</v>
      </c>
      <c r="E90" s="36" t="s">
        <v>10</v>
      </c>
      <c r="F90" s="36" t="s">
        <v>10</v>
      </c>
      <c r="G90" s="36" t="s">
        <v>10</v>
      </c>
      <c r="H90" s="36" t="s">
        <v>10</v>
      </c>
      <c r="I90" s="36" t="s">
        <v>10</v>
      </c>
      <c r="J90" s="36" t="s">
        <v>10</v>
      </c>
      <c r="K90" s="36" t="s">
        <v>10</v>
      </c>
      <c r="L90" s="36" t="s">
        <v>10</v>
      </c>
      <c r="M90" s="36">
        <v>0.33</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t="s">
        <v>10</v>
      </c>
      <c r="D91" s="36" t="s">
        <v>10</v>
      </c>
      <c r="E91" s="36" t="s">
        <v>10</v>
      </c>
      <c r="F91" s="36" t="s">
        <v>10</v>
      </c>
      <c r="G91" s="36" t="s">
        <v>10</v>
      </c>
      <c r="H91" s="36" t="s">
        <v>10</v>
      </c>
      <c r="I91" s="36" t="s">
        <v>10</v>
      </c>
      <c r="J91" s="36" t="s">
        <v>10</v>
      </c>
      <c r="K91" s="36" t="s">
        <v>10</v>
      </c>
      <c r="L91" s="36" t="s">
        <v>10</v>
      </c>
      <c r="M91" s="36" t="s">
        <v>10</v>
      </c>
      <c r="N91" s="36" t="s">
        <v>10</v>
      </c>
    </row>
  </sheetData>
  <mergeCells count="31">
    <mergeCell ref="A1:B1"/>
    <mergeCell ref="C1:H1"/>
    <mergeCell ref="I1:N1"/>
    <mergeCell ref="A2:B2"/>
    <mergeCell ref="C2:H2"/>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F4:H5"/>
    <mergeCell ref="C55:H55"/>
    <mergeCell ref="I55:N55"/>
    <mergeCell ref="M4:M16"/>
    <mergeCell ref="N4:N16"/>
    <mergeCell ref="F6:F13"/>
    <mergeCell ref="J6:J13"/>
    <mergeCell ref="E4:E16"/>
    <mergeCell ref="C18:H18"/>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53" t="s">
        <v>99</v>
      </c>
      <c r="B2" s="220"/>
      <c r="C2" s="229" t="s">
        <v>203</v>
      </c>
      <c r="D2" s="230"/>
      <c r="E2" s="230"/>
      <c r="F2" s="230"/>
      <c r="G2" s="230"/>
      <c r="H2" s="230"/>
      <c r="I2" s="230" t="s">
        <v>203</v>
      </c>
      <c r="J2" s="230"/>
      <c r="K2" s="230"/>
      <c r="L2" s="230"/>
      <c r="M2" s="230"/>
      <c r="N2" s="230"/>
      <c r="O2" s="121"/>
      <c r="P2" s="121"/>
      <c r="Q2" s="121"/>
      <c r="R2" s="121"/>
      <c r="S2" s="121"/>
      <c r="T2" s="121"/>
      <c r="U2" s="121"/>
      <c r="V2" s="121"/>
      <c r="W2" s="121"/>
      <c r="X2" s="121"/>
      <c r="Y2" s="121"/>
      <c r="Z2" s="121"/>
      <c r="AA2" s="121"/>
    </row>
    <row r="3" spans="1:27" s="18" customFormat="1" ht="15" customHeight="1">
      <c r="A3" s="253" t="s">
        <v>209</v>
      </c>
      <c r="B3" s="220"/>
      <c r="C3" s="229" t="s">
        <v>911</v>
      </c>
      <c r="D3" s="230"/>
      <c r="E3" s="230"/>
      <c r="F3" s="230"/>
      <c r="G3" s="230"/>
      <c r="H3" s="230"/>
      <c r="I3" s="230" t="s">
        <v>911</v>
      </c>
      <c r="J3" s="230"/>
      <c r="K3" s="230"/>
      <c r="L3" s="230"/>
      <c r="M3" s="230"/>
      <c r="N3" s="230"/>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111753</v>
      </c>
      <c r="D19" s="129">
        <v>8581</v>
      </c>
      <c r="E19" s="129">
        <v>65883</v>
      </c>
      <c r="F19" s="129">
        <v>2695</v>
      </c>
      <c r="G19" s="129">
        <v>9416</v>
      </c>
      <c r="H19" s="129">
        <v>14889</v>
      </c>
      <c r="I19" s="129">
        <v>12557</v>
      </c>
      <c r="J19" s="129">
        <v>8731</v>
      </c>
      <c r="K19" s="129">
        <v>12832</v>
      </c>
      <c r="L19" s="129">
        <v>4763</v>
      </c>
      <c r="M19" s="129">
        <v>2358</v>
      </c>
      <c r="N19" s="129">
        <v>34931</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14295</v>
      </c>
      <c r="D20" s="129">
        <v>312</v>
      </c>
      <c r="E20" s="129">
        <v>12916</v>
      </c>
      <c r="F20" s="129">
        <v>338</v>
      </c>
      <c r="G20" s="129">
        <v>1659</v>
      </c>
      <c r="H20" s="129">
        <v>3267</v>
      </c>
      <c r="I20" s="129">
        <v>2184</v>
      </c>
      <c r="J20" s="129">
        <v>1939</v>
      </c>
      <c r="K20" s="129">
        <v>2680</v>
      </c>
      <c r="L20" s="129">
        <v>849</v>
      </c>
      <c r="M20" s="129">
        <v>251</v>
      </c>
      <c r="N20" s="129">
        <v>815</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v>301213</v>
      </c>
      <c r="D21" s="129">
        <v>140683</v>
      </c>
      <c r="E21" s="129">
        <v>405</v>
      </c>
      <c r="F21" s="129" t="s">
        <v>10</v>
      </c>
      <c r="G21" s="129" t="s">
        <v>10</v>
      </c>
      <c r="H21" s="129" t="s">
        <v>10</v>
      </c>
      <c r="I21" s="129" t="s">
        <v>10</v>
      </c>
      <c r="J21" s="129" t="s">
        <v>10</v>
      </c>
      <c r="K21" s="129" t="s">
        <v>10</v>
      </c>
      <c r="L21" s="129">
        <v>405</v>
      </c>
      <c r="M21" s="129" t="s">
        <v>10</v>
      </c>
      <c r="N21" s="129">
        <v>160124</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80</v>
      </c>
      <c r="D22" s="129" t="s">
        <v>10</v>
      </c>
      <c r="E22" s="129">
        <v>57</v>
      </c>
      <c r="F22" s="129" t="s">
        <v>10</v>
      </c>
      <c r="G22" s="129">
        <v>4</v>
      </c>
      <c r="H22" s="129">
        <v>15</v>
      </c>
      <c r="I22" s="129">
        <v>5</v>
      </c>
      <c r="J22" s="129">
        <v>33</v>
      </c>
      <c r="K22" s="129" t="s">
        <v>10</v>
      </c>
      <c r="L22" s="129" t="s">
        <v>10</v>
      </c>
      <c r="M22" s="129">
        <v>2</v>
      </c>
      <c r="N22" s="129">
        <v>21</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361716</v>
      </c>
      <c r="D23" s="129">
        <v>17343</v>
      </c>
      <c r="E23" s="129">
        <v>125390</v>
      </c>
      <c r="F23" s="129">
        <v>8010</v>
      </c>
      <c r="G23" s="129">
        <v>16565</v>
      </c>
      <c r="H23" s="129">
        <v>20927</v>
      </c>
      <c r="I23" s="129">
        <v>15662</v>
      </c>
      <c r="J23" s="129">
        <v>18677</v>
      </c>
      <c r="K23" s="129">
        <v>13616</v>
      </c>
      <c r="L23" s="129">
        <v>31932</v>
      </c>
      <c r="M23" s="129">
        <v>605</v>
      </c>
      <c r="N23" s="129">
        <v>218377</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28246</v>
      </c>
      <c r="D24" s="129">
        <v>1686</v>
      </c>
      <c r="E24" s="129">
        <v>16294</v>
      </c>
      <c r="F24" s="129">
        <v>828</v>
      </c>
      <c r="G24" s="129">
        <v>3002</v>
      </c>
      <c r="H24" s="129">
        <v>4220</v>
      </c>
      <c r="I24" s="129">
        <v>3638</v>
      </c>
      <c r="J24" s="129">
        <v>2222</v>
      </c>
      <c r="K24" s="129">
        <v>1698</v>
      </c>
      <c r="L24" s="129">
        <v>685</v>
      </c>
      <c r="M24" s="129">
        <v>1194</v>
      </c>
      <c r="N24" s="129">
        <v>9072</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760810</v>
      </c>
      <c r="D25" s="130">
        <v>165234</v>
      </c>
      <c r="E25" s="130">
        <v>188358</v>
      </c>
      <c r="F25" s="130">
        <v>10215</v>
      </c>
      <c r="G25" s="130">
        <v>24642</v>
      </c>
      <c r="H25" s="130">
        <v>34878</v>
      </c>
      <c r="I25" s="130">
        <v>26771</v>
      </c>
      <c r="J25" s="130">
        <v>27160</v>
      </c>
      <c r="K25" s="130">
        <v>27430</v>
      </c>
      <c r="L25" s="130">
        <v>37264</v>
      </c>
      <c r="M25" s="130">
        <v>2022</v>
      </c>
      <c r="N25" s="130">
        <v>405196</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12804</v>
      </c>
      <c r="D26" s="129">
        <v>521</v>
      </c>
      <c r="E26" s="129">
        <v>11906</v>
      </c>
      <c r="F26" s="129">
        <v>345</v>
      </c>
      <c r="G26" s="129">
        <v>1443</v>
      </c>
      <c r="H26" s="129">
        <v>6207</v>
      </c>
      <c r="I26" s="129">
        <v>668</v>
      </c>
      <c r="J26" s="129">
        <v>297</v>
      </c>
      <c r="K26" s="129">
        <v>1099</v>
      </c>
      <c r="L26" s="129">
        <v>1847</v>
      </c>
      <c r="M26" s="129">
        <v>11</v>
      </c>
      <c r="N26" s="129">
        <v>367</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9244</v>
      </c>
      <c r="D27" s="129">
        <v>106</v>
      </c>
      <c r="E27" s="129">
        <v>9134</v>
      </c>
      <c r="F27" s="129">
        <v>88</v>
      </c>
      <c r="G27" s="129">
        <v>540</v>
      </c>
      <c r="H27" s="129">
        <v>5282</v>
      </c>
      <c r="I27" s="129">
        <v>346</v>
      </c>
      <c r="J27" s="129">
        <v>96</v>
      </c>
      <c r="K27" s="129">
        <v>970</v>
      </c>
      <c r="L27" s="129">
        <v>1811</v>
      </c>
      <c r="M27" s="129" t="s">
        <v>10</v>
      </c>
      <c r="N27" s="129">
        <v>4</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1324</v>
      </c>
      <c r="D29" s="129">
        <v>13</v>
      </c>
      <c r="E29" s="129">
        <v>411</v>
      </c>
      <c r="F29" s="129" t="s">
        <v>10</v>
      </c>
      <c r="G29" s="129">
        <v>25</v>
      </c>
      <c r="H29" s="129">
        <v>222</v>
      </c>
      <c r="I29" s="129">
        <v>150</v>
      </c>
      <c r="J29" s="129">
        <v>14</v>
      </c>
      <c r="K29" s="129" t="s">
        <v>10</v>
      </c>
      <c r="L29" s="129" t="s">
        <v>10</v>
      </c>
      <c r="M29" s="129" t="s">
        <v>10</v>
      </c>
      <c r="N29" s="129">
        <v>900</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6</v>
      </c>
      <c r="D30" s="129" t="s">
        <v>10</v>
      </c>
      <c r="E30" s="129">
        <v>6</v>
      </c>
      <c r="F30" s="129" t="s">
        <v>10</v>
      </c>
      <c r="G30" s="129">
        <v>1</v>
      </c>
      <c r="H30" s="129">
        <v>2</v>
      </c>
      <c r="I30" s="129" t="s">
        <v>10</v>
      </c>
      <c r="J30" s="129">
        <v>3</v>
      </c>
      <c r="K30" s="129" t="s">
        <v>10</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14122</v>
      </c>
      <c r="D31" s="130">
        <v>534</v>
      </c>
      <c r="E31" s="130">
        <v>12311</v>
      </c>
      <c r="F31" s="130">
        <v>345</v>
      </c>
      <c r="G31" s="130">
        <v>1467</v>
      </c>
      <c r="H31" s="130">
        <v>6427</v>
      </c>
      <c r="I31" s="130">
        <v>818</v>
      </c>
      <c r="J31" s="130">
        <v>307</v>
      </c>
      <c r="K31" s="130">
        <v>1099</v>
      </c>
      <c r="L31" s="130">
        <v>1847</v>
      </c>
      <c r="M31" s="130">
        <v>11</v>
      </c>
      <c r="N31" s="130">
        <v>1267</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774932</v>
      </c>
      <c r="D32" s="130">
        <v>165768</v>
      </c>
      <c r="E32" s="130">
        <v>200669</v>
      </c>
      <c r="F32" s="130">
        <v>10560</v>
      </c>
      <c r="G32" s="130">
        <v>26109</v>
      </c>
      <c r="H32" s="130">
        <v>41305</v>
      </c>
      <c r="I32" s="130">
        <v>27588</v>
      </c>
      <c r="J32" s="130">
        <v>27467</v>
      </c>
      <c r="K32" s="130">
        <v>28529</v>
      </c>
      <c r="L32" s="130">
        <v>39111</v>
      </c>
      <c r="M32" s="130">
        <v>2033</v>
      </c>
      <c r="N32" s="130">
        <v>406463</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212530</v>
      </c>
      <c r="D39" s="129">
        <v>28191</v>
      </c>
      <c r="E39" s="129">
        <v>16653</v>
      </c>
      <c r="F39" s="129">
        <v>940</v>
      </c>
      <c r="G39" s="129">
        <v>2382</v>
      </c>
      <c r="H39" s="129">
        <v>3493</v>
      </c>
      <c r="I39" s="129">
        <v>2876</v>
      </c>
      <c r="J39" s="129">
        <v>2293</v>
      </c>
      <c r="K39" s="129">
        <v>3304</v>
      </c>
      <c r="L39" s="129">
        <v>1365</v>
      </c>
      <c r="M39" s="129">
        <v>28</v>
      </c>
      <c r="N39" s="129">
        <v>167658</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1306</v>
      </c>
      <c r="D40" s="129">
        <v>190</v>
      </c>
      <c r="E40" s="129">
        <v>348</v>
      </c>
      <c r="F40" s="129">
        <v>5</v>
      </c>
      <c r="G40" s="129">
        <v>24</v>
      </c>
      <c r="H40" s="129">
        <v>23</v>
      </c>
      <c r="I40" s="129">
        <v>25</v>
      </c>
      <c r="J40" s="129">
        <v>15</v>
      </c>
      <c r="K40" s="129">
        <v>174</v>
      </c>
      <c r="L40" s="129">
        <v>82</v>
      </c>
      <c r="M40" s="129">
        <v>80</v>
      </c>
      <c r="N40" s="129">
        <v>689</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18461</v>
      </c>
      <c r="D41" s="129">
        <v>845</v>
      </c>
      <c r="E41" s="129">
        <v>17130</v>
      </c>
      <c r="F41" s="129">
        <v>616</v>
      </c>
      <c r="G41" s="129">
        <v>2194</v>
      </c>
      <c r="H41" s="129">
        <v>4265</v>
      </c>
      <c r="I41" s="129">
        <v>2808</v>
      </c>
      <c r="J41" s="129">
        <v>2284</v>
      </c>
      <c r="K41" s="129">
        <v>3615</v>
      </c>
      <c r="L41" s="129">
        <v>1346</v>
      </c>
      <c r="M41" s="129">
        <v>239</v>
      </c>
      <c r="N41" s="129">
        <v>247</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82940</v>
      </c>
      <c r="D42" s="129">
        <v>23456</v>
      </c>
      <c r="E42" s="129">
        <v>27830</v>
      </c>
      <c r="F42" s="129">
        <v>1076</v>
      </c>
      <c r="G42" s="129">
        <v>5039</v>
      </c>
      <c r="H42" s="129">
        <v>7493</v>
      </c>
      <c r="I42" s="129">
        <v>6240</v>
      </c>
      <c r="J42" s="129">
        <v>3793</v>
      </c>
      <c r="K42" s="129">
        <v>3339</v>
      </c>
      <c r="L42" s="129">
        <v>850</v>
      </c>
      <c r="M42" s="129">
        <v>1464</v>
      </c>
      <c r="N42" s="129">
        <v>30190</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28246</v>
      </c>
      <c r="D43" s="129">
        <v>1686</v>
      </c>
      <c r="E43" s="129">
        <v>16294</v>
      </c>
      <c r="F43" s="129">
        <v>828</v>
      </c>
      <c r="G43" s="129">
        <v>3002</v>
      </c>
      <c r="H43" s="129">
        <v>4220</v>
      </c>
      <c r="I43" s="129">
        <v>3638</v>
      </c>
      <c r="J43" s="129">
        <v>2222</v>
      </c>
      <c r="K43" s="129">
        <v>1698</v>
      </c>
      <c r="L43" s="129">
        <v>685</v>
      </c>
      <c r="M43" s="129">
        <v>1194</v>
      </c>
      <c r="N43" s="129">
        <v>9072</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286992</v>
      </c>
      <c r="D44" s="130">
        <v>50995</v>
      </c>
      <c r="E44" s="130">
        <v>45667</v>
      </c>
      <c r="F44" s="130">
        <v>1810</v>
      </c>
      <c r="G44" s="130">
        <v>6637</v>
      </c>
      <c r="H44" s="130">
        <v>11054</v>
      </c>
      <c r="I44" s="130">
        <v>8312</v>
      </c>
      <c r="J44" s="130">
        <v>6164</v>
      </c>
      <c r="K44" s="130">
        <v>8734</v>
      </c>
      <c r="L44" s="130">
        <v>2958</v>
      </c>
      <c r="M44" s="130">
        <v>616</v>
      </c>
      <c r="N44" s="130">
        <v>189713</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5899</v>
      </c>
      <c r="D45" s="129">
        <v>747</v>
      </c>
      <c r="E45" s="129">
        <v>4029</v>
      </c>
      <c r="F45" s="129">
        <v>165</v>
      </c>
      <c r="G45" s="129">
        <v>266</v>
      </c>
      <c r="H45" s="129">
        <v>2802</v>
      </c>
      <c r="I45" s="129">
        <v>79</v>
      </c>
      <c r="J45" s="129">
        <v>329</v>
      </c>
      <c r="K45" s="129">
        <v>1</v>
      </c>
      <c r="L45" s="129">
        <v>388</v>
      </c>
      <c r="M45" s="129">
        <v>82</v>
      </c>
      <c r="N45" s="129">
        <v>1040</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1421</v>
      </c>
      <c r="D47" s="129">
        <v>3</v>
      </c>
      <c r="E47" s="129">
        <v>1176</v>
      </c>
      <c r="F47" s="129">
        <v>26</v>
      </c>
      <c r="G47" s="129">
        <v>608</v>
      </c>
      <c r="H47" s="129">
        <v>166</v>
      </c>
      <c r="I47" s="129">
        <v>88</v>
      </c>
      <c r="J47" s="129">
        <v>32</v>
      </c>
      <c r="K47" s="129">
        <v>24</v>
      </c>
      <c r="L47" s="129">
        <v>231</v>
      </c>
      <c r="M47" s="129">
        <v>242</v>
      </c>
      <c r="N47" s="129">
        <v>1</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6</v>
      </c>
      <c r="D48" s="129" t="s">
        <v>10</v>
      </c>
      <c r="E48" s="129">
        <v>6</v>
      </c>
      <c r="F48" s="129" t="s">
        <v>10</v>
      </c>
      <c r="G48" s="129">
        <v>1</v>
      </c>
      <c r="H48" s="129">
        <v>2</v>
      </c>
      <c r="I48" s="129" t="s">
        <v>10</v>
      </c>
      <c r="J48" s="129">
        <v>3</v>
      </c>
      <c r="K48" s="129" t="s">
        <v>10</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7315</v>
      </c>
      <c r="D49" s="130">
        <v>750</v>
      </c>
      <c r="E49" s="130">
        <v>5199</v>
      </c>
      <c r="F49" s="130">
        <v>191</v>
      </c>
      <c r="G49" s="130">
        <v>873</v>
      </c>
      <c r="H49" s="130">
        <v>2966</v>
      </c>
      <c r="I49" s="130">
        <v>167</v>
      </c>
      <c r="J49" s="130">
        <v>358</v>
      </c>
      <c r="K49" s="130">
        <v>25</v>
      </c>
      <c r="L49" s="130">
        <v>619</v>
      </c>
      <c r="M49" s="130">
        <v>324</v>
      </c>
      <c r="N49" s="130">
        <v>1042</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294307</v>
      </c>
      <c r="D50" s="130">
        <v>51745</v>
      </c>
      <c r="E50" s="130">
        <v>50866</v>
      </c>
      <c r="F50" s="130">
        <v>2000</v>
      </c>
      <c r="G50" s="130">
        <v>7509</v>
      </c>
      <c r="H50" s="130">
        <v>14020</v>
      </c>
      <c r="I50" s="130">
        <v>8478</v>
      </c>
      <c r="J50" s="130">
        <v>6522</v>
      </c>
      <c r="K50" s="130">
        <v>8759</v>
      </c>
      <c r="L50" s="130">
        <v>3577</v>
      </c>
      <c r="M50" s="130">
        <v>941</v>
      </c>
      <c r="N50" s="130">
        <v>190755</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-480626</v>
      </c>
      <c r="D51" s="130">
        <v>-114022</v>
      </c>
      <c r="E51" s="130">
        <v>-149803</v>
      </c>
      <c r="F51" s="130">
        <v>-8560</v>
      </c>
      <c r="G51" s="130">
        <v>-18599</v>
      </c>
      <c r="H51" s="130">
        <v>-27285</v>
      </c>
      <c r="I51" s="130">
        <v>-19110</v>
      </c>
      <c r="J51" s="130">
        <v>-20945</v>
      </c>
      <c r="K51" s="130">
        <v>-19770</v>
      </c>
      <c r="L51" s="130">
        <v>-35534</v>
      </c>
      <c r="M51" s="130">
        <v>-1092</v>
      </c>
      <c r="N51" s="130">
        <v>-215708</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-473819</v>
      </c>
      <c r="D52" s="131">
        <v>-114238</v>
      </c>
      <c r="E52" s="131">
        <v>-142691</v>
      </c>
      <c r="F52" s="131">
        <v>-8406</v>
      </c>
      <c r="G52" s="131">
        <v>-18005</v>
      </c>
      <c r="H52" s="131">
        <v>-23824</v>
      </c>
      <c r="I52" s="131">
        <v>-18459</v>
      </c>
      <c r="J52" s="131">
        <v>-20996</v>
      </c>
      <c r="K52" s="131">
        <v>-18696</v>
      </c>
      <c r="L52" s="131">
        <v>-34306</v>
      </c>
      <c r="M52" s="131">
        <v>-1406</v>
      </c>
      <c r="N52" s="131">
        <v>-215483</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106</v>
      </c>
      <c r="D53" s="129" t="s">
        <v>10</v>
      </c>
      <c r="E53" s="129">
        <v>106</v>
      </c>
      <c r="F53" s="129" t="s">
        <v>10</v>
      </c>
      <c r="G53" s="129">
        <v>106</v>
      </c>
      <c r="H53" s="129" t="s">
        <v>10</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325</v>
      </c>
      <c r="D54" s="129" t="s">
        <v>10</v>
      </c>
      <c r="E54" s="129">
        <v>263</v>
      </c>
      <c r="F54" s="129" t="s">
        <v>10</v>
      </c>
      <c r="G54" s="129">
        <v>41</v>
      </c>
      <c r="H54" s="129">
        <v>116</v>
      </c>
      <c r="I54" s="129">
        <v>16</v>
      </c>
      <c r="J54" s="129">
        <v>90</v>
      </c>
      <c r="K54" s="129" t="s">
        <v>10</v>
      </c>
      <c r="L54" s="129" t="s">
        <v>10</v>
      </c>
      <c r="M54" s="129">
        <v>62</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69.36</v>
      </c>
      <c r="D56" s="36">
        <v>28.45</v>
      </c>
      <c r="E56" s="36">
        <v>50.31</v>
      </c>
      <c r="F56" s="36">
        <v>29.84</v>
      </c>
      <c r="G56" s="36">
        <v>53.54</v>
      </c>
      <c r="H56" s="36">
        <v>64.45</v>
      </c>
      <c r="I56" s="36">
        <v>76.27</v>
      </c>
      <c r="J56" s="36">
        <v>42.73</v>
      </c>
      <c r="K56" s="36">
        <v>85.31</v>
      </c>
      <c r="L56" s="36">
        <v>16.260000000000002</v>
      </c>
      <c r="M56" s="36">
        <v>3.02</v>
      </c>
      <c r="N56" s="36">
        <v>26.67</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8.8699999999999992</v>
      </c>
      <c r="D57" s="36">
        <v>1.04</v>
      </c>
      <c r="E57" s="36">
        <v>9.86</v>
      </c>
      <c r="F57" s="36">
        <v>3.74</v>
      </c>
      <c r="G57" s="36">
        <v>9.43</v>
      </c>
      <c r="H57" s="36">
        <v>14.14</v>
      </c>
      <c r="I57" s="36">
        <v>13.27</v>
      </c>
      <c r="J57" s="36">
        <v>9.49</v>
      </c>
      <c r="K57" s="36">
        <v>17.82</v>
      </c>
      <c r="L57" s="36">
        <v>2.9</v>
      </c>
      <c r="M57" s="36">
        <v>0.32</v>
      </c>
      <c r="N57" s="36">
        <v>0.62</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v>186.96</v>
      </c>
      <c r="D58" s="36">
        <v>466.46</v>
      </c>
      <c r="E58" s="36">
        <v>0.31</v>
      </c>
      <c r="F58" s="36" t="s">
        <v>10</v>
      </c>
      <c r="G58" s="36" t="s">
        <v>10</v>
      </c>
      <c r="H58" s="36" t="s">
        <v>10</v>
      </c>
      <c r="I58" s="36" t="s">
        <v>10</v>
      </c>
      <c r="J58" s="36" t="s">
        <v>10</v>
      </c>
      <c r="K58" s="36" t="s">
        <v>10</v>
      </c>
      <c r="L58" s="36">
        <v>1.38</v>
      </c>
      <c r="M58" s="36" t="s">
        <v>10</v>
      </c>
      <c r="N58" s="36">
        <v>122.28</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0.05</v>
      </c>
      <c r="D59" s="36" t="s">
        <v>10</v>
      </c>
      <c r="E59" s="36">
        <v>0.04</v>
      </c>
      <c r="F59" s="36" t="s">
        <v>10</v>
      </c>
      <c r="G59" s="36">
        <v>0.02</v>
      </c>
      <c r="H59" s="36">
        <v>0.06</v>
      </c>
      <c r="I59" s="36">
        <v>0.03</v>
      </c>
      <c r="J59" s="36">
        <v>0.16</v>
      </c>
      <c r="K59" s="36" t="s">
        <v>10</v>
      </c>
      <c r="L59" s="36" t="s">
        <v>10</v>
      </c>
      <c r="M59" s="36" t="s">
        <v>10</v>
      </c>
      <c r="N59" s="36">
        <v>0.02</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224.51</v>
      </c>
      <c r="D60" s="36">
        <v>57.51</v>
      </c>
      <c r="E60" s="36">
        <v>95.75</v>
      </c>
      <c r="F60" s="36">
        <v>88.68</v>
      </c>
      <c r="G60" s="36">
        <v>94.2</v>
      </c>
      <c r="H60" s="36">
        <v>90.58</v>
      </c>
      <c r="I60" s="36">
        <v>95.13</v>
      </c>
      <c r="J60" s="36">
        <v>91.39</v>
      </c>
      <c r="K60" s="36">
        <v>90.52</v>
      </c>
      <c r="L60" s="36">
        <v>109.02</v>
      </c>
      <c r="M60" s="36">
        <v>0.78</v>
      </c>
      <c r="N60" s="36">
        <v>166.76</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17.53</v>
      </c>
      <c r="D61" s="36">
        <v>5.59</v>
      </c>
      <c r="E61" s="36">
        <v>12.44</v>
      </c>
      <c r="F61" s="36">
        <v>9.17</v>
      </c>
      <c r="G61" s="36">
        <v>17.07</v>
      </c>
      <c r="H61" s="36">
        <v>18.27</v>
      </c>
      <c r="I61" s="36">
        <v>22.1</v>
      </c>
      <c r="J61" s="36">
        <v>10.87</v>
      </c>
      <c r="K61" s="36">
        <v>11.29</v>
      </c>
      <c r="L61" s="36">
        <v>2.34</v>
      </c>
      <c r="M61" s="36">
        <v>1.53</v>
      </c>
      <c r="N61" s="36">
        <v>6.93</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472.23</v>
      </c>
      <c r="D62" s="37">
        <v>547.87</v>
      </c>
      <c r="E62" s="37">
        <v>143.84</v>
      </c>
      <c r="F62" s="37">
        <v>113.09</v>
      </c>
      <c r="G62" s="37">
        <v>140.12</v>
      </c>
      <c r="H62" s="37">
        <v>150.97</v>
      </c>
      <c r="I62" s="37">
        <v>162.61000000000001</v>
      </c>
      <c r="J62" s="37">
        <v>132.9</v>
      </c>
      <c r="K62" s="37">
        <v>182.36</v>
      </c>
      <c r="L62" s="37">
        <v>127.23</v>
      </c>
      <c r="M62" s="37">
        <v>2.59</v>
      </c>
      <c r="N62" s="37">
        <v>309.43</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7.95</v>
      </c>
      <c r="D63" s="36">
        <v>1.73</v>
      </c>
      <c r="E63" s="36">
        <v>9.09</v>
      </c>
      <c r="F63" s="36">
        <v>3.82</v>
      </c>
      <c r="G63" s="36">
        <v>8.2100000000000009</v>
      </c>
      <c r="H63" s="36">
        <v>26.86</v>
      </c>
      <c r="I63" s="36">
        <v>4.0599999999999996</v>
      </c>
      <c r="J63" s="36">
        <v>1.45</v>
      </c>
      <c r="K63" s="36">
        <v>7.31</v>
      </c>
      <c r="L63" s="36">
        <v>6.31</v>
      </c>
      <c r="M63" s="36">
        <v>0.01</v>
      </c>
      <c r="N63" s="36">
        <v>0.28000000000000003</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5.74</v>
      </c>
      <c r="D64" s="36">
        <v>0.35</v>
      </c>
      <c r="E64" s="36">
        <v>6.97</v>
      </c>
      <c r="F64" s="36">
        <v>0.97</v>
      </c>
      <c r="G64" s="36">
        <v>3.07</v>
      </c>
      <c r="H64" s="36">
        <v>22.86</v>
      </c>
      <c r="I64" s="36">
        <v>2.1</v>
      </c>
      <c r="J64" s="36">
        <v>0.47</v>
      </c>
      <c r="K64" s="36">
        <v>6.45</v>
      </c>
      <c r="L64" s="36">
        <v>6.18</v>
      </c>
      <c r="M64" s="36" t="s">
        <v>10</v>
      </c>
      <c r="N64" s="36" t="s">
        <v>10</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0.82</v>
      </c>
      <c r="D66" s="36">
        <v>0.04</v>
      </c>
      <c r="E66" s="36">
        <v>0.31</v>
      </c>
      <c r="F66" s="36" t="s">
        <v>10</v>
      </c>
      <c r="G66" s="36">
        <v>0.14000000000000001</v>
      </c>
      <c r="H66" s="36">
        <v>0.96</v>
      </c>
      <c r="I66" s="36">
        <v>0.91</v>
      </c>
      <c r="J66" s="36">
        <v>7.0000000000000007E-2</v>
      </c>
      <c r="K66" s="36" t="s">
        <v>10</v>
      </c>
      <c r="L66" s="36" t="s">
        <v>10</v>
      </c>
      <c r="M66" s="36" t="s">
        <v>10</v>
      </c>
      <c r="N66" s="36">
        <v>0.69</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t="s">
        <v>10</v>
      </c>
      <c r="D67" s="36" t="s">
        <v>10</v>
      </c>
      <c r="E67" s="36" t="s">
        <v>10</v>
      </c>
      <c r="F67" s="36" t="s">
        <v>10</v>
      </c>
      <c r="G67" s="36">
        <v>0.01</v>
      </c>
      <c r="H67" s="36">
        <v>0.01</v>
      </c>
      <c r="I67" s="36" t="s">
        <v>10</v>
      </c>
      <c r="J67" s="36">
        <v>0.01</v>
      </c>
      <c r="K67" s="36" t="s">
        <v>10</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8.77</v>
      </c>
      <c r="D68" s="37">
        <v>1.77</v>
      </c>
      <c r="E68" s="37">
        <v>9.4</v>
      </c>
      <c r="F68" s="37">
        <v>3.82</v>
      </c>
      <c r="G68" s="37">
        <v>8.34</v>
      </c>
      <c r="H68" s="37">
        <v>27.82</v>
      </c>
      <c r="I68" s="37">
        <v>4.97</v>
      </c>
      <c r="J68" s="37">
        <v>1.5</v>
      </c>
      <c r="K68" s="37">
        <v>7.31</v>
      </c>
      <c r="L68" s="37">
        <v>6.31</v>
      </c>
      <c r="M68" s="37">
        <v>0.01</v>
      </c>
      <c r="N68" s="37">
        <v>0.97</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480.99</v>
      </c>
      <c r="D69" s="37">
        <v>549.64</v>
      </c>
      <c r="E69" s="37">
        <v>153.24</v>
      </c>
      <c r="F69" s="37">
        <v>116.92</v>
      </c>
      <c r="G69" s="37">
        <v>148.47</v>
      </c>
      <c r="H69" s="37">
        <v>178.79</v>
      </c>
      <c r="I69" s="37">
        <v>167.58</v>
      </c>
      <c r="J69" s="37">
        <v>134.4</v>
      </c>
      <c r="K69" s="37">
        <v>189.67</v>
      </c>
      <c r="L69" s="37">
        <v>133.53</v>
      </c>
      <c r="M69" s="37">
        <v>2.61</v>
      </c>
      <c r="N69" s="37">
        <v>310.39</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131.91999999999999</v>
      </c>
      <c r="D76" s="36">
        <v>93.47</v>
      </c>
      <c r="E76" s="36">
        <v>12.72</v>
      </c>
      <c r="F76" s="36">
        <v>10.4</v>
      </c>
      <c r="G76" s="36">
        <v>13.54</v>
      </c>
      <c r="H76" s="36">
        <v>15.12</v>
      </c>
      <c r="I76" s="36">
        <v>17.47</v>
      </c>
      <c r="J76" s="36">
        <v>11.22</v>
      </c>
      <c r="K76" s="36">
        <v>21.96</v>
      </c>
      <c r="L76" s="36">
        <v>4.66</v>
      </c>
      <c r="M76" s="36">
        <v>0.04</v>
      </c>
      <c r="N76" s="36">
        <v>128.03</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0.81</v>
      </c>
      <c r="D77" s="36">
        <v>0.63</v>
      </c>
      <c r="E77" s="36">
        <v>0.27</v>
      </c>
      <c r="F77" s="36">
        <v>0.06</v>
      </c>
      <c r="G77" s="36">
        <v>0.14000000000000001</v>
      </c>
      <c r="H77" s="36">
        <v>0.1</v>
      </c>
      <c r="I77" s="36">
        <v>0.15</v>
      </c>
      <c r="J77" s="36">
        <v>7.0000000000000007E-2</v>
      </c>
      <c r="K77" s="36">
        <v>1.1599999999999999</v>
      </c>
      <c r="L77" s="36">
        <v>0.28000000000000003</v>
      </c>
      <c r="M77" s="36">
        <v>0.1</v>
      </c>
      <c r="N77" s="36">
        <v>0.53</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11.46</v>
      </c>
      <c r="D78" s="36">
        <v>2.8</v>
      </c>
      <c r="E78" s="36">
        <v>13.08</v>
      </c>
      <c r="F78" s="36">
        <v>6.82</v>
      </c>
      <c r="G78" s="36">
        <v>12.48</v>
      </c>
      <c r="H78" s="36">
        <v>18.46</v>
      </c>
      <c r="I78" s="36">
        <v>17.059999999999999</v>
      </c>
      <c r="J78" s="36">
        <v>11.18</v>
      </c>
      <c r="K78" s="36">
        <v>24.04</v>
      </c>
      <c r="L78" s="36">
        <v>4.5999999999999996</v>
      </c>
      <c r="M78" s="36">
        <v>0.31</v>
      </c>
      <c r="N78" s="36">
        <v>0.19</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51.48</v>
      </c>
      <c r="D79" s="36">
        <v>77.77</v>
      </c>
      <c r="E79" s="36">
        <v>21.25</v>
      </c>
      <c r="F79" s="36">
        <v>11.92</v>
      </c>
      <c r="G79" s="36">
        <v>28.66</v>
      </c>
      <c r="H79" s="36">
        <v>32.43</v>
      </c>
      <c r="I79" s="36">
        <v>37.9</v>
      </c>
      <c r="J79" s="36">
        <v>18.559999999999999</v>
      </c>
      <c r="K79" s="36">
        <v>22.2</v>
      </c>
      <c r="L79" s="36">
        <v>2.9</v>
      </c>
      <c r="M79" s="36">
        <v>1.88</v>
      </c>
      <c r="N79" s="36">
        <v>23.05</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17.53</v>
      </c>
      <c r="D80" s="36">
        <v>5.59</v>
      </c>
      <c r="E80" s="36">
        <v>12.44</v>
      </c>
      <c r="F80" s="36">
        <v>9.17</v>
      </c>
      <c r="G80" s="36">
        <v>17.07</v>
      </c>
      <c r="H80" s="36">
        <v>18.27</v>
      </c>
      <c r="I80" s="36">
        <v>22.1</v>
      </c>
      <c r="J80" s="36">
        <v>10.87</v>
      </c>
      <c r="K80" s="36">
        <v>11.29</v>
      </c>
      <c r="L80" s="36">
        <v>2.34</v>
      </c>
      <c r="M80" s="36">
        <v>1.53</v>
      </c>
      <c r="N80" s="36">
        <v>6.93</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178.13</v>
      </c>
      <c r="D81" s="37">
        <v>169.09</v>
      </c>
      <c r="E81" s="37">
        <v>34.869999999999997</v>
      </c>
      <c r="F81" s="37">
        <v>20.03</v>
      </c>
      <c r="G81" s="37">
        <v>37.74</v>
      </c>
      <c r="H81" s="37">
        <v>47.84</v>
      </c>
      <c r="I81" s="37">
        <v>50.49</v>
      </c>
      <c r="J81" s="37">
        <v>30.16</v>
      </c>
      <c r="K81" s="37">
        <v>58.07</v>
      </c>
      <c r="L81" s="37">
        <v>10.1</v>
      </c>
      <c r="M81" s="37">
        <v>0.79</v>
      </c>
      <c r="N81" s="37">
        <v>144.87</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3.66</v>
      </c>
      <c r="D82" s="36">
        <v>2.48</v>
      </c>
      <c r="E82" s="36">
        <v>3.08</v>
      </c>
      <c r="F82" s="36">
        <v>1.82</v>
      </c>
      <c r="G82" s="36">
        <v>1.51</v>
      </c>
      <c r="H82" s="36">
        <v>12.13</v>
      </c>
      <c r="I82" s="36">
        <v>0.48</v>
      </c>
      <c r="J82" s="36">
        <v>1.61</v>
      </c>
      <c r="K82" s="36">
        <v>0.01</v>
      </c>
      <c r="L82" s="36">
        <v>1.32</v>
      </c>
      <c r="M82" s="36">
        <v>0.11</v>
      </c>
      <c r="N82" s="36">
        <v>0.79</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0.88</v>
      </c>
      <c r="D84" s="36">
        <v>0.01</v>
      </c>
      <c r="E84" s="36">
        <v>0.9</v>
      </c>
      <c r="F84" s="36">
        <v>0.28999999999999998</v>
      </c>
      <c r="G84" s="36">
        <v>3.46</v>
      </c>
      <c r="H84" s="36">
        <v>0.72</v>
      </c>
      <c r="I84" s="36">
        <v>0.54</v>
      </c>
      <c r="J84" s="36">
        <v>0.16</v>
      </c>
      <c r="K84" s="36">
        <v>0.16</v>
      </c>
      <c r="L84" s="36">
        <v>0.79</v>
      </c>
      <c r="M84" s="36">
        <v>0.31</v>
      </c>
      <c r="N84" s="36" t="s">
        <v>10</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t="s">
        <v>10</v>
      </c>
      <c r="D85" s="36" t="s">
        <v>10</v>
      </c>
      <c r="E85" s="36" t="s">
        <v>10</v>
      </c>
      <c r="F85" s="36" t="s">
        <v>10</v>
      </c>
      <c r="G85" s="36">
        <v>0.01</v>
      </c>
      <c r="H85" s="36">
        <v>0.01</v>
      </c>
      <c r="I85" s="36" t="s">
        <v>10</v>
      </c>
      <c r="J85" s="36">
        <v>0.01</v>
      </c>
      <c r="K85" s="36" t="s">
        <v>10</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4.54</v>
      </c>
      <c r="D86" s="37">
        <v>2.4900000000000002</v>
      </c>
      <c r="E86" s="37">
        <v>3.97</v>
      </c>
      <c r="F86" s="37">
        <v>2.11</v>
      </c>
      <c r="G86" s="37">
        <v>4.96</v>
      </c>
      <c r="H86" s="37">
        <v>12.84</v>
      </c>
      <c r="I86" s="37">
        <v>1.01</v>
      </c>
      <c r="J86" s="37">
        <v>1.75</v>
      </c>
      <c r="K86" s="37">
        <v>0.17</v>
      </c>
      <c r="L86" s="37">
        <v>2.11</v>
      </c>
      <c r="M86" s="37">
        <v>0.42</v>
      </c>
      <c r="N86" s="37">
        <v>0.8</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182.67</v>
      </c>
      <c r="D87" s="37">
        <v>171.57</v>
      </c>
      <c r="E87" s="37">
        <v>38.840000000000003</v>
      </c>
      <c r="F87" s="37">
        <v>22.15</v>
      </c>
      <c r="G87" s="37">
        <v>42.7</v>
      </c>
      <c r="H87" s="37">
        <v>60.68</v>
      </c>
      <c r="I87" s="37">
        <v>51.5</v>
      </c>
      <c r="J87" s="37">
        <v>31.91</v>
      </c>
      <c r="K87" s="37">
        <v>58.23</v>
      </c>
      <c r="L87" s="37">
        <v>12.21</v>
      </c>
      <c r="M87" s="37">
        <v>1.21</v>
      </c>
      <c r="N87" s="37">
        <v>145.66999999999999</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-298.32</v>
      </c>
      <c r="D88" s="37">
        <v>-378.06</v>
      </c>
      <c r="E88" s="37">
        <v>-114.4</v>
      </c>
      <c r="F88" s="37">
        <v>-94.77</v>
      </c>
      <c r="G88" s="37">
        <v>-105.76</v>
      </c>
      <c r="H88" s="37">
        <v>-118.1</v>
      </c>
      <c r="I88" s="37">
        <v>-116.08</v>
      </c>
      <c r="J88" s="37">
        <v>-102.49</v>
      </c>
      <c r="K88" s="37">
        <v>-131.44</v>
      </c>
      <c r="L88" s="37">
        <v>-121.32</v>
      </c>
      <c r="M88" s="37">
        <v>-1.4</v>
      </c>
      <c r="N88" s="37">
        <v>-164.72</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-294.10000000000002</v>
      </c>
      <c r="D89" s="38">
        <v>-378.78</v>
      </c>
      <c r="E89" s="38">
        <v>-108.97</v>
      </c>
      <c r="F89" s="38">
        <v>-93.06</v>
      </c>
      <c r="G89" s="38">
        <v>-102.38</v>
      </c>
      <c r="H89" s="38">
        <v>-103.12</v>
      </c>
      <c r="I89" s="38">
        <v>-112.12</v>
      </c>
      <c r="J89" s="38">
        <v>-102.74</v>
      </c>
      <c r="K89" s="38">
        <v>-124.29</v>
      </c>
      <c r="L89" s="38">
        <v>-117.13</v>
      </c>
      <c r="M89" s="38">
        <v>-1.8</v>
      </c>
      <c r="N89" s="38">
        <v>-164.55</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7.0000000000000007E-2</v>
      </c>
      <c r="D90" s="36" t="s">
        <v>10</v>
      </c>
      <c r="E90" s="36">
        <v>0.08</v>
      </c>
      <c r="F90" s="36" t="s">
        <v>10</v>
      </c>
      <c r="G90" s="36">
        <v>0.6</v>
      </c>
      <c r="H90" s="36" t="s">
        <v>10</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0.2</v>
      </c>
      <c r="D91" s="36" t="s">
        <v>10</v>
      </c>
      <c r="E91" s="36">
        <v>0.2</v>
      </c>
      <c r="F91" s="36" t="s">
        <v>10</v>
      </c>
      <c r="G91" s="36">
        <v>0.23</v>
      </c>
      <c r="H91" s="36">
        <v>0.5</v>
      </c>
      <c r="I91" s="36">
        <v>0.1</v>
      </c>
      <c r="J91" s="36">
        <v>0.44</v>
      </c>
      <c r="K91" s="36" t="s">
        <v>10</v>
      </c>
      <c r="L91" s="36" t="s">
        <v>10</v>
      </c>
      <c r="M91" s="36">
        <v>0.08</v>
      </c>
      <c r="N91" s="36" t="s">
        <v>10</v>
      </c>
    </row>
  </sheetData>
  <mergeCells count="31">
    <mergeCell ref="I18:N18"/>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F14:H16"/>
    <mergeCell ref="F6:F13"/>
    <mergeCell ref="I6:I13"/>
    <mergeCell ref="J6:J13"/>
    <mergeCell ref="A4:A16"/>
    <mergeCell ref="B4:B16"/>
    <mergeCell ref="C4:C16"/>
    <mergeCell ref="D4:D16"/>
    <mergeCell ref="E4:E16"/>
    <mergeCell ref="A1:B1"/>
    <mergeCell ref="C1:H1"/>
    <mergeCell ref="I1:N1"/>
    <mergeCell ref="A3:B3"/>
    <mergeCell ref="C3:H3"/>
    <mergeCell ref="I3: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100</v>
      </c>
      <c r="B2" s="246"/>
      <c r="C2" s="249" t="s">
        <v>204</v>
      </c>
      <c r="D2" s="250"/>
      <c r="E2" s="250"/>
      <c r="F2" s="250"/>
      <c r="G2" s="250"/>
      <c r="H2" s="250"/>
      <c r="I2" s="250" t="s">
        <v>204</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34307</v>
      </c>
      <c r="D19" s="129">
        <v>8607</v>
      </c>
      <c r="E19" s="129">
        <v>7176</v>
      </c>
      <c r="F19" s="129">
        <v>15</v>
      </c>
      <c r="G19" s="129">
        <v>181</v>
      </c>
      <c r="H19" s="129">
        <v>637</v>
      </c>
      <c r="I19" s="129">
        <v>1312</v>
      </c>
      <c r="J19" s="129">
        <v>1336</v>
      </c>
      <c r="K19" s="129">
        <v>2119</v>
      </c>
      <c r="L19" s="129">
        <v>1576</v>
      </c>
      <c r="M19" s="129">
        <v>135</v>
      </c>
      <c r="N19" s="129">
        <v>18389</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23850</v>
      </c>
      <c r="D20" s="129">
        <v>9048</v>
      </c>
      <c r="E20" s="129">
        <v>13540</v>
      </c>
      <c r="F20" s="129">
        <v>287</v>
      </c>
      <c r="G20" s="129">
        <v>548</v>
      </c>
      <c r="H20" s="129">
        <v>2050</v>
      </c>
      <c r="I20" s="129">
        <v>1697</v>
      </c>
      <c r="J20" s="129">
        <v>2631</v>
      </c>
      <c r="K20" s="129">
        <v>2318</v>
      </c>
      <c r="L20" s="129">
        <v>4008</v>
      </c>
      <c r="M20" s="129">
        <v>191</v>
      </c>
      <c r="N20" s="129">
        <v>1071</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72</v>
      </c>
      <c r="D22" s="129" t="s">
        <v>10</v>
      </c>
      <c r="E22" s="129">
        <v>68</v>
      </c>
      <c r="F22" s="129" t="s">
        <v>10</v>
      </c>
      <c r="G22" s="129">
        <v>2</v>
      </c>
      <c r="H22" s="129">
        <v>4</v>
      </c>
      <c r="I22" s="129">
        <v>27</v>
      </c>
      <c r="J22" s="129">
        <v>34</v>
      </c>
      <c r="K22" s="129">
        <v>1</v>
      </c>
      <c r="L22" s="129" t="s">
        <v>10</v>
      </c>
      <c r="M22" s="129">
        <v>4</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41369</v>
      </c>
      <c r="D23" s="129">
        <v>8512</v>
      </c>
      <c r="E23" s="129">
        <v>10553</v>
      </c>
      <c r="F23" s="129">
        <v>53</v>
      </c>
      <c r="G23" s="129">
        <v>175</v>
      </c>
      <c r="H23" s="129">
        <v>676</v>
      </c>
      <c r="I23" s="129">
        <v>667</v>
      </c>
      <c r="J23" s="129">
        <v>1675</v>
      </c>
      <c r="K23" s="129">
        <v>1156</v>
      </c>
      <c r="L23" s="129">
        <v>6151</v>
      </c>
      <c r="M23" s="129">
        <v>28</v>
      </c>
      <c r="N23" s="129">
        <v>22276</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902</v>
      </c>
      <c r="D24" s="129">
        <v>2</v>
      </c>
      <c r="E24" s="129">
        <v>826</v>
      </c>
      <c r="F24" s="129" t="s">
        <v>10</v>
      </c>
      <c r="G24" s="129">
        <v>10</v>
      </c>
      <c r="H24" s="129">
        <v>127</v>
      </c>
      <c r="I24" s="129">
        <v>200</v>
      </c>
      <c r="J24" s="129">
        <v>132</v>
      </c>
      <c r="K24" s="129">
        <v>280</v>
      </c>
      <c r="L24" s="129">
        <v>77</v>
      </c>
      <c r="M24" s="129">
        <v>73</v>
      </c>
      <c r="N24" s="129" t="s">
        <v>10</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98697</v>
      </c>
      <c r="D25" s="130">
        <v>26165</v>
      </c>
      <c r="E25" s="130">
        <v>30511</v>
      </c>
      <c r="F25" s="130">
        <v>356</v>
      </c>
      <c r="G25" s="130">
        <v>896</v>
      </c>
      <c r="H25" s="130">
        <v>3239</v>
      </c>
      <c r="I25" s="130">
        <v>3503</v>
      </c>
      <c r="J25" s="130">
        <v>5544</v>
      </c>
      <c r="K25" s="130">
        <v>5314</v>
      </c>
      <c r="L25" s="130">
        <v>11659</v>
      </c>
      <c r="M25" s="130">
        <v>285</v>
      </c>
      <c r="N25" s="130">
        <v>41736</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7540</v>
      </c>
      <c r="D26" s="129">
        <v>600</v>
      </c>
      <c r="E26" s="129">
        <v>6901</v>
      </c>
      <c r="F26" s="129">
        <v>113</v>
      </c>
      <c r="G26" s="129">
        <v>928</v>
      </c>
      <c r="H26" s="129">
        <v>1000</v>
      </c>
      <c r="I26" s="129">
        <v>1478</v>
      </c>
      <c r="J26" s="129">
        <v>725</v>
      </c>
      <c r="K26" s="129">
        <v>1131</v>
      </c>
      <c r="L26" s="129">
        <v>1524</v>
      </c>
      <c r="M26" s="129">
        <v>12</v>
      </c>
      <c r="N26" s="129">
        <v>27</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6247</v>
      </c>
      <c r="D27" s="129">
        <v>470</v>
      </c>
      <c r="E27" s="129">
        <v>5776</v>
      </c>
      <c r="F27" s="129">
        <v>93</v>
      </c>
      <c r="G27" s="129">
        <v>731</v>
      </c>
      <c r="H27" s="129">
        <v>695</v>
      </c>
      <c r="I27" s="129">
        <v>1200</v>
      </c>
      <c r="J27" s="129">
        <v>576</v>
      </c>
      <c r="K27" s="129">
        <v>1004</v>
      </c>
      <c r="L27" s="129">
        <v>1477</v>
      </c>
      <c r="M27" s="129" t="s">
        <v>10</v>
      </c>
      <c r="N27" s="129" t="s">
        <v>10</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1067</v>
      </c>
      <c r="D29" s="129">
        <v>824</v>
      </c>
      <c r="E29" s="129">
        <v>199</v>
      </c>
      <c r="F29" s="129">
        <v>6</v>
      </c>
      <c r="G29" s="129">
        <v>6</v>
      </c>
      <c r="H29" s="129">
        <v>25</v>
      </c>
      <c r="I29" s="129">
        <v>17</v>
      </c>
      <c r="J29" s="129">
        <v>1</v>
      </c>
      <c r="K29" s="129">
        <v>7</v>
      </c>
      <c r="L29" s="129">
        <v>138</v>
      </c>
      <c r="M29" s="129" t="s">
        <v>10</v>
      </c>
      <c r="N29" s="129">
        <v>44</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28</v>
      </c>
      <c r="D30" s="129" t="s">
        <v>10</v>
      </c>
      <c r="E30" s="129">
        <v>28</v>
      </c>
      <c r="F30" s="129" t="s">
        <v>10</v>
      </c>
      <c r="G30" s="129">
        <v>28</v>
      </c>
      <c r="H30" s="129" t="s">
        <v>10</v>
      </c>
      <c r="I30" s="129" t="s">
        <v>10</v>
      </c>
      <c r="J30" s="129" t="s">
        <v>10</v>
      </c>
      <c r="K30" s="129" t="s">
        <v>10</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8579</v>
      </c>
      <c r="D31" s="130">
        <v>1424</v>
      </c>
      <c r="E31" s="130">
        <v>7072</v>
      </c>
      <c r="F31" s="130">
        <v>119</v>
      </c>
      <c r="G31" s="130">
        <v>906</v>
      </c>
      <c r="H31" s="130">
        <v>1025</v>
      </c>
      <c r="I31" s="130">
        <v>1496</v>
      </c>
      <c r="J31" s="130">
        <v>726</v>
      </c>
      <c r="K31" s="130">
        <v>1138</v>
      </c>
      <c r="L31" s="130">
        <v>1662</v>
      </c>
      <c r="M31" s="130">
        <v>12</v>
      </c>
      <c r="N31" s="130">
        <v>71</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107276</v>
      </c>
      <c r="D32" s="130">
        <v>27589</v>
      </c>
      <c r="E32" s="130">
        <v>37583</v>
      </c>
      <c r="F32" s="130">
        <v>474</v>
      </c>
      <c r="G32" s="130">
        <v>1803</v>
      </c>
      <c r="H32" s="130">
        <v>4264</v>
      </c>
      <c r="I32" s="130">
        <v>4999</v>
      </c>
      <c r="J32" s="130">
        <v>6271</v>
      </c>
      <c r="K32" s="130">
        <v>6452</v>
      </c>
      <c r="L32" s="130">
        <v>13320</v>
      </c>
      <c r="M32" s="130">
        <v>297</v>
      </c>
      <c r="N32" s="130">
        <v>41807</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1228</v>
      </c>
      <c r="D39" s="129">
        <v>395</v>
      </c>
      <c r="E39" s="129">
        <v>140</v>
      </c>
      <c r="F39" s="129">
        <v>58</v>
      </c>
      <c r="G39" s="129">
        <v>21</v>
      </c>
      <c r="H39" s="129">
        <v>59</v>
      </c>
      <c r="I39" s="129" t="s">
        <v>10</v>
      </c>
      <c r="J39" s="129" t="s">
        <v>10</v>
      </c>
      <c r="K39" s="129" t="s">
        <v>10</v>
      </c>
      <c r="L39" s="129">
        <v>2</v>
      </c>
      <c r="M39" s="129" t="s">
        <v>10</v>
      </c>
      <c r="N39" s="129">
        <v>693</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142</v>
      </c>
      <c r="D40" s="129">
        <v>106</v>
      </c>
      <c r="E40" s="129">
        <v>36</v>
      </c>
      <c r="F40" s="129" t="s">
        <v>10</v>
      </c>
      <c r="G40" s="129" t="s">
        <v>10</v>
      </c>
      <c r="H40" s="129" t="s">
        <v>10</v>
      </c>
      <c r="I40" s="129" t="s">
        <v>10</v>
      </c>
      <c r="J40" s="129">
        <v>6</v>
      </c>
      <c r="K40" s="129" t="s">
        <v>10</v>
      </c>
      <c r="L40" s="129">
        <v>31</v>
      </c>
      <c r="M40" s="129" t="s">
        <v>10</v>
      </c>
      <c r="N40" s="129" t="s">
        <v>10</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10160</v>
      </c>
      <c r="D41" s="129">
        <v>4400</v>
      </c>
      <c r="E41" s="129">
        <v>3457</v>
      </c>
      <c r="F41" s="129">
        <v>11</v>
      </c>
      <c r="G41" s="129">
        <v>405</v>
      </c>
      <c r="H41" s="129">
        <v>579</v>
      </c>
      <c r="I41" s="129">
        <v>306</v>
      </c>
      <c r="J41" s="129">
        <v>816</v>
      </c>
      <c r="K41" s="129">
        <v>413</v>
      </c>
      <c r="L41" s="129">
        <v>928</v>
      </c>
      <c r="M41" s="129">
        <v>32</v>
      </c>
      <c r="N41" s="129">
        <v>2270</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7697</v>
      </c>
      <c r="D42" s="129">
        <v>1500</v>
      </c>
      <c r="E42" s="129">
        <v>5345</v>
      </c>
      <c r="F42" s="129">
        <v>102</v>
      </c>
      <c r="G42" s="129">
        <v>395</v>
      </c>
      <c r="H42" s="129">
        <v>624</v>
      </c>
      <c r="I42" s="129">
        <v>807</v>
      </c>
      <c r="J42" s="129">
        <v>637</v>
      </c>
      <c r="K42" s="129">
        <v>422</v>
      </c>
      <c r="L42" s="129">
        <v>2357</v>
      </c>
      <c r="M42" s="129">
        <v>93</v>
      </c>
      <c r="N42" s="129">
        <v>760</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902</v>
      </c>
      <c r="D43" s="129">
        <v>2</v>
      </c>
      <c r="E43" s="129">
        <v>826</v>
      </c>
      <c r="F43" s="129" t="s">
        <v>10</v>
      </c>
      <c r="G43" s="129">
        <v>10</v>
      </c>
      <c r="H43" s="129">
        <v>127</v>
      </c>
      <c r="I43" s="129">
        <v>200</v>
      </c>
      <c r="J43" s="129">
        <v>132</v>
      </c>
      <c r="K43" s="129">
        <v>280</v>
      </c>
      <c r="L43" s="129">
        <v>77</v>
      </c>
      <c r="M43" s="129">
        <v>73</v>
      </c>
      <c r="N43" s="129" t="s">
        <v>10</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18326</v>
      </c>
      <c r="D44" s="130">
        <v>6399</v>
      </c>
      <c r="E44" s="130">
        <v>8152</v>
      </c>
      <c r="F44" s="130">
        <v>170</v>
      </c>
      <c r="G44" s="130">
        <v>812</v>
      </c>
      <c r="H44" s="130">
        <v>1134</v>
      </c>
      <c r="I44" s="130">
        <v>913</v>
      </c>
      <c r="J44" s="130">
        <v>1327</v>
      </c>
      <c r="K44" s="130">
        <v>555</v>
      </c>
      <c r="L44" s="130">
        <v>3241</v>
      </c>
      <c r="M44" s="130">
        <v>52</v>
      </c>
      <c r="N44" s="130">
        <v>3723</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1585</v>
      </c>
      <c r="D45" s="129">
        <v>304</v>
      </c>
      <c r="E45" s="129">
        <v>1278</v>
      </c>
      <c r="F45" s="129">
        <v>4</v>
      </c>
      <c r="G45" s="129">
        <v>324</v>
      </c>
      <c r="H45" s="129">
        <v>485</v>
      </c>
      <c r="I45" s="129">
        <v>261</v>
      </c>
      <c r="J45" s="129">
        <v>180</v>
      </c>
      <c r="K45" s="129">
        <v>23</v>
      </c>
      <c r="L45" s="129" t="s">
        <v>10</v>
      </c>
      <c r="M45" s="129">
        <v>2</v>
      </c>
      <c r="N45" s="129">
        <v>1</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1145</v>
      </c>
      <c r="D47" s="129">
        <v>3</v>
      </c>
      <c r="E47" s="129">
        <v>1138</v>
      </c>
      <c r="F47" s="129" t="s">
        <v>10</v>
      </c>
      <c r="G47" s="129">
        <v>75</v>
      </c>
      <c r="H47" s="129">
        <v>100</v>
      </c>
      <c r="I47" s="129">
        <v>97</v>
      </c>
      <c r="J47" s="129">
        <v>66</v>
      </c>
      <c r="K47" s="129">
        <v>72</v>
      </c>
      <c r="L47" s="129">
        <v>727</v>
      </c>
      <c r="M47" s="129" t="s">
        <v>10</v>
      </c>
      <c r="N47" s="129">
        <v>4</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28</v>
      </c>
      <c r="D48" s="129" t="s">
        <v>10</v>
      </c>
      <c r="E48" s="129">
        <v>28</v>
      </c>
      <c r="F48" s="129" t="s">
        <v>10</v>
      </c>
      <c r="G48" s="129">
        <v>28</v>
      </c>
      <c r="H48" s="129" t="s">
        <v>10</v>
      </c>
      <c r="I48" s="129" t="s">
        <v>10</v>
      </c>
      <c r="J48" s="129" t="s">
        <v>10</v>
      </c>
      <c r="K48" s="129" t="s">
        <v>10</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2702</v>
      </c>
      <c r="D49" s="130">
        <v>308</v>
      </c>
      <c r="E49" s="130">
        <v>2388</v>
      </c>
      <c r="F49" s="130">
        <v>4</v>
      </c>
      <c r="G49" s="130">
        <v>372</v>
      </c>
      <c r="H49" s="130">
        <v>585</v>
      </c>
      <c r="I49" s="130">
        <v>358</v>
      </c>
      <c r="J49" s="130">
        <v>246</v>
      </c>
      <c r="K49" s="130">
        <v>96</v>
      </c>
      <c r="L49" s="130">
        <v>727</v>
      </c>
      <c r="M49" s="130">
        <v>2</v>
      </c>
      <c r="N49" s="130">
        <v>4</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21028</v>
      </c>
      <c r="D50" s="130">
        <v>6707</v>
      </c>
      <c r="E50" s="130">
        <v>10540</v>
      </c>
      <c r="F50" s="130">
        <v>174</v>
      </c>
      <c r="G50" s="130">
        <v>1183</v>
      </c>
      <c r="H50" s="130">
        <v>1719</v>
      </c>
      <c r="I50" s="130">
        <v>1270</v>
      </c>
      <c r="J50" s="130">
        <v>1573</v>
      </c>
      <c r="K50" s="130">
        <v>651</v>
      </c>
      <c r="L50" s="130">
        <v>3969</v>
      </c>
      <c r="M50" s="130">
        <v>54</v>
      </c>
      <c r="N50" s="130">
        <v>3727</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-86248</v>
      </c>
      <c r="D51" s="130">
        <v>-20882</v>
      </c>
      <c r="E51" s="130">
        <v>-27043</v>
      </c>
      <c r="F51" s="130">
        <v>-300</v>
      </c>
      <c r="G51" s="130">
        <v>-619</v>
      </c>
      <c r="H51" s="130">
        <v>-2545</v>
      </c>
      <c r="I51" s="130">
        <v>-3728</v>
      </c>
      <c r="J51" s="130">
        <v>-4697</v>
      </c>
      <c r="K51" s="130">
        <v>-5801</v>
      </c>
      <c r="L51" s="130">
        <v>-9352</v>
      </c>
      <c r="M51" s="130">
        <v>-244</v>
      </c>
      <c r="N51" s="130">
        <v>-38079</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-80371</v>
      </c>
      <c r="D52" s="131">
        <v>-19766</v>
      </c>
      <c r="E52" s="131">
        <v>-22359</v>
      </c>
      <c r="F52" s="131">
        <v>-185</v>
      </c>
      <c r="G52" s="131">
        <v>-85</v>
      </c>
      <c r="H52" s="131">
        <v>-2105</v>
      </c>
      <c r="I52" s="131">
        <v>-2591</v>
      </c>
      <c r="J52" s="131">
        <v>-4217</v>
      </c>
      <c r="K52" s="131">
        <v>-4759</v>
      </c>
      <c r="L52" s="131">
        <v>-8417</v>
      </c>
      <c r="M52" s="131">
        <v>-234</v>
      </c>
      <c r="N52" s="131">
        <v>-38013</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26</v>
      </c>
      <c r="D53" s="129" t="s">
        <v>10</v>
      </c>
      <c r="E53" s="129">
        <v>26</v>
      </c>
      <c r="F53" s="129" t="s">
        <v>10</v>
      </c>
      <c r="G53" s="129" t="s">
        <v>10</v>
      </c>
      <c r="H53" s="129">
        <v>26</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563</v>
      </c>
      <c r="D54" s="129" t="s">
        <v>10</v>
      </c>
      <c r="E54" s="129">
        <v>555</v>
      </c>
      <c r="F54" s="129" t="s">
        <v>10</v>
      </c>
      <c r="G54" s="129">
        <v>6</v>
      </c>
      <c r="H54" s="129">
        <v>118</v>
      </c>
      <c r="I54" s="129">
        <v>235</v>
      </c>
      <c r="J54" s="129">
        <v>168</v>
      </c>
      <c r="K54" s="129">
        <v>28</v>
      </c>
      <c r="L54" s="129" t="s">
        <v>10</v>
      </c>
      <c r="M54" s="129">
        <v>8</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21.29</v>
      </c>
      <c r="D56" s="36">
        <v>28.54</v>
      </c>
      <c r="E56" s="36">
        <v>5.48</v>
      </c>
      <c r="F56" s="36">
        <v>0.17</v>
      </c>
      <c r="G56" s="36">
        <v>1.03</v>
      </c>
      <c r="H56" s="36">
        <v>2.76</v>
      </c>
      <c r="I56" s="36">
        <v>7.97</v>
      </c>
      <c r="J56" s="36">
        <v>6.54</v>
      </c>
      <c r="K56" s="36">
        <v>14.09</v>
      </c>
      <c r="L56" s="36">
        <v>5.38</v>
      </c>
      <c r="M56" s="36">
        <v>0.17</v>
      </c>
      <c r="N56" s="36">
        <v>14.04</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14.8</v>
      </c>
      <c r="D57" s="36">
        <v>30</v>
      </c>
      <c r="E57" s="36">
        <v>10.34</v>
      </c>
      <c r="F57" s="36">
        <v>3.18</v>
      </c>
      <c r="G57" s="36">
        <v>3.12</v>
      </c>
      <c r="H57" s="36">
        <v>8.8699999999999992</v>
      </c>
      <c r="I57" s="36">
        <v>10.31</v>
      </c>
      <c r="J57" s="36">
        <v>12.87</v>
      </c>
      <c r="K57" s="36">
        <v>15.41</v>
      </c>
      <c r="L57" s="36">
        <v>13.69</v>
      </c>
      <c r="M57" s="36">
        <v>0.25</v>
      </c>
      <c r="N57" s="36">
        <v>0.82</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0.04</v>
      </c>
      <c r="D59" s="36" t="s">
        <v>10</v>
      </c>
      <c r="E59" s="36">
        <v>0.05</v>
      </c>
      <c r="F59" s="36" t="s">
        <v>10</v>
      </c>
      <c r="G59" s="36">
        <v>0.01</v>
      </c>
      <c r="H59" s="36">
        <v>0.02</v>
      </c>
      <c r="I59" s="36">
        <v>0.17</v>
      </c>
      <c r="J59" s="36">
        <v>0.17</v>
      </c>
      <c r="K59" s="36" t="s">
        <v>10</v>
      </c>
      <c r="L59" s="36" t="s">
        <v>10</v>
      </c>
      <c r="M59" s="36">
        <v>0.01</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25.68</v>
      </c>
      <c r="D60" s="36">
        <v>28.22</v>
      </c>
      <c r="E60" s="36">
        <v>8.06</v>
      </c>
      <c r="F60" s="36">
        <v>0.59</v>
      </c>
      <c r="G60" s="36">
        <v>1</v>
      </c>
      <c r="H60" s="36">
        <v>2.92</v>
      </c>
      <c r="I60" s="36">
        <v>4.05</v>
      </c>
      <c r="J60" s="36">
        <v>8.1999999999999993</v>
      </c>
      <c r="K60" s="36">
        <v>7.69</v>
      </c>
      <c r="L60" s="36">
        <v>21</v>
      </c>
      <c r="M60" s="36">
        <v>0.04</v>
      </c>
      <c r="N60" s="36">
        <v>17.010000000000002</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0.56000000000000005</v>
      </c>
      <c r="D61" s="36">
        <v>0.01</v>
      </c>
      <c r="E61" s="36">
        <v>0.63</v>
      </c>
      <c r="F61" s="36" t="s">
        <v>10</v>
      </c>
      <c r="G61" s="36">
        <v>0.06</v>
      </c>
      <c r="H61" s="36">
        <v>0.55000000000000004</v>
      </c>
      <c r="I61" s="36">
        <v>1.21</v>
      </c>
      <c r="J61" s="36">
        <v>0.64</v>
      </c>
      <c r="K61" s="36">
        <v>1.86</v>
      </c>
      <c r="L61" s="36">
        <v>0.26</v>
      </c>
      <c r="M61" s="36">
        <v>0.09</v>
      </c>
      <c r="N61" s="36" t="s">
        <v>10</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61.26</v>
      </c>
      <c r="D62" s="37">
        <v>86.76</v>
      </c>
      <c r="E62" s="37">
        <v>23.3</v>
      </c>
      <c r="F62" s="37">
        <v>3.94</v>
      </c>
      <c r="G62" s="37">
        <v>5.0999999999999996</v>
      </c>
      <c r="H62" s="37">
        <v>14.02</v>
      </c>
      <c r="I62" s="37">
        <v>21.28</v>
      </c>
      <c r="J62" s="37">
        <v>27.13</v>
      </c>
      <c r="K62" s="37">
        <v>35.33</v>
      </c>
      <c r="L62" s="37">
        <v>39.81</v>
      </c>
      <c r="M62" s="37">
        <v>0.37</v>
      </c>
      <c r="N62" s="37">
        <v>31.87</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4.68</v>
      </c>
      <c r="D63" s="36">
        <v>1.99</v>
      </c>
      <c r="E63" s="36">
        <v>5.27</v>
      </c>
      <c r="F63" s="36">
        <v>1.25</v>
      </c>
      <c r="G63" s="36">
        <v>5.28</v>
      </c>
      <c r="H63" s="36">
        <v>4.33</v>
      </c>
      <c r="I63" s="36">
        <v>8.98</v>
      </c>
      <c r="J63" s="36">
        <v>3.55</v>
      </c>
      <c r="K63" s="36">
        <v>7.52</v>
      </c>
      <c r="L63" s="36">
        <v>5.2</v>
      </c>
      <c r="M63" s="36">
        <v>0.02</v>
      </c>
      <c r="N63" s="36">
        <v>0.02</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3.88</v>
      </c>
      <c r="D64" s="36">
        <v>1.56</v>
      </c>
      <c r="E64" s="36">
        <v>4.41</v>
      </c>
      <c r="F64" s="36">
        <v>1.03</v>
      </c>
      <c r="G64" s="36">
        <v>4.16</v>
      </c>
      <c r="H64" s="36">
        <v>3.01</v>
      </c>
      <c r="I64" s="36">
        <v>7.29</v>
      </c>
      <c r="J64" s="36">
        <v>2.82</v>
      </c>
      <c r="K64" s="36">
        <v>6.67</v>
      </c>
      <c r="L64" s="36">
        <v>5.04</v>
      </c>
      <c r="M64" s="36" t="s">
        <v>10</v>
      </c>
      <c r="N64" s="36" t="s">
        <v>10</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0.66</v>
      </c>
      <c r="D66" s="36">
        <v>2.73</v>
      </c>
      <c r="E66" s="36">
        <v>0.15</v>
      </c>
      <c r="F66" s="36">
        <v>0.06</v>
      </c>
      <c r="G66" s="36">
        <v>0.03</v>
      </c>
      <c r="H66" s="36">
        <v>0.11</v>
      </c>
      <c r="I66" s="36">
        <v>0.1</v>
      </c>
      <c r="J66" s="36" t="s">
        <v>10</v>
      </c>
      <c r="K66" s="36">
        <v>0.05</v>
      </c>
      <c r="L66" s="36">
        <v>0.47</v>
      </c>
      <c r="M66" s="36" t="s">
        <v>10</v>
      </c>
      <c r="N66" s="36">
        <v>0.03</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0.02</v>
      </c>
      <c r="D67" s="36" t="s">
        <v>10</v>
      </c>
      <c r="E67" s="36">
        <v>0.02</v>
      </c>
      <c r="F67" s="36" t="s">
        <v>10</v>
      </c>
      <c r="G67" s="36">
        <v>0.16</v>
      </c>
      <c r="H67" s="36" t="s">
        <v>10</v>
      </c>
      <c r="I67" s="36" t="s">
        <v>10</v>
      </c>
      <c r="J67" s="36" t="s">
        <v>10</v>
      </c>
      <c r="K67" s="36" t="s">
        <v>10</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5.32</v>
      </c>
      <c r="D68" s="37">
        <v>4.72</v>
      </c>
      <c r="E68" s="37">
        <v>5.4</v>
      </c>
      <c r="F68" s="37">
        <v>1.31</v>
      </c>
      <c r="G68" s="37">
        <v>5.15</v>
      </c>
      <c r="H68" s="37">
        <v>4.4400000000000004</v>
      </c>
      <c r="I68" s="37">
        <v>9.08</v>
      </c>
      <c r="J68" s="37">
        <v>3.55</v>
      </c>
      <c r="K68" s="37">
        <v>7.57</v>
      </c>
      <c r="L68" s="37">
        <v>5.67</v>
      </c>
      <c r="M68" s="37">
        <v>0.02</v>
      </c>
      <c r="N68" s="37">
        <v>0.05</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66.59</v>
      </c>
      <c r="D69" s="37">
        <v>91.48</v>
      </c>
      <c r="E69" s="37">
        <v>28.7</v>
      </c>
      <c r="F69" s="37">
        <v>5.25</v>
      </c>
      <c r="G69" s="37">
        <v>10.25</v>
      </c>
      <c r="H69" s="37">
        <v>18.46</v>
      </c>
      <c r="I69" s="37">
        <v>30.36</v>
      </c>
      <c r="J69" s="37">
        <v>30.68</v>
      </c>
      <c r="K69" s="37">
        <v>42.9</v>
      </c>
      <c r="L69" s="37">
        <v>45.48</v>
      </c>
      <c r="M69" s="37">
        <v>0.38</v>
      </c>
      <c r="N69" s="37">
        <v>31.93</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0.76</v>
      </c>
      <c r="D76" s="36">
        <v>1.31</v>
      </c>
      <c r="E76" s="36">
        <v>0.11</v>
      </c>
      <c r="F76" s="36">
        <v>0.64</v>
      </c>
      <c r="G76" s="36">
        <v>0.12</v>
      </c>
      <c r="H76" s="36">
        <v>0.25</v>
      </c>
      <c r="I76" s="36" t="s">
        <v>10</v>
      </c>
      <c r="J76" s="36" t="s">
        <v>10</v>
      </c>
      <c r="K76" s="36" t="s">
        <v>10</v>
      </c>
      <c r="L76" s="36">
        <v>0.01</v>
      </c>
      <c r="M76" s="36" t="s">
        <v>10</v>
      </c>
      <c r="N76" s="36">
        <v>0.53</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0.09</v>
      </c>
      <c r="D77" s="36">
        <v>0.35</v>
      </c>
      <c r="E77" s="36">
        <v>0.03</v>
      </c>
      <c r="F77" s="36" t="s">
        <v>10</v>
      </c>
      <c r="G77" s="36" t="s">
        <v>10</v>
      </c>
      <c r="H77" s="36" t="s">
        <v>10</v>
      </c>
      <c r="I77" s="36" t="s">
        <v>10</v>
      </c>
      <c r="J77" s="36">
        <v>0.03</v>
      </c>
      <c r="K77" s="36" t="s">
        <v>10</v>
      </c>
      <c r="L77" s="36">
        <v>0.1</v>
      </c>
      <c r="M77" s="36" t="s">
        <v>10</v>
      </c>
      <c r="N77" s="36" t="s">
        <v>10</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6.31</v>
      </c>
      <c r="D78" s="36">
        <v>14.59</v>
      </c>
      <c r="E78" s="36">
        <v>2.64</v>
      </c>
      <c r="F78" s="36">
        <v>0.12</v>
      </c>
      <c r="G78" s="36">
        <v>2.2999999999999998</v>
      </c>
      <c r="H78" s="36">
        <v>2.5099999999999998</v>
      </c>
      <c r="I78" s="36">
        <v>1.86</v>
      </c>
      <c r="J78" s="36">
        <v>3.99</v>
      </c>
      <c r="K78" s="36">
        <v>2.74</v>
      </c>
      <c r="L78" s="36">
        <v>3.17</v>
      </c>
      <c r="M78" s="36">
        <v>0.04</v>
      </c>
      <c r="N78" s="36">
        <v>1.73</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4.78</v>
      </c>
      <c r="D79" s="36">
        <v>4.97</v>
      </c>
      <c r="E79" s="36">
        <v>4.08</v>
      </c>
      <c r="F79" s="36">
        <v>1.1299999999999999</v>
      </c>
      <c r="G79" s="36">
        <v>2.25</v>
      </c>
      <c r="H79" s="36">
        <v>2.7</v>
      </c>
      <c r="I79" s="36">
        <v>4.9000000000000004</v>
      </c>
      <c r="J79" s="36">
        <v>3.12</v>
      </c>
      <c r="K79" s="36">
        <v>2.8</v>
      </c>
      <c r="L79" s="36">
        <v>8.0500000000000007</v>
      </c>
      <c r="M79" s="36">
        <v>0.12</v>
      </c>
      <c r="N79" s="36">
        <v>0.57999999999999996</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0.56000000000000005</v>
      </c>
      <c r="D80" s="36">
        <v>0.01</v>
      </c>
      <c r="E80" s="36">
        <v>0.63</v>
      </c>
      <c r="F80" s="36" t="s">
        <v>10</v>
      </c>
      <c r="G80" s="36">
        <v>0.06</v>
      </c>
      <c r="H80" s="36">
        <v>0.55000000000000004</v>
      </c>
      <c r="I80" s="36">
        <v>1.21</v>
      </c>
      <c r="J80" s="36">
        <v>0.64</v>
      </c>
      <c r="K80" s="36">
        <v>1.86</v>
      </c>
      <c r="L80" s="36">
        <v>0.26</v>
      </c>
      <c r="M80" s="36">
        <v>0.09</v>
      </c>
      <c r="N80" s="36" t="s">
        <v>10</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11.37</v>
      </c>
      <c r="D81" s="37">
        <v>21.22</v>
      </c>
      <c r="E81" s="37">
        <v>6.23</v>
      </c>
      <c r="F81" s="37">
        <v>1.89</v>
      </c>
      <c r="G81" s="37">
        <v>4.62</v>
      </c>
      <c r="H81" s="37">
        <v>4.91</v>
      </c>
      <c r="I81" s="37">
        <v>5.54</v>
      </c>
      <c r="J81" s="37">
        <v>6.49</v>
      </c>
      <c r="K81" s="37">
        <v>3.69</v>
      </c>
      <c r="L81" s="37">
        <v>11.07</v>
      </c>
      <c r="M81" s="37">
        <v>7.0000000000000007E-2</v>
      </c>
      <c r="N81" s="37">
        <v>2.84</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0.98</v>
      </c>
      <c r="D82" s="36">
        <v>1.01</v>
      </c>
      <c r="E82" s="36">
        <v>0.98</v>
      </c>
      <c r="F82" s="36">
        <v>0.04</v>
      </c>
      <c r="G82" s="36">
        <v>1.84</v>
      </c>
      <c r="H82" s="36">
        <v>2.1</v>
      </c>
      <c r="I82" s="36">
        <v>1.59</v>
      </c>
      <c r="J82" s="36">
        <v>0.88</v>
      </c>
      <c r="K82" s="36">
        <v>0.16</v>
      </c>
      <c r="L82" s="36" t="s">
        <v>10</v>
      </c>
      <c r="M82" s="36" t="s">
        <v>10</v>
      </c>
      <c r="N82" s="36" t="s">
        <v>10</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0.71</v>
      </c>
      <c r="D84" s="36">
        <v>0.01</v>
      </c>
      <c r="E84" s="36">
        <v>0.87</v>
      </c>
      <c r="F84" s="36" t="s">
        <v>10</v>
      </c>
      <c r="G84" s="36">
        <v>0.43</v>
      </c>
      <c r="H84" s="36">
        <v>0.43</v>
      </c>
      <c r="I84" s="36">
        <v>0.59</v>
      </c>
      <c r="J84" s="36">
        <v>0.32</v>
      </c>
      <c r="K84" s="36">
        <v>0.48</v>
      </c>
      <c r="L84" s="36">
        <v>2.48</v>
      </c>
      <c r="M84" s="36" t="s">
        <v>10</v>
      </c>
      <c r="N84" s="36" t="s">
        <v>10</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0.02</v>
      </c>
      <c r="D85" s="36" t="s">
        <v>10</v>
      </c>
      <c r="E85" s="36">
        <v>0.02</v>
      </c>
      <c r="F85" s="36" t="s">
        <v>10</v>
      </c>
      <c r="G85" s="36">
        <v>0.16</v>
      </c>
      <c r="H85" s="36" t="s">
        <v>10</v>
      </c>
      <c r="I85" s="36" t="s">
        <v>10</v>
      </c>
      <c r="J85" s="36" t="s">
        <v>10</v>
      </c>
      <c r="K85" s="36" t="s">
        <v>10</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1.68</v>
      </c>
      <c r="D86" s="37">
        <v>1.02</v>
      </c>
      <c r="E86" s="37">
        <v>1.82</v>
      </c>
      <c r="F86" s="37">
        <v>0.04</v>
      </c>
      <c r="G86" s="37">
        <v>2.11</v>
      </c>
      <c r="H86" s="37">
        <v>2.5299999999999998</v>
      </c>
      <c r="I86" s="37">
        <v>2.17</v>
      </c>
      <c r="J86" s="37">
        <v>1.21</v>
      </c>
      <c r="K86" s="37">
        <v>0.64</v>
      </c>
      <c r="L86" s="37">
        <v>2.48</v>
      </c>
      <c r="M86" s="37" t="s">
        <v>10</v>
      </c>
      <c r="N86" s="37" t="s">
        <v>10</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13.05</v>
      </c>
      <c r="D87" s="37">
        <v>22.24</v>
      </c>
      <c r="E87" s="37">
        <v>8.0500000000000007</v>
      </c>
      <c r="F87" s="37">
        <v>1.93</v>
      </c>
      <c r="G87" s="37">
        <v>6.73</v>
      </c>
      <c r="H87" s="37">
        <v>7.44</v>
      </c>
      <c r="I87" s="37">
        <v>7.72</v>
      </c>
      <c r="J87" s="37">
        <v>7.7</v>
      </c>
      <c r="K87" s="37">
        <v>4.33</v>
      </c>
      <c r="L87" s="37">
        <v>13.55</v>
      </c>
      <c r="M87" s="37">
        <v>7.0000000000000007E-2</v>
      </c>
      <c r="N87" s="37">
        <v>2.85</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-53.53</v>
      </c>
      <c r="D88" s="37">
        <v>-69.239999999999995</v>
      </c>
      <c r="E88" s="37">
        <v>-20.65</v>
      </c>
      <c r="F88" s="37">
        <v>-3.32</v>
      </c>
      <c r="G88" s="37">
        <v>-3.52</v>
      </c>
      <c r="H88" s="37">
        <v>-11.02</v>
      </c>
      <c r="I88" s="37">
        <v>-22.65</v>
      </c>
      <c r="J88" s="37">
        <v>-22.99</v>
      </c>
      <c r="K88" s="37">
        <v>-38.57</v>
      </c>
      <c r="L88" s="37">
        <v>-31.93</v>
      </c>
      <c r="M88" s="37">
        <v>-0.31</v>
      </c>
      <c r="N88" s="37">
        <v>-29.08</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-49.89</v>
      </c>
      <c r="D89" s="38">
        <v>-65.540000000000006</v>
      </c>
      <c r="E89" s="38">
        <v>-17.07</v>
      </c>
      <c r="F89" s="38">
        <v>-2.0499999999999998</v>
      </c>
      <c r="G89" s="38">
        <v>-0.48</v>
      </c>
      <c r="H89" s="38">
        <v>-9.11</v>
      </c>
      <c r="I89" s="38">
        <v>-15.74</v>
      </c>
      <c r="J89" s="38">
        <v>-20.64</v>
      </c>
      <c r="K89" s="38">
        <v>-31.64</v>
      </c>
      <c r="L89" s="38">
        <v>-28.74</v>
      </c>
      <c r="M89" s="38">
        <v>-0.3</v>
      </c>
      <c r="N89" s="38">
        <v>-29.03</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0.02</v>
      </c>
      <c r="D90" s="36" t="s">
        <v>10</v>
      </c>
      <c r="E90" s="36">
        <v>0.02</v>
      </c>
      <c r="F90" s="36" t="s">
        <v>10</v>
      </c>
      <c r="G90" s="36" t="s">
        <v>10</v>
      </c>
      <c r="H90" s="36">
        <v>0.11</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0.35</v>
      </c>
      <c r="D91" s="36" t="s">
        <v>10</v>
      </c>
      <c r="E91" s="36">
        <v>0.42</v>
      </c>
      <c r="F91" s="36" t="s">
        <v>10</v>
      </c>
      <c r="G91" s="36">
        <v>0.04</v>
      </c>
      <c r="H91" s="36">
        <v>0.51</v>
      </c>
      <c r="I91" s="36">
        <v>1.43</v>
      </c>
      <c r="J91" s="36">
        <v>0.82</v>
      </c>
      <c r="K91" s="36">
        <v>0.18</v>
      </c>
      <c r="L91" s="36" t="s">
        <v>10</v>
      </c>
      <c r="M91" s="36">
        <v>0.01</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101</v>
      </c>
      <c r="B2" s="246"/>
      <c r="C2" s="249" t="s">
        <v>205</v>
      </c>
      <c r="D2" s="250"/>
      <c r="E2" s="250"/>
      <c r="F2" s="250"/>
      <c r="G2" s="250"/>
      <c r="H2" s="250"/>
      <c r="I2" s="250" t="s">
        <v>205</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105179</v>
      </c>
      <c r="D19" s="129">
        <v>16703</v>
      </c>
      <c r="E19" s="129">
        <v>29409</v>
      </c>
      <c r="F19" s="129">
        <v>372</v>
      </c>
      <c r="G19" s="129">
        <v>743</v>
      </c>
      <c r="H19" s="129">
        <v>815</v>
      </c>
      <c r="I19" s="129">
        <v>2650</v>
      </c>
      <c r="J19" s="129">
        <v>6395</v>
      </c>
      <c r="K19" s="129">
        <v>4606</v>
      </c>
      <c r="L19" s="129">
        <v>13829</v>
      </c>
      <c r="M19" s="129">
        <v>10106</v>
      </c>
      <c r="N19" s="129">
        <v>48960</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104130</v>
      </c>
      <c r="D20" s="129">
        <v>11836</v>
      </c>
      <c r="E20" s="129">
        <v>69202</v>
      </c>
      <c r="F20" s="129">
        <v>6180</v>
      </c>
      <c r="G20" s="129">
        <v>10257</v>
      </c>
      <c r="H20" s="129">
        <v>13325</v>
      </c>
      <c r="I20" s="129">
        <v>8771</v>
      </c>
      <c r="J20" s="129">
        <v>8608</v>
      </c>
      <c r="K20" s="129">
        <v>11692</v>
      </c>
      <c r="L20" s="129">
        <v>10369</v>
      </c>
      <c r="M20" s="129">
        <v>170</v>
      </c>
      <c r="N20" s="129">
        <v>22921</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585</v>
      </c>
      <c r="D22" s="129" t="s">
        <v>10</v>
      </c>
      <c r="E22" s="129">
        <v>582</v>
      </c>
      <c r="F22" s="129">
        <v>26</v>
      </c>
      <c r="G22" s="129">
        <v>72</v>
      </c>
      <c r="H22" s="129">
        <v>52</v>
      </c>
      <c r="I22" s="129">
        <v>110</v>
      </c>
      <c r="J22" s="129">
        <v>229</v>
      </c>
      <c r="K22" s="129">
        <v>1</v>
      </c>
      <c r="L22" s="129">
        <v>91</v>
      </c>
      <c r="M22" s="129" t="s">
        <v>10</v>
      </c>
      <c r="N22" s="129">
        <v>3</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69003</v>
      </c>
      <c r="D23" s="129">
        <v>25488</v>
      </c>
      <c r="E23" s="129">
        <v>19548</v>
      </c>
      <c r="F23" s="129">
        <v>473</v>
      </c>
      <c r="G23" s="129">
        <v>1294</v>
      </c>
      <c r="H23" s="129">
        <v>2736</v>
      </c>
      <c r="I23" s="129">
        <v>1315</v>
      </c>
      <c r="J23" s="129">
        <v>3855</v>
      </c>
      <c r="K23" s="129">
        <v>1782</v>
      </c>
      <c r="L23" s="129">
        <v>8093</v>
      </c>
      <c r="M23" s="129">
        <v>199</v>
      </c>
      <c r="N23" s="129">
        <v>23768</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4465</v>
      </c>
      <c r="D24" s="129" t="s">
        <v>10</v>
      </c>
      <c r="E24" s="129">
        <v>2753</v>
      </c>
      <c r="F24" s="129">
        <v>315</v>
      </c>
      <c r="G24" s="129">
        <v>164</v>
      </c>
      <c r="H24" s="129">
        <v>195</v>
      </c>
      <c r="I24" s="129">
        <v>54</v>
      </c>
      <c r="J24" s="129">
        <v>123</v>
      </c>
      <c r="K24" s="129" t="s">
        <v>10</v>
      </c>
      <c r="L24" s="129">
        <v>1903</v>
      </c>
      <c r="M24" s="129">
        <v>437</v>
      </c>
      <c r="N24" s="129">
        <v>1276</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274432</v>
      </c>
      <c r="D25" s="130">
        <v>54027</v>
      </c>
      <c r="E25" s="130">
        <v>115989</v>
      </c>
      <c r="F25" s="130">
        <v>6736</v>
      </c>
      <c r="G25" s="130">
        <v>12203</v>
      </c>
      <c r="H25" s="130">
        <v>16733</v>
      </c>
      <c r="I25" s="130">
        <v>12793</v>
      </c>
      <c r="J25" s="130">
        <v>18964</v>
      </c>
      <c r="K25" s="130">
        <v>18081</v>
      </c>
      <c r="L25" s="130">
        <v>30478</v>
      </c>
      <c r="M25" s="130">
        <v>10039</v>
      </c>
      <c r="N25" s="130">
        <v>94377</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163591</v>
      </c>
      <c r="D26" s="129">
        <v>31023</v>
      </c>
      <c r="E26" s="129">
        <v>112117</v>
      </c>
      <c r="F26" s="129">
        <v>8201</v>
      </c>
      <c r="G26" s="129">
        <v>17102</v>
      </c>
      <c r="H26" s="129">
        <v>15503</v>
      </c>
      <c r="I26" s="129">
        <v>20819</v>
      </c>
      <c r="J26" s="129">
        <v>16953</v>
      </c>
      <c r="K26" s="129">
        <v>13155</v>
      </c>
      <c r="L26" s="129">
        <v>20385</v>
      </c>
      <c r="M26" s="129">
        <v>1254</v>
      </c>
      <c r="N26" s="129">
        <v>19197</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116993</v>
      </c>
      <c r="D27" s="129">
        <v>22048</v>
      </c>
      <c r="E27" s="129">
        <v>76220</v>
      </c>
      <c r="F27" s="129">
        <v>7242</v>
      </c>
      <c r="G27" s="129">
        <v>13752</v>
      </c>
      <c r="H27" s="129">
        <v>12518</v>
      </c>
      <c r="I27" s="129">
        <v>16432</v>
      </c>
      <c r="J27" s="129">
        <v>10267</v>
      </c>
      <c r="K27" s="129">
        <v>8226</v>
      </c>
      <c r="L27" s="129">
        <v>7783</v>
      </c>
      <c r="M27" s="129">
        <v>1246</v>
      </c>
      <c r="N27" s="129">
        <v>17479</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v>24</v>
      </c>
      <c r="D28" s="129" t="s">
        <v>10</v>
      </c>
      <c r="E28" s="129">
        <v>24</v>
      </c>
      <c r="F28" s="129" t="s">
        <v>10</v>
      </c>
      <c r="G28" s="129">
        <v>24</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10373</v>
      </c>
      <c r="D29" s="129">
        <v>2327</v>
      </c>
      <c r="E29" s="129">
        <v>7639</v>
      </c>
      <c r="F29" s="129">
        <v>115</v>
      </c>
      <c r="G29" s="129">
        <v>715</v>
      </c>
      <c r="H29" s="129">
        <v>189</v>
      </c>
      <c r="I29" s="129">
        <v>373</v>
      </c>
      <c r="J29" s="129">
        <v>68</v>
      </c>
      <c r="K29" s="129">
        <v>100</v>
      </c>
      <c r="L29" s="129">
        <v>6078</v>
      </c>
      <c r="M29" s="129">
        <v>249</v>
      </c>
      <c r="N29" s="129">
        <v>158</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810</v>
      </c>
      <c r="D30" s="129" t="s">
        <v>10</v>
      </c>
      <c r="E30" s="129">
        <v>810</v>
      </c>
      <c r="F30" s="129">
        <v>42</v>
      </c>
      <c r="G30" s="129">
        <v>102</v>
      </c>
      <c r="H30" s="129">
        <v>33</v>
      </c>
      <c r="I30" s="129">
        <v>241</v>
      </c>
      <c r="J30" s="129">
        <v>358</v>
      </c>
      <c r="K30" s="129">
        <v>34</v>
      </c>
      <c r="L30" s="129" t="s">
        <v>10</v>
      </c>
      <c r="M30" s="129" t="s">
        <v>10</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173178</v>
      </c>
      <c r="D31" s="130">
        <v>33350</v>
      </c>
      <c r="E31" s="130">
        <v>118970</v>
      </c>
      <c r="F31" s="130">
        <v>8273</v>
      </c>
      <c r="G31" s="130">
        <v>17739</v>
      </c>
      <c r="H31" s="130">
        <v>15658</v>
      </c>
      <c r="I31" s="130">
        <v>20952</v>
      </c>
      <c r="J31" s="130">
        <v>16663</v>
      </c>
      <c r="K31" s="130">
        <v>13222</v>
      </c>
      <c r="L31" s="130">
        <v>26463</v>
      </c>
      <c r="M31" s="130">
        <v>1503</v>
      </c>
      <c r="N31" s="130">
        <v>19355</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447610</v>
      </c>
      <c r="D32" s="130">
        <v>87377</v>
      </c>
      <c r="E32" s="130">
        <v>234959</v>
      </c>
      <c r="F32" s="130">
        <v>15009</v>
      </c>
      <c r="G32" s="130">
        <v>29942</v>
      </c>
      <c r="H32" s="130">
        <v>32392</v>
      </c>
      <c r="I32" s="130">
        <v>33745</v>
      </c>
      <c r="J32" s="130">
        <v>35628</v>
      </c>
      <c r="K32" s="130">
        <v>31303</v>
      </c>
      <c r="L32" s="130">
        <v>56941</v>
      </c>
      <c r="M32" s="130">
        <v>11542</v>
      </c>
      <c r="N32" s="130">
        <v>113732</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25966</v>
      </c>
      <c r="D39" s="129">
        <v>5392</v>
      </c>
      <c r="E39" s="129">
        <v>1945</v>
      </c>
      <c r="F39" s="129">
        <v>266</v>
      </c>
      <c r="G39" s="129">
        <v>278</v>
      </c>
      <c r="H39" s="129">
        <v>526</v>
      </c>
      <c r="I39" s="129">
        <v>466</v>
      </c>
      <c r="J39" s="129">
        <v>186</v>
      </c>
      <c r="K39" s="129">
        <v>33</v>
      </c>
      <c r="L39" s="129">
        <v>190</v>
      </c>
      <c r="M39" s="129">
        <v>33</v>
      </c>
      <c r="N39" s="129">
        <v>18596</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300</v>
      </c>
      <c r="D40" s="129">
        <v>207</v>
      </c>
      <c r="E40" s="129">
        <v>89</v>
      </c>
      <c r="F40" s="129">
        <v>6</v>
      </c>
      <c r="G40" s="129">
        <v>25</v>
      </c>
      <c r="H40" s="129" t="s">
        <v>10</v>
      </c>
      <c r="I40" s="129">
        <v>53</v>
      </c>
      <c r="J40" s="129" t="s">
        <v>10</v>
      </c>
      <c r="K40" s="129">
        <v>4</v>
      </c>
      <c r="L40" s="129" t="s">
        <v>10</v>
      </c>
      <c r="M40" s="129">
        <v>4</v>
      </c>
      <c r="N40" s="129" t="s">
        <v>10</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44785</v>
      </c>
      <c r="D41" s="129">
        <v>11595</v>
      </c>
      <c r="E41" s="129">
        <v>15830</v>
      </c>
      <c r="F41" s="129">
        <v>586</v>
      </c>
      <c r="G41" s="129">
        <v>1036</v>
      </c>
      <c r="H41" s="129">
        <v>1972</v>
      </c>
      <c r="I41" s="129">
        <v>1111</v>
      </c>
      <c r="J41" s="129">
        <v>2765</v>
      </c>
      <c r="K41" s="129">
        <v>2120</v>
      </c>
      <c r="L41" s="129">
        <v>6240</v>
      </c>
      <c r="M41" s="129">
        <v>130</v>
      </c>
      <c r="N41" s="129">
        <v>17230</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39967</v>
      </c>
      <c r="D42" s="129">
        <v>17478</v>
      </c>
      <c r="E42" s="129">
        <v>18720</v>
      </c>
      <c r="F42" s="129">
        <v>3344</v>
      </c>
      <c r="G42" s="129">
        <v>2745</v>
      </c>
      <c r="H42" s="129">
        <v>3790</v>
      </c>
      <c r="I42" s="129">
        <v>1954</v>
      </c>
      <c r="J42" s="129">
        <v>1594</v>
      </c>
      <c r="K42" s="129">
        <v>1975</v>
      </c>
      <c r="L42" s="129">
        <v>3319</v>
      </c>
      <c r="M42" s="129">
        <v>588</v>
      </c>
      <c r="N42" s="129">
        <v>3181</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4465</v>
      </c>
      <c r="D43" s="129" t="s">
        <v>10</v>
      </c>
      <c r="E43" s="129">
        <v>2753</v>
      </c>
      <c r="F43" s="129">
        <v>315</v>
      </c>
      <c r="G43" s="129">
        <v>164</v>
      </c>
      <c r="H43" s="129">
        <v>195</v>
      </c>
      <c r="I43" s="129">
        <v>54</v>
      </c>
      <c r="J43" s="129">
        <v>123</v>
      </c>
      <c r="K43" s="129" t="s">
        <v>10</v>
      </c>
      <c r="L43" s="129">
        <v>1903</v>
      </c>
      <c r="M43" s="129">
        <v>437</v>
      </c>
      <c r="N43" s="129">
        <v>1276</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106553</v>
      </c>
      <c r="D44" s="130">
        <v>34672</v>
      </c>
      <c r="E44" s="130">
        <v>33831</v>
      </c>
      <c r="F44" s="130">
        <v>3887</v>
      </c>
      <c r="G44" s="130">
        <v>3920</v>
      </c>
      <c r="H44" s="130">
        <v>6092</v>
      </c>
      <c r="I44" s="130">
        <v>3531</v>
      </c>
      <c r="J44" s="130">
        <v>4422</v>
      </c>
      <c r="K44" s="130">
        <v>4132</v>
      </c>
      <c r="L44" s="130">
        <v>7847</v>
      </c>
      <c r="M44" s="130">
        <v>318</v>
      </c>
      <c r="N44" s="130">
        <v>37732</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59903</v>
      </c>
      <c r="D45" s="129">
        <v>10788</v>
      </c>
      <c r="E45" s="129">
        <v>38164</v>
      </c>
      <c r="F45" s="129">
        <v>4728</v>
      </c>
      <c r="G45" s="129">
        <v>9876</v>
      </c>
      <c r="H45" s="129">
        <v>6816</v>
      </c>
      <c r="I45" s="129">
        <v>3572</v>
      </c>
      <c r="J45" s="129">
        <v>3904</v>
      </c>
      <c r="K45" s="129">
        <v>5053</v>
      </c>
      <c r="L45" s="129">
        <v>4214</v>
      </c>
      <c r="M45" s="129">
        <v>1499</v>
      </c>
      <c r="N45" s="129">
        <v>9453</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v>76</v>
      </c>
      <c r="D46" s="129" t="s">
        <v>10</v>
      </c>
      <c r="E46" s="129">
        <v>76</v>
      </c>
      <c r="F46" s="129" t="s">
        <v>10</v>
      </c>
      <c r="G46" s="129">
        <v>76</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36489</v>
      </c>
      <c r="D47" s="129">
        <v>7403</v>
      </c>
      <c r="E47" s="129">
        <v>28005</v>
      </c>
      <c r="F47" s="129">
        <v>2237</v>
      </c>
      <c r="G47" s="129">
        <v>2948</v>
      </c>
      <c r="H47" s="129">
        <v>5581</v>
      </c>
      <c r="I47" s="129">
        <v>4222</v>
      </c>
      <c r="J47" s="129">
        <v>4491</v>
      </c>
      <c r="K47" s="129">
        <v>2806</v>
      </c>
      <c r="L47" s="129">
        <v>5720</v>
      </c>
      <c r="M47" s="129">
        <v>301</v>
      </c>
      <c r="N47" s="129">
        <v>780</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810</v>
      </c>
      <c r="D48" s="129" t="s">
        <v>10</v>
      </c>
      <c r="E48" s="129">
        <v>810</v>
      </c>
      <c r="F48" s="129">
        <v>42</v>
      </c>
      <c r="G48" s="129">
        <v>102</v>
      </c>
      <c r="H48" s="129">
        <v>33</v>
      </c>
      <c r="I48" s="129">
        <v>241</v>
      </c>
      <c r="J48" s="129">
        <v>358</v>
      </c>
      <c r="K48" s="129">
        <v>34</v>
      </c>
      <c r="L48" s="129" t="s">
        <v>10</v>
      </c>
      <c r="M48" s="129" t="s">
        <v>10</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95659</v>
      </c>
      <c r="D49" s="130">
        <v>18191</v>
      </c>
      <c r="E49" s="130">
        <v>65436</v>
      </c>
      <c r="F49" s="130">
        <v>6923</v>
      </c>
      <c r="G49" s="130">
        <v>12798</v>
      </c>
      <c r="H49" s="130">
        <v>12364</v>
      </c>
      <c r="I49" s="130">
        <v>7553</v>
      </c>
      <c r="J49" s="130">
        <v>8038</v>
      </c>
      <c r="K49" s="130">
        <v>7826</v>
      </c>
      <c r="L49" s="130">
        <v>9934</v>
      </c>
      <c r="M49" s="130">
        <v>1800</v>
      </c>
      <c r="N49" s="130">
        <v>10232</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202212</v>
      </c>
      <c r="D50" s="130">
        <v>52863</v>
      </c>
      <c r="E50" s="130">
        <v>99266</v>
      </c>
      <c r="F50" s="130">
        <v>10810</v>
      </c>
      <c r="G50" s="130">
        <v>16718</v>
      </c>
      <c r="H50" s="130">
        <v>18455</v>
      </c>
      <c r="I50" s="130">
        <v>11084</v>
      </c>
      <c r="J50" s="130">
        <v>12460</v>
      </c>
      <c r="K50" s="130">
        <v>11958</v>
      </c>
      <c r="L50" s="130">
        <v>17781</v>
      </c>
      <c r="M50" s="130">
        <v>2118</v>
      </c>
      <c r="N50" s="130">
        <v>47964</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-245399</v>
      </c>
      <c r="D51" s="130">
        <v>-34514</v>
      </c>
      <c r="E51" s="130">
        <v>-135692</v>
      </c>
      <c r="F51" s="130">
        <v>-4199</v>
      </c>
      <c r="G51" s="130">
        <v>-13225</v>
      </c>
      <c r="H51" s="130">
        <v>-13937</v>
      </c>
      <c r="I51" s="130">
        <v>-22660</v>
      </c>
      <c r="J51" s="130">
        <v>-23168</v>
      </c>
      <c r="K51" s="130">
        <v>-19345</v>
      </c>
      <c r="L51" s="130">
        <v>-39160</v>
      </c>
      <c r="M51" s="130">
        <v>-9424</v>
      </c>
      <c r="N51" s="130">
        <v>-65768</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-167880</v>
      </c>
      <c r="D52" s="131">
        <v>-19355</v>
      </c>
      <c r="E52" s="131">
        <v>-82158</v>
      </c>
      <c r="F52" s="131">
        <v>-2849</v>
      </c>
      <c r="G52" s="131">
        <v>-8284</v>
      </c>
      <c r="H52" s="131">
        <v>-10642</v>
      </c>
      <c r="I52" s="131">
        <v>-9262</v>
      </c>
      <c r="J52" s="131">
        <v>-14542</v>
      </c>
      <c r="K52" s="131">
        <v>-13949</v>
      </c>
      <c r="L52" s="131">
        <v>-22631</v>
      </c>
      <c r="M52" s="131">
        <v>-9721</v>
      </c>
      <c r="N52" s="131">
        <v>-56646</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2200</v>
      </c>
      <c r="D53" s="129" t="s">
        <v>10</v>
      </c>
      <c r="E53" s="129">
        <v>2200</v>
      </c>
      <c r="F53" s="129">
        <v>281</v>
      </c>
      <c r="G53" s="129">
        <v>973</v>
      </c>
      <c r="H53" s="129" t="s">
        <v>10</v>
      </c>
      <c r="I53" s="129" t="s">
        <v>10</v>
      </c>
      <c r="J53" s="129">
        <v>946</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3083</v>
      </c>
      <c r="D54" s="129" t="s">
        <v>10</v>
      </c>
      <c r="E54" s="129">
        <v>3083</v>
      </c>
      <c r="F54" s="129">
        <v>178</v>
      </c>
      <c r="G54" s="129">
        <v>413</v>
      </c>
      <c r="H54" s="129">
        <v>195</v>
      </c>
      <c r="I54" s="129">
        <v>832</v>
      </c>
      <c r="J54" s="129">
        <v>1041</v>
      </c>
      <c r="K54" s="129" t="s">
        <v>10</v>
      </c>
      <c r="L54" s="129">
        <v>424</v>
      </c>
      <c r="M54" s="129" t="s">
        <v>10</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65.28</v>
      </c>
      <c r="D56" s="36">
        <v>55.38</v>
      </c>
      <c r="E56" s="36">
        <v>22.46</v>
      </c>
      <c r="F56" s="36">
        <v>4.12</v>
      </c>
      <c r="G56" s="36">
        <v>4.22</v>
      </c>
      <c r="H56" s="36">
        <v>3.53</v>
      </c>
      <c r="I56" s="36">
        <v>16.100000000000001</v>
      </c>
      <c r="J56" s="36">
        <v>31.29</v>
      </c>
      <c r="K56" s="36">
        <v>30.62</v>
      </c>
      <c r="L56" s="36">
        <v>47.21</v>
      </c>
      <c r="M56" s="36">
        <v>12.96</v>
      </c>
      <c r="N56" s="36">
        <v>37.39</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64.63</v>
      </c>
      <c r="D57" s="36">
        <v>39.25</v>
      </c>
      <c r="E57" s="36">
        <v>52.85</v>
      </c>
      <c r="F57" s="36">
        <v>68.42</v>
      </c>
      <c r="G57" s="36">
        <v>58.33</v>
      </c>
      <c r="H57" s="36">
        <v>57.68</v>
      </c>
      <c r="I57" s="36">
        <v>53.28</v>
      </c>
      <c r="J57" s="36">
        <v>42.12</v>
      </c>
      <c r="K57" s="36">
        <v>77.73</v>
      </c>
      <c r="L57" s="36">
        <v>35.4</v>
      </c>
      <c r="M57" s="36">
        <v>0.22</v>
      </c>
      <c r="N57" s="36">
        <v>17.5</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0.36</v>
      </c>
      <c r="D59" s="36" t="s">
        <v>10</v>
      </c>
      <c r="E59" s="36">
        <v>0.44</v>
      </c>
      <c r="F59" s="36">
        <v>0.28999999999999998</v>
      </c>
      <c r="G59" s="36">
        <v>0.41</v>
      </c>
      <c r="H59" s="36">
        <v>0.22</v>
      </c>
      <c r="I59" s="36">
        <v>0.67</v>
      </c>
      <c r="J59" s="36">
        <v>1.1200000000000001</v>
      </c>
      <c r="K59" s="36">
        <v>0.01</v>
      </c>
      <c r="L59" s="36">
        <v>0.31</v>
      </c>
      <c r="M59" s="36" t="s">
        <v>10</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42.83</v>
      </c>
      <c r="D60" s="36">
        <v>84.51</v>
      </c>
      <c r="E60" s="36">
        <v>14.93</v>
      </c>
      <c r="F60" s="36">
        <v>5.24</v>
      </c>
      <c r="G60" s="36">
        <v>7.36</v>
      </c>
      <c r="H60" s="36">
        <v>11.84</v>
      </c>
      <c r="I60" s="36">
        <v>7.99</v>
      </c>
      <c r="J60" s="36">
        <v>18.86</v>
      </c>
      <c r="K60" s="36">
        <v>11.85</v>
      </c>
      <c r="L60" s="36">
        <v>27.63</v>
      </c>
      <c r="M60" s="36">
        <v>0.26</v>
      </c>
      <c r="N60" s="36">
        <v>18.149999999999999</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2.77</v>
      </c>
      <c r="D61" s="36" t="s">
        <v>10</v>
      </c>
      <c r="E61" s="36">
        <v>2.1</v>
      </c>
      <c r="F61" s="36">
        <v>3.48</v>
      </c>
      <c r="G61" s="36">
        <v>0.93</v>
      </c>
      <c r="H61" s="36">
        <v>0.84</v>
      </c>
      <c r="I61" s="36">
        <v>0.33</v>
      </c>
      <c r="J61" s="36">
        <v>0.6</v>
      </c>
      <c r="K61" s="36" t="s">
        <v>10</v>
      </c>
      <c r="L61" s="36">
        <v>6.5</v>
      </c>
      <c r="M61" s="36">
        <v>0.56000000000000005</v>
      </c>
      <c r="N61" s="36">
        <v>0.97</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170.34</v>
      </c>
      <c r="D62" s="37">
        <v>179.14</v>
      </c>
      <c r="E62" s="37">
        <v>88.57</v>
      </c>
      <c r="F62" s="37">
        <v>74.58</v>
      </c>
      <c r="G62" s="37">
        <v>69.39</v>
      </c>
      <c r="H62" s="37">
        <v>72.430000000000007</v>
      </c>
      <c r="I62" s="37">
        <v>77.7</v>
      </c>
      <c r="J62" s="37">
        <v>92.8</v>
      </c>
      <c r="K62" s="37">
        <v>120.21</v>
      </c>
      <c r="L62" s="37">
        <v>104.06</v>
      </c>
      <c r="M62" s="37">
        <v>12.88</v>
      </c>
      <c r="N62" s="37">
        <v>72.069999999999993</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101.54</v>
      </c>
      <c r="D63" s="36">
        <v>102.86</v>
      </c>
      <c r="E63" s="36">
        <v>85.62</v>
      </c>
      <c r="F63" s="36">
        <v>90.79</v>
      </c>
      <c r="G63" s="36">
        <v>97.25</v>
      </c>
      <c r="H63" s="36">
        <v>67.099999999999994</v>
      </c>
      <c r="I63" s="36">
        <v>126.46</v>
      </c>
      <c r="J63" s="36">
        <v>82.95</v>
      </c>
      <c r="K63" s="36">
        <v>87.46</v>
      </c>
      <c r="L63" s="36">
        <v>69.599999999999994</v>
      </c>
      <c r="M63" s="36">
        <v>1.61</v>
      </c>
      <c r="N63" s="36">
        <v>14.66</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72.62</v>
      </c>
      <c r="D64" s="36">
        <v>73.11</v>
      </c>
      <c r="E64" s="36">
        <v>58.2</v>
      </c>
      <c r="F64" s="36">
        <v>80.17</v>
      </c>
      <c r="G64" s="36">
        <v>78.2</v>
      </c>
      <c r="H64" s="36">
        <v>54.18</v>
      </c>
      <c r="I64" s="36">
        <v>99.81</v>
      </c>
      <c r="J64" s="36">
        <v>50.24</v>
      </c>
      <c r="K64" s="36">
        <v>54.69</v>
      </c>
      <c r="L64" s="36">
        <v>26.57</v>
      </c>
      <c r="M64" s="36">
        <v>1.6</v>
      </c>
      <c r="N64" s="36">
        <v>13.35</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v>0.01</v>
      </c>
      <c r="D65" s="36" t="s">
        <v>10</v>
      </c>
      <c r="E65" s="36">
        <v>0.02</v>
      </c>
      <c r="F65" s="36" t="s">
        <v>10</v>
      </c>
      <c r="G65" s="36">
        <v>0.13</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6.44</v>
      </c>
      <c r="D66" s="36">
        <v>7.71</v>
      </c>
      <c r="E66" s="36">
        <v>5.83</v>
      </c>
      <c r="F66" s="36">
        <v>1.27</v>
      </c>
      <c r="G66" s="36">
        <v>4.07</v>
      </c>
      <c r="H66" s="36">
        <v>0.82</v>
      </c>
      <c r="I66" s="36">
        <v>2.27</v>
      </c>
      <c r="J66" s="36">
        <v>0.33</v>
      </c>
      <c r="K66" s="36">
        <v>0.67</v>
      </c>
      <c r="L66" s="36">
        <v>20.75</v>
      </c>
      <c r="M66" s="36">
        <v>0.32</v>
      </c>
      <c r="N66" s="36">
        <v>0.12</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0.5</v>
      </c>
      <c r="D67" s="36" t="s">
        <v>10</v>
      </c>
      <c r="E67" s="36">
        <v>0.62</v>
      </c>
      <c r="F67" s="36">
        <v>0.47</v>
      </c>
      <c r="G67" s="36">
        <v>0.57999999999999996</v>
      </c>
      <c r="H67" s="36">
        <v>0.14000000000000001</v>
      </c>
      <c r="I67" s="36">
        <v>1.46</v>
      </c>
      <c r="J67" s="36">
        <v>1.75</v>
      </c>
      <c r="K67" s="36">
        <v>0.22</v>
      </c>
      <c r="L67" s="36" t="s">
        <v>10</v>
      </c>
      <c r="M67" s="36" t="s">
        <v>10</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107.49</v>
      </c>
      <c r="D68" s="37">
        <v>110.58</v>
      </c>
      <c r="E68" s="37">
        <v>90.85</v>
      </c>
      <c r="F68" s="37">
        <v>91.59</v>
      </c>
      <c r="G68" s="37">
        <v>100.87</v>
      </c>
      <c r="H68" s="37">
        <v>67.78</v>
      </c>
      <c r="I68" s="37">
        <v>127.26</v>
      </c>
      <c r="J68" s="37">
        <v>81.540000000000006</v>
      </c>
      <c r="K68" s="37">
        <v>87.9</v>
      </c>
      <c r="L68" s="37">
        <v>90.35</v>
      </c>
      <c r="M68" s="37">
        <v>1.93</v>
      </c>
      <c r="N68" s="37">
        <v>14.78</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277.83</v>
      </c>
      <c r="D69" s="37">
        <v>289.72000000000003</v>
      </c>
      <c r="E69" s="37">
        <v>179.42</v>
      </c>
      <c r="F69" s="37">
        <v>166.17</v>
      </c>
      <c r="G69" s="37">
        <v>170.27</v>
      </c>
      <c r="H69" s="37">
        <v>140.21</v>
      </c>
      <c r="I69" s="37">
        <v>204.97</v>
      </c>
      <c r="J69" s="37">
        <v>174.34</v>
      </c>
      <c r="K69" s="37">
        <v>208.11</v>
      </c>
      <c r="L69" s="37">
        <v>194.41</v>
      </c>
      <c r="M69" s="37">
        <v>14.8</v>
      </c>
      <c r="N69" s="37">
        <v>86.85</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16.12</v>
      </c>
      <c r="D76" s="36">
        <v>17.88</v>
      </c>
      <c r="E76" s="36">
        <v>1.49</v>
      </c>
      <c r="F76" s="36">
        <v>2.94</v>
      </c>
      <c r="G76" s="36">
        <v>1.58</v>
      </c>
      <c r="H76" s="36">
        <v>2.2799999999999998</v>
      </c>
      <c r="I76" s="36">
        <v>2.83</v>
      </c>
      <c r="J76" s="36">
        <v>0.91</v>
      </c>
      <c r="K76" s="36">
        <v>0.22</v>
      </c>
      <c r="L76" s="36">
        <v>0.65</v>
      </c>
      <c r="M76" s="36">
        <v>0.04</v>
      </c>
      <c r="N76" s="36">
        <v>14.2</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0.19</v>
      </c>
      <c r="D77" s="36">
        <v>0.69</v>
      </c>
      <c r="E77" s="36">
        <v>7.0000000000000007E-2</v>
      </c>
      <c r="F77" s="36">
        <v>7.0000000000000007E-2</v>
      </c>
      <c r="G77" s="36">
        <v>0.14000000000000001</v>
      </c>
      <c r="H77" s="36" t="s">
        <v>10</v>
      </c>
      <c r="I77" s="36">
        <v>0.32</v>
      </c>
      <c r="J77" s="36" t="s">
        <v>10</v>
      </c>
      <c r="K77" s="36">
        <v>0.03</v>
      </c>
      <c r="L77" s="36" t="s">
        <v>10</v>
      </c>
      <c r="M77" s="36" t="s">
        <v>10</v>
      </c>
      <c r="N77" s="36" t="s">
        <v>10</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27.8</v>
      </c>
      <c r="D78" s="36">
        <v>38.44</v>
      </c>
      <c r="E78" s="36">
        <v>12.09</v>
      </c>
      <c r="F78" s="36">
        <v>6.49</v>
      </c>
      <c r="G78" s="36">
        <v>5.89</v>
      </c>
      <c r="H78" s="36">
        <v>8.5299999999999994</v>
      </c>
      <c r="I78" s="36">
        <v>6.75</v>
      </c>
      <c r="J78" s="36">
        <v>13.53</v>
      </c>
      <c r="K78" s="36">
        <v>14.09</v>
      </c>
      <c r="L78" s="36">
        <v>21.3</v>
      </c>
      <c r="M78" s="36">
        <v>0.17</v>
      </c>
      <c r="N78" s="36">
        <v>13.16</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24.81</v>
      </c>
      <c r="D79" s="36">
        <v>57.95</v>
      </c>
      <c r="E79" s="36">
        <v>14.3</v>
      </c>
      <c r="F79" s="36">
        <v>37.020000000000003</v>
      </c>
      <c r="G79" s="36">
        <v>15.61</v>
      </c>
      <c r="H79" s="36">
        <v>16.399999999999999</v>
      </c>
      <c r="I79" s="36">
        <v>11.87</v>
      </c>
      <c r="J79" s="36">
        <v>7.8</v>
      </c>
      <c r="K79" s="36">
        <v>13.13</v>
      </c>
      <c r="L79" s="36">
        <v>11.33</v>
      </c>
      <c r="M79" s="36">
        <v>0.75</v>
      </c>
      <c r="N79" s="36">
        <v>2.4300000000000002</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2.77</v>
      </c>
      <c r="D80" s="36" t="s">
        <v>10</v>
      </c>
      <c r="E80" s="36">
        <v>2.1</v>
      </c>
      <c r="F80" s="36">
        <v>3.48</v>
      </c>
      <c r="G80" s="36">
        <v>0.93</v>
      </c>
      <c r="H80" s="36">
        <v>0.84</v>
      </c>
      <c r="I80" s="36">
        <v>0.33</v>
      </c>
      <c r="J80" s="36">
        <v>0.6</v>
      </c>
      <c r="K80" s="36" t="s">
        <v>10</v>
      </c>
      <c r="L80" s="36">
        <v>6.5</v>
      </c>
      <c r="M80" s="36">
        <v>0.56000000000000005</v>
      </c>
      <c r="N80" s="36">
        <v>0.97</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66.14</v>
      </c>
      <c r="D81" s="37">
        <v>114.96</v>
      </c>
      <c r="E81" s="37">
        <v>25.83</v>
      </c>
      <c r="F81" s="37">
        <v>43.03</v>
      </c>
      <c r="G81" s="37">
        <v>22.29</v>
      </c>
      <c r="H81" s="37">
        <v>26.37</v>
      </c>
      <c r="I81" s="37">
        <v>21.45</v>
      </c>
      <c r="J81" s="37">
        <v>21.64</v>
      </c>
      <c r="K81" s="37">
        <v>27.47</v>
      </c>
      <c r="L81" s="37">
        <v>26.79</v>
      </c>
      <c r="M81" s="37">
        <v>0.41</v>
      </c>
      <c r="N81" s="37">
        <v>28.81</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37.18</v>
      </c>
      <c r="D82" s="36">
        <v>35.770000000000003</v>
      </c>
      <c r="E82" s="36">
        <v>29.14</v>
      </c>
      <c r="F82" s="36">
        <v>52.35</v>
      </c>
      <c r="G82" s="36">
        <v>56.16</v>
      </c>
      <c r="H82" s="36">
        <v>29.5</v>
      </c>
      <c r="I82" s="36">
        <v>21.7</v>
      </c>
      <c r="J82" s="36">
        <v>19.100000000000001</v>
      </c>
      <c r="K82" s="36">
        <v>33.6</v>
      </c>
      <c r="L82" s="36">
        <v>14.39</v>
      </c>
      <c r="M82" s="36">
        <v>1.92</v>
      </c>
      <c r="N82" s="36">
        <v>7.22</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v>0.05</v>
      </c>
      <c r="D83" s="36" t="s">
        <v>10</v>
      </c>
      <c r="E83" s="36">
        <v>0.06</v>
      </c>
      <c r="F83" s="36" t="s">
        <v>10</v>
      </c>
      <c r="G83" s="36">
        <v>0.43</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22.65</v>
      </c>
      <c r="D84" s="36">
        <v>24.55</v>
      </c>
      <c r="E84" s="36">
        <v>21.39</v>
      </c>
      <c r="F84" s="36">
        <v>24.77</v>
      </c>
      <c r="G84" s="36">
        <v>16.760000000000002</v>
      </c>
      <c r="H84" s="36">
        <v>24.16</v>
      </c>
      <c r="I84" s="36">
        <v>25.64</v>
      </c>
      <c r="J84" s="36">
        <v>21.98</v>
      </c>
      <c r="K84" s="36">
        <v>18.649999999999999</v>
      </c>
      <c r="L84" s="36">
        <v>19.53</v>
      </c>
      <c r="M84" s="36">
        <v>0.39</v>
      </c>
      <c r="N84" s="36">
        <v>0.6</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0.5</v>
      </c>
      <c r="D85" s="36" t="s">
        <v>10</v>
      </c>
      <c r="E85" s="36">
        <v>0.62</v>
      </c>
      <c r="F85" s="36">
        <v>0.47</v>
      </c>
      <c r="G85" s="36">
        <v>0.57999999999999996</v>
      </c>
      <c r="H85" s="36">
        <v>0.14000000000000001</v>
      </c>
      <c r="I85" s="36">
        <v>1.46</v>
      </c>
      <c r="J85" s="36">
        <v>1.75</v>
      </c>
      <c r="K85" s="36">
        <v>0.22</v>
      </c>
      <c r="L85" s="36" t="s">
        <v>10</v>
      </c>
      <c r="M85" s="36" t="s">
        <v>10</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59.37</v>
      </c>
      <c r="D86" s="37">
        <v>60.32</v>
      </c>
      <c r="E86" s="37">
        <v>49.97</v>
      </c>
      <c r="F86" s="37">
        <v>76.650000000000006</v>
      </c>
      <c r="G86" s="37">
        <v>72.78</v>
      </c>
      <c r="H86" s="37">
        <v>53.51</v>
      </c>
      <c r="I86" s="37">
        <v>45.88</v>
      </c>
      <c r="J86" s="37">
        <v>39.33</v>
      </c>
      <c r="K86" s="37">
        <v>52.03</v>
      </c>
      <c r="L86" s="37">
        <v>33.92</v>
      </c>
      <c r="M86" s="37">
        <v>2.31</v>
      </c>
      <c r="N86" s="37">
        <v>7.81</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125.51</v>
      </c>
      <c r="D87" s="37">
        <v>175.28</v>
      </c>
      <c r="E87" s="37">
        <v>75.8</v>
      </c>
      <c r="F87" s="37">
        <v>119.68</v>
      </c>
      <c r="G87" s="37">
        <v>95.06</v>
      </c>
      <c r="H87" s="37">
        <v>79.88</v>
      </c>
      <c r="I87" s="37">
        <v>67.33</v>
      </c>
      <c r="J87" s="37">
        <v>60.97</v>
      </c>
      <c r="K87" s="37">
        <v>79.5</v>
      </c>
      <c r="L87" s="37">
        <v>60.71</v>
      </c>
      <c r="M87" s="37">
        <v>2.72</v>
      </c>
      <c r="N87" s="37">
        <v>36.630000000000003</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-152.32</v>
      </c>
      <c r="D88" s="37">
        <v>-114.44</v>
      </c>
      <c r="E88" s="37">
        <v>-103.62</v>
      </c>
      <c r="F88" s="37">
        <v>-46.49</v>
      </c>
      <c r="G88" s="37">
        <v>-75.2</v>
      </c>
      <c r="H88" s="37">
        <v>-60.32</v>
      </c>
      <c r="I88" s="37">
        <v>-137.63999999999999</v>
      </c>
      <c r="J88" s="37">
        <v>-113.37</v>
      </c>
      <c r="K88" s="37">
        <v>-128.61000000000001</v>
      </c>
      <c r="L88" s="37">
        <v>-133.69999999999999</v>
      </c>
      <c r="M88" s="37">
        <v>-12.09</v>
      </c>
      <c r="N88" s="37">
        <v>-50.22</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-104.2</v>
      </c>
      <c r="D89" s="38">
        <v>-64.180000000000007</v>
      </c>
      <c r="E89" s="38">
        <v>-62.74</v>
      </c>
      <c r="F89" s="38">
        <v>-31.54</v>
      </c>
      <c r="G89" s="38">
        <v>-47.11</v>
      </c>
      <c r="H89" s="38">
        <v>-46.06</v>
      </c>
      <c r="I89" s="38">
        <v>-56.26</v>
      </c>
      <c r="J89" s="38">
        <v>-71.16</v>
      </c>
      <c r="K89" s="38">
        <v>-92.73</v>
      </c>
      <c r="L89" s="38">
        <v>-77.27</v>
      </c>
      <c r="M89" s="38">
        <v>-12.47</v>
      </c>
      <c r="N89" s="38">
        <v>-43.26</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1.37</v>
      </c>
      <c r="D90" s="36" t="s">
        <v>10</v>
      </c>
      <c r="E90" s="36">
        <v>1.68</v>
      </c>
      <c r="F90" s="36">
        <v>3.11</v>
      </c>
      <c r="G90" s="36">
        <v>5.53</v>
      </c>
      <c r="H90" s="36" t="s">
        <v>10</v>
      </c>
      <c r="I90" s="36" t="s">
        <v>10</v>
      </c>
      <c r="J90" s="36">
        <v>4.63</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1.91</v>
      </c>
      <c r="D91" s="36" t="s">
        <v>10</v>
      </c>
      <c r="E91" s="36">
        <v>2.35</v>
      </c>
      <c r="F91" s="36">
        <v>1.97</v>
      </c>
      <c r="G91" s="36">
        <v>2.35</v>
      </c>
      <c r="H91" s="36">
        <v>0.84</v>
      </c>
      <c r="I91" s="36">
        <v>5.05</v>
      </c>
      <c r="J91" s="36">
        <v>5.09</v>
      </c>
      <c r="K91" s="36" t="s">
        <v>10</v>
      </c>
      <c r="L91" s="36">
        <v>1.45</v>
      </c>
      <c r="M91" s="36" t="s">
        <v>10</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102</v>
      </c>
      <c r="B2" s="246"/>
      <c r="C2" s="249" t="s">
        <v>206</v>
      </c>
      <c r="D2" s="250"/>
      <c r="E2" s="250"/>
      <c r="F2" s="250"/>
      <c r="G2" s="250"/>
      <c r="H2" s="250"/>
      <c r="I2" s="250" t="s">
        <v>206</v>
      </c>
      <c r="J2" s="250"/>
      <c r="K2" s="250"/>
      <c r="L2" s="250"/>
      <c r="M2" s="250"/>
      <c r="N2" s="250"/>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2"/>
      <c r="J3" s="252"/>
      <c r="K3" s="252"/>
      <c r="L3" s="252"/>
      <c r="M3" s="252"/>
      <c r="N3" s="252"/>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v>59713</v>
      </c>
      <c r="D19" s="129">
        <v>12337</v>
      </c>
      <c r="E19" s="129">
        <v>25948</v>
      </c>
      <c r="F19" s="129">
        <v>1402</v>
      </c>
      <c r="G19" s="129">
        <v>2512</v>
      </c>
      <c r="H19" s="129">
        <v>2430</v>
      </c>
      <c r="I19" s="129">
        <v>2784</v>
      </c>
      <c r="J19" s="129">
        <v>4072</v>
      </c>
      <c r="K19" s="129">
        <v>4599</v>
      </c>
      <c r="L19" s="129">
        <v>8150</v>
      </c>
      <c r="M19" s="129">
        <v>2369</v>
      </c>
      <c r="N19" s="129">
        <v>19059</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51046</v>
      </c>
      <c r="D20" s="129">
        <v>4019</v>
      </c>
      <c r="E20" s="129">
        <v>31693</v>
      </c>
      <c r="F20" s="129">
        <v>2735</v>
      </c>
      <c r="G20" s="129">
        <v>5038</v>
      </c>
      <c r="H20" s="129">
        <v>4300</v>
      </c>
      <c r="I20" s="129">
        <v>4187</v>
      </c>
      <c r="J20" s="129">
        <v>5590</v>
      </c>
      <c r="K20" s="129">
        <v>4636</v>
      </c>
      <c r="L20" s="129">
        <v>5206</v>
      </c>
      <c r="M20" s="129">
        <v>192</v>
      </c>
      <c r="N20" s="129">
        <v>15142</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981</v>
      </c>
      <c r="D22" s="129">
        <v>644</v>
      </c>
      <c r="E22" s="129">
        <v>337</v>
      </c>
      <c r="F22" s="129">
        <v>65</v>
      </c>
      <c r="G22" s="129">
        <v>82</v>
      </c>
      <c r="H22" s="129">
        <v>64</v>
      </c>
      <c r="I22" s="129">
        <v>100</v>
      </c>
      <c r="J22" s="129">
        <v>25</v>
      </c>
      <c r="K22" s="129">
        <v>2</v>
      </c>
      <c r="L22" s="129" t="s">
        <v>10</v>
      </c>
      <c r="M22" s="129">
        <v>1</v>
      </c>
      <c r="N22" s="129" t="s">
        <v>10</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135099</v>
      </c>
      <c r="D23" s="129">
        <v>33247</v>
      </c>
      <c r="E23" s="129">
        <v>66931</v>
      </c>
      <c r="F23" s="129">
        <v>6043</v>
      </c>
      <c r="G23" s="129">
        <v>10261</v>
      </c>
      <c r="H23" s="129">
        <v>8908</v>
      </c>
      <c r="I23" s="129">
        <v>4878</v>
      </c>
      <c r="J23" s="129">
        <v>8359</v>
      </c>
      <c r="K23" s="129">
        <v>2284</v>
      </c>
      <c r="L23" s="129">
        <v>26197</v>
      </c>
      <c r="M23" s="129">
        <v>896</v>
      </c>
      <c r="N23" s="129">
        <v>34024</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1445</v>
      </c>
      <c r="D24" s="129" t="s">
        <v>10</v>
      </c>
      <c r="E24" s="129">
        <v>1001</v>
      </c>
      <c r="F24" s="129">
        <v>236</v>
      </c>
      <c r="G24" s="129">
        <v>67</v>
      </c>
      <c r="H24" s="129">
        <v>504</v>
      </c>
      <c r="I24" s="129">
        <v>64</v>
      </c>
      <c r="J24" s="129">
        <v>57</v>
      </c>
      <c r="K24" s="129">
        <v>65</v>
      </c>
      <c r="L24" s="129">
        <v>7</v>
      </c>
      <c r="M24" s="129">
        <v>289</v>
      </c>
      <c r="N24" s="129">
        <v>156</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245394</v>
      </c>
      <c r="D25" s="130">
        <v>50246</v>
      </c>
      <c r="E25" s="130">
        <v>123909</v>
      </c>
      <c r="F25" s="130">
        <v>10010</v>
      </c>
      <c r="G25" s="130">
        <v>17826</v>
      </c>
      <c r="H25" s="130">
        <v>15198</v>
      </c>
      <c r="I25" s="130">
        <v>11885</v>
      </c>
      <c r="J25" s="130">
        <v>17989</v>
      </c>
      <c r="K25" s="130">
        <v>11456</v>
      </c>
      <c r="L25" s="130">
        <v>39546</v>
      </c>
      <c r="M25" s="130">
        <v>3169</v>
      </c>
      <c r="N25" s="130">
        <v>68069</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v>41188</v>
      </c>
      <c r="D26" s="129">
        <v>3285</v>
      </c>
      <c r="E26" s="129">
        <v>36899</v>
      </c>
      <c r="F26" s="129">
        <v>1161</v>
      </c>
      <c r="G26" s="129">
        <v>3024</v>
      </c>
      <c r="H26" s="129">
        <v>3759</v>
      </c>
      <c r="I26" s="129">
        <v>4815</v>
      </c>
      <c r="J26" s="129">
        <v>5767</v>
      </c>
      <c r="K26" s="129">
        <v>3269</v>
      </c>
      <c r="L26" s="129">
        <v>15105</v>
      </c>
      <c r="M26" s="129">
        <v>24</v>
      </c>
      <c r="N26" s="129">
        <v>979</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v>31927</v>
      </c>
      <c r="D27" s="129">
        <v>2100</v>
      </c>
      <c r="E27" s="129">
        <v>29454</v>
      </c>
      <c r="F27" s="129">
        <v>885</v>
      </c>
      <c r="G27" s="129">
        <v>2578</v>
      </c>
      <c r="H27" s="129">
        <v>2857</v>
      </c>
      <c r="I27" s="129">
        <v>3743</v>
      </c>
      <c r="J27" s="129">
        <v>2268</v>
      </c>
      <c r="K27" s="129">
        <v>2527</v>
      </c>
      <c r="L27" s="129">
        <v>14597</v>
      </c>
      <c r="M27" s="129">
        <v>1</v>
      </c>
      <c r="N27" s="129">
        <v>371</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4364</v>
      </c>
      <c r="D29" s="129" t="s">
        <v>10</v>
      </c>
      <c r="E29" s="129">
        <v>4008</v>
      </c>
      <c r="F29" s="129">
        <v>10</v>
      </c>
      <c r="G29" s="129">
        <v>33</v>
      </c>
      <c r="H29" s="129">
        <v>160</v>
      </c>
      <c r="I29" s="129">
        <v>109</v>
      </c>
      <c r="J29" s="129">
        <v>13</v>
      </c>
      <c r="K29" s="129">
        <v>5</v>
      </c>
      <c r="L29" s="129">
        <v>3677</v>
      </c>
      <c r="M29" s="129" t="s">
        <v>10</v>
      </c>
      <c r="N29" s="129">
        <v>357</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372</v>
      </c>
      <c r="D30" s="129" t="s">
        <v>10</v>
      </c>
      <c r="E30" s="129">
        <v>330</v>
      </c>
      <c r="F30" s="129">
        <v>11</v>
      </c>
      <c r="G30" s="129">
        <v>62</v>
      </c>
      <c r="H30" s="129">
        <v>4</v>
      </c>
      <c r="I30" s="129">
        <v>231</v>
      </c>
      <c r="J30" s="129">
        <v>22</v>
      </c>
      <c r="K30" s="129" t="s">
        <v>10</v>
      </c>
      <c r="L30" s="129" t="s">
        <v>10</v>
      </c>
      <c r="M30" s="129">
        <v>9</v>
      </c>
      <c r="N30" s="129">
        <v>33</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45180</v>
      </c>
      <c r="D31" s="130">
        <v>3285</v>
      </c>
      <c r="E31" s="130">
        <v>40577</v>
      </c>
      <c r="F31" s="130">
        <v>1160</v>
      </c>
      <c r="G31" s="130">
        <v>2995</v>
      </c>
      <c r="H31" s="130">
        <v>3915</v>
      </c>
      <c r="I31" s="130">
        <v>4693</v>
      </c>
      <c r="J31" s="130">
        <v>5758</v>
      </c>
      <c r="K31" s="130">
        <v>3274</v>
      </c>
      <c r="L31" s="130">
        <v>18782</v>
      </c>
      <c r="M31" s="130">
        <v>15</v>
      </c>
      <c r="N31" s="130">
        <v>1303</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290574</v>
      </c>
      <c r="D32" s="130">
        <v>53532</v>
      </c>
      <c r="E32" s="130">
        <v>164486</v>
      </c>
      <c r="F32" s="130">
        <v>11170</v>
      </c>
      <c r="G32" s="130">
        <v>20822</v>
      </c>
      <c r="H32" s="130">
        <v>19112</v>
      </c>
      <c r="I32" s="130">
        <v>16578</v>
      </c>
      <c r="J32" s="130">
        <v>23747</v>
      </c>
      <c r="K32" s="130">
        <v>14730</v>
      </c>
      <c r="L32" s="130">
        <v>58328</v>
      </c>
      <c r="M32" s="130">
        <v>3184</v>
      </c>
      <c r="N32" s="130">
        <v>69372</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t="s">
        <v>10</v>
      </c>
      <c r="D37" s="129" t="s">
        <v>10</v>
      </c>
      <c r="E37" s="129" t="s">
        <v>10</v>
      </c>
      <c r="F37" s="129" t="s">
        <v>10</v>
      </c>
      <c r="G37" s="129" t="s">
        <v>10</v>
      </c>
      <c r="H37" s="129" t="s">
        <v>10</v>
      </c>
      <c r="I37" s="129" t="s">
        <v>10</v>
      </c>
      <c r="J37" s="129" t="s">
        <v>10</v>
      </c>
      <c r="K37" s="129" t="s">
        <v>10</v>
      </c>
      <c r="L37" s="129" t="s">
        <v>10</v>
      </c>
      <c r="M37" s="129" t="s">
        <v>10</v>
      </c>
      <c r="N37" s="129" t="s">
        <v>10</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t="s">
        <v>10</v>
      </c>
      <c r="D38" s="129" t="s">
        <v>10</v>
      </c>
      <c r="E38" s="129" t="s">
        <v>10</v>
      </c>
      <c r="F38" s="129" t="s">
        <v>10</v>
      </c>
      <c r="G38" s="129" t="s">
        <v>10</v>
      </c>
      <c r="H38" s="129" t="s">
        <v>10</v>
      </c>
      <c r="I38" s="129" t="s">
        <v>10</v>
      </c>
      <c r="J38" s="129" t="s">
        <v>10</v>
      </c>
      <c r="K38" s="129" t="s">
        <v>10</v>
      </c>
      <c r="L38" s="129" t="s">
        <v>10</v>
      </c>
      <c r="M38" s="129" t="s">
        <v>10</v>
      </c>
      <c r="N38" s="129" t="s">
        <v>10</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v>6188</v>
      </c>
      <c r="D39" s="129">
        <v>77</v>
      </c>
      <c r="E39" s="129">
        <v>4865</v>
      </c>
      <c r="F39" s="129">
        <v>83</v>
      </c>
      <c r="G39" s="129">
        <v>298</v>
      </c>
      <c r="H39" s="129">
        <v>168</v>
      </c>
      <c r="I39" s="129">
        <v>150</v>
      </c>
      <c r="J39" s="129">
        <v>208</v>
      </c>
      <c r="K39" s="129">
        <v>124</v>
      </c>
      <c r="L39" s="129">
        <v>3833</v>
      </c>
      <c r="M39" s="129">
        <v>91</v>
      </c>
      <c r="N39" s="129">
        <v>1154</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v>1876</v>
      </c>
      <c r="D40" s="129">
        <v>205</v>
      </c>
      <c r="E40" s="129">
        <v>531</v>
      </c>
      <c r="F40" s="129">
        <v>128</v>
      </c>
      <c r="G40" s="129">
        <v>67</v>
      </c>
      <c r="H40" s="129">
        <v>131</v>
      </c>
      <c r="I40" s="129">
        <v>5</v>
      </c>
      <c r="J40" s="129">
        <v>91</v>
      </c>
      <c r="K40" s="129">
        <v>4</v>
      </c>
      <c r="L40" s="129">
        <v>104</v>
      </c>
      <c r="M40" s="129">
        <v>18</v>
      </c>
      <c r="N40" s="129">
        <v>1123</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v>118593</v>
      </c>
      <c r="D41" s="129">
        <v>19242</v>
      </c>
      <c r="E41" s="129">
        <v>61254</v>
      </c>
      <c r="F41" s="129">
        <v>5856</v>
      </c>
      <c r="G41" s="129">
        <v>10743</v>
      </c>
      <c r="H41" s="129">
        <v>7533</v>
      </c>
      <c r="I41" s="129">
        <v>7122</v>
      </c>
      <c r="J41" s="129">
        <v>10257</v>
      </c>
      <c r="K41" s="129">
        <v>3690</v>
      </c>
      <c r="L41" s="129">
        <v>16053</v>
      </c>
      <c r="M41" s="129">
        <v>137</v>
      </c>
      <c r="N41" s="129">
        <v>37960</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93575</v>
      </c>
      <c r="D42" s="129">
        <v>19653</v>
      </c>
      <c r="E42" s="129">
        <v>69258</v>
      </c>
      <c r="F42" s="129">
        <v>4702</v>
      </c>
      <c r="G42" s="129">
        <v>9652</v>
      </c>
      <c r="H42" s="129">
        <v>12629</v>
      </c>
      <c r="I42" s="129">
        <v>7772</v>
      </c>
      <c r="J42" s="129">
        <v>11449</v>
      </c>
      <c r="K42" s="129">
        <v>8875</v>
      </c>
      <c r="L42" s="129">
        <v>14180</v>
      </c>
      <c r="M42" s="129">
        <v>1267</v>
      </c>
      <c r="N42" s="129">
        <v>3398</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1445</v>
      </c>
      <c r="D43" s="129" t="s">
        <v>10</v>
      </c>
      <c r="E43" s="129">
        <v>1001</v>
      </c>
      <c r="F43" s="129">
        <v>236</v>
      </c>
      <c r="G43" s="129">
        <v>67</v>
      </c>
      <c r="H43" s="129">
        <v>504</v>
      </c>
      <c r="I43" s="129">
        <v>64</v>
      </c>
      <c r="J43" s="129">
        <v>57</v>
      </c>
      <c r="K43" s="129">
        <v>65</v>
      </c>
      <c r="L43" s="129">
        <v>7</v>
      </c>
      <c r="M43" s="129">
        <v>289</v>
      </c>
      <c r="N43" s="129">
        <v>156</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218787</v>
      </c>
      <c r="D44" s="130">
        <v>39177</v>
      </c>
      <c r="E44" s="130">
        <v>134907</v>
      </c>
      <c r="F44" s="130">
        <v>10533</v>
      </c>
      <c r="G44" s="130">
        <v>20694</v>
      </c>
      <c r="H44" s="130">
        <v>19956</v>
      </c>
      <c r="I44" s="130">
        <v>14985</v>
      </c>
      <c r="J44" s="130">
        <v>21948</v>
      </c>
      <c r="K44" s="130">
        <v>12628</v>
      </c>
      <c r="L44" s="130">
        <v>34162</v>
      </c>
      <c r="M44" s="130">
        <v>1224</v>
      </c>
      <c r="N44" s="130">
        <v>43478</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20175</v>
      </c>
      <c r="D45" s="129">
        <v>1424</v>
      </c>
      <c r="E45" s="129">
        <v>18138</v>
      </c>
      <c r="F45" s="129">
        <v>1095</v>
      </c>
      <c r="G45" s="129">
        <v>1776</v>
      </c>
      <c r="H45" s="129">
        <v>964</v>
      </c>
      <c r="I45" s="129">
        <v>2220</v>
      </c>
      <c r="J45" s="129">
        <v>1605</v>
      </c>
      <c r="K45" s="129">
        <v>271</v>
      </c>
      <c r="L45" s="129">
        <v>10207</v>
      </c>
      <c r="M45" s="129">
        <v>1</v>
      </c>
      <c r="N45" s="129">
        <v>613</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7611</v>
      </c>
      <c r="D47" s="129">
        <v>137</v>
      </c>
      <c r="E47" s="129">
        <v>7280</v>
      </c>
      <c r="F47" s="129">
        <v>443</v>
      </c>
      <c r="G47" s="129">
        <v>456</v>
      </c>
      <c r="H47" s="129">
        <v>671</v>
      </c>
      <c r="I47" s="129">
        <v>527</v>
      </c>
      <c r="J47" s="129">
        <v>4568</v>
      </c>
      <c r="K47" s="129">
        <v>358</v>
      </c>
      <c r="L47" s="129">
        <v>257</v>
      </c>
      <c r="M47" s="129">
        <v>17</v>
      </c>
      <c r="N47" s="129">
        <v>176</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372</v>
      </c>
      <c r="D48" s="129" t="s">
        <v>10</v>
      </c>
      <c r="E48" s="129">
        <v>330</v>
      </c>
      <c r="F48" s="129">
        <v>11</v>
      </c>
      <c r="G48" s="129">
        <v>62</v>
      </c>
      <c r="H48" s="129">
        <v>4</v>
      </c>
      <c r="I48" s="129">
        <v>231</v>
      </c>
      <c r="J48" s="129">
        <v>22</v>
      </c>
      <c r="K48" s="129" t="s">
        <v>10</v>
      </c>
      <c r="L48" s="129" t="s">
        <v>10</v>
      </c>
      <c r="M48" s="129">
        <v>9</v>
      </c>
      <c r="N48" s="129">
        <v>33</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27414</v>
      </c>
      <c r="D49" s="130">
        <v>1561</v>
      </c>
      <c r="E49" s="130">
        <v>25088</v>
      </c>
      <c r="F49" s="130">
        <v>1526</v>
      </c>
      <c r="G49" s="130">
        <v>2169</v>
      </c>
      <c r="H49" s="130">
        <v>1631</v>
      </c>
      <c r="I49" s="130">
        <v>2515</v>
      </c>
      <c r="J49" s="130">
        <v>6152</v>
      </c>
      <c r="K49" s="130">
        <v>630</v>
      </c>
      <c r="L49" s="130">
        <v>10464</v>
      </c>
      <c r="M49" s="130">
        <v>9</v>
      </c>
      <c r="N49" s="130">
        <v>756</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246201</v>
      </c>
      <c r="D50" s="130">
        <v>40738</v>
      </c>
      <c r="E50" s="130">
        <v>159995</v>
      </c>
      <c r="F50" s="130">
        <v>12059</v>
      </c>
      <c r="G50" s="130">
        <v>22863</v>
      </c>
      <c r="H50" s="130">
        <v>21588</v>
      </c>
      <c r="I50" s="130">
        <v>17501</v>
      </c>
      <c r="J50" s="130">
        <v>28100</v>
      </c>
      <c r="K50" s="130">
        <v>13258</v>
      </c>
      <c r="L50" s="130">
        <v>44626</v>
      </c>
      <c r="M50" s="130">
        <v>1233</v>
      </c>
      <c r="N50" s="130">
        <v>44235</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-44373</v>
      </c>
      <c r="D51" s="130">
        <v>-12794</v>
      </c>
      <c r="E51" s="130">
        <v>-4491</v>
      </c>
      <c r="F51" s="130">
        <v>890</v>
      </c>
      <c r="G51" s="130">
        <v>2042</v>
      </c>
      <c r="H51" s="130">
        <v>2476</v>
      </c>
      <c r="I51" s="130">
        <v>923</v>
      </c>
      <c r="J51" s="130">
        <v>4353</v>
      </c>
      <c r="K51" s="130">
        <v>-1472</v>
      </c>
      <c r="L51" s="130">
        <v>-13702</v>
      </c>
      <c r="M51" s="130">
        <v>-1951</v>
      </c>
      <c r="N51" s="130">
        <v>-25137</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-26607</v>
      </c>
      <c r="D52" s="131">
        <v>-11070</v>
      </c>
      <c r="E52" s="131">
        <v>10998</v>
      </c>
      <c r="F52" s="131">
        <v>523</v>
      </c>
      <c r="G52" s="131">
        <v>2868</v>
      </c>
      <c r="H52" s="131">
        <v>4759</v>
      </c>
      <c r="I52" s="131">
        <v>3100</v>
      </c>
      <c r="J52" s="131">
        <v>3959</v>
      </c>
      <c r="K52" s="131">
        <v>1172</v>
      </c>
      <c r="L52" s="131">
        <v>-5384</v>
      </c>
      <c r="M52" s="131">
        <v>-1945</v>
      </c>
      <c r="N52" s="131">
        <v>-24591</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1308</v>
      </c>
      <c r="D53" s="129" t="s">
        <v>10</v>
      </c>
      <c r="E53" s="129">
        <v>1308</v>
      </c>
      <c r="F53" s="129" t="s">
        <v>10</v>
      </c>
      <c r="G53" s="129">
        <v>1125</v>
      </c>
      <c r="H53" s="129">
        <v>183</v>
      </c>
      <c r="I53" s="129" t="s">
        <v>10</v>
      </c>
      <c r="J53" s="129" t="s">
        <v>10</v>
      </c>
      <c r="K53" s="129" t="s">
        <v>10</v>
      </c>
      <c r="L53" s="129" t="s">
        <v>10</v>
      </c>
      <c r="M53" s="129" t="s">
        <v>10</v>
      </c>
      <c r="N53" s="129" t="s">
        <v>10</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2823</v>
      </c>
      <c r="D54" s="129" t="s">
        <v>10</v>
      </c>
      <c r="E54" s="129">
        <v>2796</v>
      </c>
      <c r="F54" s="129">
        <v>206</v>
      </c>
      <c r="G54" s="129">
        <v>1421</v>
      </c>
      <c r="H54" s="129">
        <v>408</v>
      </c>
      <c r="I54" s="129">
        <v>433</v>
      </c>
      <c r="J54" s="129">
        <v>292</v>
      </c>
      <c r="K54" s="129">
        <v>36</v>
      </c>
      <c r="L54" s="129" t="s">
        <v>10</v>
      </c>
      <c r="M54" s="129">
        <v>27</v>
      </c>
      <c r="N54" s="129" t="s">
        <v>10</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v>37.06</v>
      </c>
      <c r="D56" s="36">
        <v>40.9</v>
      </c>
      <c r="E56" s="36">
        <v>19.82</v>
      </c>
      <c r="F56" s="36">
        <v>15.52</v>
      </c>
      <c r="G56" s="36">
        <v>14.28</v>
      </c>
      <c r="H56" s="36">
        <v>10.52</v>
      </c>
      <c r="I56" s="36">
        <v>16.91</v>
      </c>
      <c r="J56" s="36">
        <v>19.93</v>
      </c>
      <c r="K56" s="36">
        <v>30.57</v>
      </c>
      <c r="L56" s="36">
        <v>27.82</v>
      </c>
      <c r="M56" s="36">
        <v>3.04</v>
      </c>
      <c r="N56" s="36">
        <v>14.55</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31.68</v>
      </c>
      <c r="D57" s="36">
        <v>13.33</v>
      </c>
      <c r="E57" s="36">
        <v>24.2</v>
      </c>
      <c r="F57" s="36">
        <v>30.28</v>
      </c>
      <c r="G57" s="36">
        <v>28.65</v>
      </c>
      <c r="H57" s="36">
        <v>18.61</v>
      </c>
      <c r="I57" s="36">
        <v>25.43</v>
      </c>
      <c r="J57" s="36">
        <v>27.36</v>
      </c>
      <c r="K57" s="36">
        <v>30.82</v>
      </c>
      <c r="L57" s="36">
        <v>17.77</v>
      </c>
      <c r="M57" s="36">
        <v>0.25</v>
      </c>
      <c r="N57" s="36">
        <v>11.56</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0.61</v>
      </c>
      <c r="D59" s="36">
        <v>2.13</v>
      </c>
      <c r="E59" s="36">
        <v>0.26</v>
      </c>
      <c r="F59" s="36">
        <v>0.72</v>
      </c>
      <c r="G59" s="36">
        <v>0.47</v>
      </c>
      <c r="H59" s="36">
        <v>0.27</v>
      </c>
      <c r="I59" s="36">
        <v>0.61</v>
      </c>
      <c r="J59" s="36">
        <v>0.12</v>
      </c>
      <c r="K59" s="36">
        <v>0.01</v>
      </c>
      <c r="L59" s="36" t="s">
        <v>10</v>
      </c>
      <c r="M59" s="36" t="s">
        <v>10</v>
      </c>
      <c r="N59" s="36" t="s">
        <v>10</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83.85</v>
      </c>
      <c r="D60" s="36">
        <v>110.24</v>
      </c>
      <c r="E60" s="36">
        <v>51.11</v>
      </c>
      <c r="F60" s="36">
        <v>66.91</v>
      </c>
      <c r="G60" s="36">
        <v>58.35</v>
      </c>
      <c r="H60" s="36">
        <v>38.56</v>
      </c>
      <c r="I60" s="36">
        <v>29.63</v>
      </c>
      <c r="J60" s="36">
        <v>40.9</v>
      </c>
      <c r="K60" s="36">
        <v>15.19</v>
      </c>
      <c r="L60" s="36">
        <v>89.44</v>
      </c>
      <c r="M60" s="36">
        <v>1.1499999999999999</v>
      </c>
      <c r="N60" s="36">
        <v>25.98</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0.9</v>
      </c>
      <c r="D61" s="36" t="s">
        <v>10</v>
      </c>
      <c r="E61" s="36">
        <v>0.76</v>
      </c>
      <c r="F61" s="36">
        <v>2.61</v>
      </c>
      <c r="G61" s="36">
        <v>0.38</v>
      </c>
      <c r="H61" s="36">
        <v>2.1800000000000002</v>
      </c>
      <c r="I61" s="36">
        <v>0.39</v>
      </c>
      <c r="J61" s="36">
        <v>0.28000000000000003</v>
      </c>
      <c r="K61" s="36">
        <v>0.43</v>
      </c>
      <c r="L61" s="36">
        <v>0.02</v>
      </c>
      <c r="M61" s="36">
        <v>0.37</v>
      </c>
      <c r="N61" s="36">
        <v>0.12</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152.31</v>
      </c>
      <c r="D62" s="37">
        <v>166.6</v>
      </c>
      <c r="E62" s="37">
        <v>94.62</v>
      </c>
      <c r="F62" s="37">
        <v>110.82</v>
      </c>
      <c r="G62" s="37">
        <v>101.37</v>
      </c>
      <c r="H62" s="37">
        <v>65.78</v>
      </c>
      <c r="I62" s="37">
        <v>72.19</v>
      </c>
      <c r="J62" s="37">
        <v>88.02</v>
      </c>
      <c r="K62" s="37">
        <v>76.16</v>
      </c>
      <c r="L62" s="37">
        <v>135.02000000000001</v>
      </c>
      <c r="M62" s="37">
        <v>4.0599999999999996</v>
      </c>
      <c r="N62" s="37">
        <v>51.98</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v>25.57</v>
      </c>
      <c r="D63" s="36">
        <v>10.89</v>
      </c>
      <c r="E63" s="36">
        <v>28.18</v>
      </c>
      <c r="F63" s="36">
        <v>12.85</v>
      </c>
      <c r="G63" s="36">
        <v>17.2</v>
      </c>
      <c r="H63" s="36">
        <v>16.27</v>
      </c>
      <c r="I63" s="36">
        <v>29.24</v>
      </c>
      <c r="J63" s="36">
        <v>28.22</v>
      </c>
      <c r="K63" s="36">
        <v>21.73</v>
      </c>
      <c r="L63" s="36">
        <v>51.57</v>
      </c>
      <c r="M63" s="36">
        <v>0.03</v>
      </c>
      <c r="N63" s="36">
        <v>0.75</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v>19.82</v>
      </c>
      <c r="D64" s="36">
        <v>6.96</v>
      </c>
      <c r="E64" s="36">
        <v>22.49</v>
      </c>
      <c r="F64" s="36">
        <v>9.8000000000000007</v>
      </c>
      <c r="G64" s="36">
        <v>14.66</v>
      </c>
      <c r="H64" s="36">
        <v>12.36</v>
      </c>
      <c r="I64" s="36">
        <v>22.73</v>
      </c>
      <c r="J64" s="36">
        <v>11.1</v>
      </c>
      <c r="K64" s="36">
        <v>16.8</v>
      </c>
      <c r="L64" s="36">
        <v>49.84</v>
      </c>
      <c r="M64" s="36" t="s">
        <v>10</v>
      </c>
      <c r="N64" s="36">
        <v>0.28000000000000003</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2.71</v>
      </c>
      <c r="D66" s="36" t="s">
        <v>10</v>
      </c>
      <c r="E66" s="36">
        <v>3.06</v>
      </c>
      <c r="F66" s="36">
        <v>0.11</v>
      </c>
      <c r="G66" s="36">
        <v>0.19</v>
      </c>
      <c r="H66" s="36">
        <v>0.69</v>
      </c>
      <c r="I66" s="36">
        <v>0.66</v>
      </c>
      <c r="J66" s="36">
        <v>7.0000000000000007E-2</v>
      </c>
      <c r="K66" s="36">
        <v>0.03</v>
      </c>
      <c r="L66" s="36">
        <v>12.55</v>
      </c>
      <c r="M66" s="36" t="s">
        <v>10</v>
      </c>
      <c r="N66" s="36">
        <v>0.27</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0.23</v>
      </c>
      <c r="D67" s="36" t="s">
        <v>10</v>
      </c>
      <c r="E67" s="36">
        <v>0.25</v>
      </c>
      <c r="F67" s="36">
        <v>0.12</v>
      </c>
      <c r="G67" s="36">
        <v>0.35</v>
      </c>
      <c r="H67" s="36">
        <v>0.02</v>
      </c>
      <c r="I67" s="36">
        <v>1.41</v>
      </c>
      <c r="J67" s="36">
        <v>0.11</v>
      </c>
      <c r="K67" s="36" t="s">
        <v>10</v>
      </c>
      <c r="L67" s="36" t="s">
        <v>10</v>
      </c>
      <c r="M67" s="36">
        <v>0.01</v>
      </c>
      <c r="N67" s="36">
        <v>0.02</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28.04</v>
      </c>
      <c r="D68" s="37">
        <v>10.89</v>
      </c>
      <c r="E68" s="37">
        <v>30.99</v>
      </c>
      <c r="F68" s="37">
        <v>12.84</v>
      </c>
      <c r="G68" s="37">
        <v>17.03</v>
      </c>
      <c r="H68" s="37">
        <v>16.940000000000001</v>
      </c>
      <c r="I68" s="37">
        <v>28.5</v>
      </c>
      <c r="J68" s="37">
        <v>28.18</v>
      </c>
      <c r="K68" s="37">
        <v>21.76</v>
      </c>
      <c r="L68" s="37">
        <v>64.13</v>
      </c>
      <c r="M68" s="37">
        <v>0.02</v>
      </c>
      <c r="N68" s="37">
        <v>1</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180.36</v>
      </c>
      <c r="D69" s="37">
        <v>177.5</v>
      </c>
      <c r="E69" s="37">
        <v>125.61</v>
      </c>
      <c r="F69" s="37">
        <v>123.66</v>
      </c>
      <c r="G69" s="37">
        <v>118.4</v>
      </c>
      <c r="H69" s="37">
        <v>82.73</v>
      </c>
      <c r="I69" s="37">
        <v>100.7</v>
      </c>
      <c r="J69" s="37">
        <v>116.2</v>
      </c>
      <c r="K69" s="37">
        <v>97.93</v>
      </c>
      <c r="L69" s="37">
        <v>199.15</v>
      </c>
      <c r="M69" s="37">
        <v>4.08</v>
      </c>
      <c r="N69" s="37">
        <v>52.98</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t="s">
        <v>10</v>
      </c>
      <c r="D74" s="36" t="s">
        <v>10</v>
      </c>
      <c r="E74" s="36" t="s">
        <v>10</v>
      </c>
      <c r="F74" s="36" t="s">
        <v>10</v>
      </c>
      <c r="G74" s="36" t="s">
        <v>10</v>
      </c>
      <c r="H74" s="36" t="s">
        <v>10</v>
      </c>
      <c r="I74" s="36" t="s">
        <v>10</v>
      </c>
      <c r="J74" s="36" t="s">
        <v>10</v>
      </c>
      <c r="K74" s="36" t="s">
        <v>10</v>
      </c>
      <c r="L74" s="36" t="s">
        <v>10</v>
      </c>
      <c r="M74" s="36" t="s">
        <v>10</v>
      </c>
      <c r="N74" s="36" t="s">
        <v>10</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t="s">
        <v>10</v>
      </c>
      <c r="D75" s="36" t="s">
        <v>10</v>
      </c>
      <c r="E75" s="36" t="s">
        <v>10</v>
      </c>
      <c r="F75" s="36" t="s">
        <v>10</v>
      </c>
      <c r="G75" s="36" t="s">
        <v>10</v>
      </c>
      <c r="H75" s="36" t="s">
        <v>10</v>
      </c>
      <c r="I75" s="36" t="s">
        <v>10</v>
      </c>
      <c r="J75" s="36" t="s">
        <v>10</v>
      </c>
      <c r="K75" s="36" t="s">
        <v>10</v>
      </c>
      <c r="L75" s="36" t="s">
        <v>10</v>
      </c>
      <c r="M75" s="36" t="s">
        <v>10</v>
      </c>
      <c r="N75" s="36" t="s">
        <v>10</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v>3.84</v>
      </c>
      <c r="D76" s="36">
        <v>0.26</v>
      </c>
      <c r="E76" s="36">
        <v>3.72</v>
      </c>
      <c r="F76" s="36">
        <v>0.91</v>
      </c>
      <c r="G76" s="36">
        <v>1.7</v>
      </c>
      <c r="H76" s="36">
        <v>0.73</v>
      </c>
      <c r="I76" s="36">
        <v>0.91</v>
      </c>
      <c r="J76" s="36">
        <v>1.02</v>
      </c>
      <c r="K76" s="36">
        <v>0.83</v>
      </c>
      <c r="L76" s="36">
        <v>13.09</v>
      </c>
      <c r="M76" s="36">
        <v>0.12</v>
      </c>
      <c r="N76" s="36">
        <v>0.88</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v>1.1599999999999999</v>
      </c>
      <c r="D77" s="36">
        <v>0.68</v>
      </c>
      <c r="E77" s="36">
        <v>0.41</v>
      </c>
      <c r="F77" s="36">
        <v>1.42</v>
      </c>
      <c r="G77" s="36">
        <v>0.38</v>
      </c>
      <c r="H77" s="36">
        <v>0.56999999999999995</v>
      </c>
      <c r="I77" s="36">
        <v>0.03</v>
      </c>
      <c r="J77" s="36">
        <v>0.45</v>
      </c>
      <c r="K77" s="36">
        <v>0.03</v>
      </c>
      <c r="L77" s="36">
        <v>0.35</v>
      </c>
      <c r="M77" s="36">
        <v>0.02</v>
      </c>
      <c r="N77" s="36">
        <v>0.86</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v>73.61</v>
      </c>
      <c r="D78" s="36">
        <v>63.8</v>
      </c>
      <c r="E78" s="36">
        <v>46.78</v>
      </c>
      <c r="F78" s="36">
        <v>64.83</v>
      </c>
      <c r="G78" s="36">
        <v>61.09</v>
      </c>
      <c r="H78" s="36">
        <v>32.6</v>
      </c>
      <c r="I78" s="36">
        <v>43.26</v>
      </c>
      <c r="J78" s="36">
        <v>50.19</v>
      </c>
      <c r="K78" s="36">
        <v>24.53</v>
      </c>
      <c r="L78" s="36">
        <v>54.81</v>
      </c>
      <c r="M78" s="36">
        <v>0.18</v>
      </c>
      <c r="N78" s="36">
        <v>28.99</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58.08</v>
      </c>
      <c r="D79" s="36">
        <v>65.16</v>
      </c>
      <c r="E79" s="36">
        <v>52.89</v>
      </c>
      <c r="F79" s="36">
        <v>52.06</v>
      </c>
      <c r="G79" s="36">
        <v>54.89</v>
      </c>
      <c r="H79" s="36">
        <v>54.66</v>
      </c>
      <c r="I79" s="36">
        <v>47.21</v>
      </c>
      <c r="J79" s="36">
        <v>56.02</v>
      </c>
      <c r="K79" s="36">
        <v>59</v>
      </c>
      <c r="L79" s="36">
        <v>48.41</v>
      </c>
      <c r="M79" s="36">
        <v>1.62</v>
      </c>
      <c r="N79" s="36">
        <v>2.59</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0.9</v>
      </c>
      <c r="D80" s="36" t="s">
        <v>10</v>
      </c>
      <c r="E80" s="36">
        <v>0.76</v>
      </c>
      <c r="F80" s="36">
        <v>2.61</v>
      </c>
      <c r="G80" s="36">
        <v>0.38</v>
      </c>
      <c r="H80" s="36">
        <v>2.1800000000000002</v>
      </c>
      <c r="I80" s="36">
        <v>0.39</v>
      </c>
      <c r="J80" s="36">
        <v>0.28000000000000003</v>
      </c>
      <c r="K80" s="36">
        <v>0.43</v>
      </c>
      <c r="L80" s="36">
        <v>0.02</v>
      </c>
      <c r="M80" s="36">
        <v>0.37</v>
      </c>
      <c r="N80" s="36">
        <v>0.12</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135.80000000000001</v>
      </c>
      <c r="D81" s="37">
        <v>129.9</v>
      </c>
      <c r="E81" s="37">
        <v>103.02</v>
      </c>
      <c r="F81" s="37">
        <v>116.61</v>
      </c>
      <c r="G81" s="37">
        <v>117.68</v>
      </c>
      <c r="H81" s="37">
        <v>86.38</v>
      </c>
      <c r="I81" s="37">
        <v>91.02</v>
      </c>
      <c r="J81" s="37">
        <v>107.4</v>
      </c>
      <c r="K81" s="37">
        <v>83.96</v>
      </c>
      <c r="L81" s="37">
        <v>116.64</v>
      </c>
      <c r="M81" s="37">
        <v>1.57</v>
      </c>
      <c r="N81" s="37">
        <v>33.200000000000003</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12.52</v>
      </c>
      <c r="D82" s="36">
        <v>4.72</v>
      </c>
      <c r="E82" s="36">
        <v>13.85</v>
      </c>
      <c r="F82" s="36">
        <v>12.12</v>
      </c>
      <c r="G82" s="36">
        <v>10.1</v>
      </c>
      <c r="H82" s="36">
        <v>4.17</v>
      </c>
      <c r="I82" s="36">
        <v>13.49</v>
      </c>
      <c r="J82" s="36">
        <v>7.85</v>
      </c>
      <c r="K82" s="36">
        <v>1.8</v>
      </c>
      <c r="L82" s="36">
        <v>34.85</v>
      </c>
      <c r="M82" s="36" t="s">
        <v>10</v>
      </c>
      <c r="N82" s="36">
        <v>0.47</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4.72</v>
      </c>
      <c r="D84" s="36">
        <v>0.46</v>
      </c>
      <c r="E84" s="36">
        <v>5.56</v>
      </c>
      <c r="F84" s="36">
        <v>4.9000000000000004</v>
      </c>
      <c r="G84" s="36">
        <v>2.59</v>
      </c>
      <c r="H84" s="36">
        <v>2.91</v>
      </c>
      <c r="I84" s="36">
        <v>3.2</v>
      </c>
      <c r="J84" s="36">
        <v>22.35</v>
      </c>
      <c r="K84" s="36">
        <v>2.38</v>
      </c>
      <c r="L84" s="36">
        <v>0.88</v>
      </c>
      <c r="M84" s="36">
        <v>0.02</v>
      </c>
      <c r="N84" s="36">
        <v>0.13</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0.23</v>
      </c>
      <c r="D85" s="36" t="s">
        <v>10</v>
      </c>
      <c r="E85" s="36">
        <v>0.25</v>
      </c>
      <c r="F85" s="36">
        <v>0.12</v>
      </c>
      <c r="G85" s="36">
        <v>0.35</v>
      </c>
      <c r="H85" s="36">
        <v>0.02</v>
      </c>
      <c r="I85" s="36">
        <v>1.41</v>
      </c>
      <c r="J85" s="36">
        <v>0.11</v>
      </c>
      <c r="K85" s="36" t="s">
        <v>10</v>
      </c>
      <c r="L85" s="36" t="s">
        <v>10</v>
      </c>
      <c r="M85" s="36">
        <v>0.01</v>
      </c>
      <c r="N85" s="36">
        <v>0.02</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17.02</v>
      </c>
      <c r="D86" s="37">
        <v>5.18</v>
      </c>
      <c r="E86" s="37">
        <v>19.16</v>
      </c>
      <c r="F86" s="37">
        <v>16.899999999999999</v>
      </c>
      <c r="G86" s="37">
        <v>12.34</v>
      </c>
      <c r="H86" s="37">
        <v>7.06</v>
      </c>
      <c r="I86" s="37">
        <v>15.28</v>
      </c>
      <c r="J86" s="37">
        <v>30.1</v>
      </c>
      <c r="K86" s="37">
        <v>4.1900000000000004</v>
      </c>
      <c r="L86" s="37">
        <v>35.729999999999997</v>
      </c>
      <c r="M86" s="37">
        <v>0.01</v>
      </c>
      <c r="N86" s="37">
        <v>0.57999999999999996</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152.81</v>
      </c>
      <c r="D87" s="37">
        <v>135.07</v>
      </c>
      <c r="E87" s="37">
        <v>122.18</v>
      </c>
      <c r="F87" s="37">
        <v>133.51</v>
      </c>
      <c r="G87" s="37">
        <v>130.01</v>
      </c>
      <c r="H87" s="37">
        <v>93.44</v>
      </c>
      <c r="I87" s="37">
        <v>106.3</v>
      </c>
      <c r="J87" s="37">
        <v>137.5</v>
      </c>
      <c r="K87" s="37">
        <v>88.14</v>
      </c>
      <c r="L87" s="37">
        <v>152.36000000000001</v>
      </c>
      <c r="M87" s="37">
        <v>1.58</v>
      </c>
      <c r="N87" s="37">
        <v>33.78</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-27.54</v>
      </c>
      <c r="D88" s="37">
        <v>-42.42</v>
      </c>
      <c r="E88" s="37">
        <v>-3.43</v>
      </c>
      <c r="F88" s="37">
        <v>9.85</v>
      </c>
      <c r="G88" s="37">
        <v>11.61</v>
      </c>
      <c r="H88" s="37">
        <v>10.72</v>
      </c>
      <c r="I88" s="37">
        <v>5.61</v>
      </c>
      <c r="J88" s="37">
        <v>21.3</v>
      </c>
      <c r="K88" s="37">
        <v>-9.7799999999999994</v>
      </c>
      <c r="L88" s="37">
        <v>-46.78</v>
      </c>
      <c r="M88" s="37">
        <v>-2.5</v>
      </c>
      <c r="N88" s="37">
        <v>-19.2</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-16.510000000000002</v>
      </c>
      <c r="D89" s="38">
        <v>-36.700000000000003</v>
      </c>
      <c r="E89" s="38">
        <v>8.4</v>
      </c>
      <c r="F89" s="38">
        <v>5.8</v>
      </c>
      <c r="G89" s="38">
        <v>16.309999999999999</v>
      </c>
      <c r="H89" s="38">
        <v>20.6</v>
      </c>
      <c r="I89" s="38">
        <v>18.829999999999998</v>
      </c>
      <c r="J89" s="38">
        <v>19.37</v>
      </c>
      <c r="K89" s="38">
        <v>7.79</v>
      </c>
      <c r="L89" s="38">
        <v>-18.38</v>
      </c>
      <c r="M89" s="38">
        <v>-2.4900000000000002</v>
      </c>
      <c r="N89" s="38">
        <v>-18.78</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0.81</v>
      </c>
      <c r="D90" s="36" t="s">
        <v>10</v>
      </c>
      <c r="E90" s="36">
        <v>1</v>
      </c>
      <c r="F90" s="36" t="s">
        <v>10</v>
      </c>
      <c r="G90" s="36">
        <v>6.4</v>
      </c>
      <c r="H90" s="36">
        <v>0.79</v>
      </c>
      <c r="I90" s="36" t="s">
        <v>10</v>
      </c>
      <c r="J90" s="36" t="s">
        <v>10</v>
      </c>
      <c r="K90" s="36" t="s">
        <v>10</v>
      </c>
      <c r="L90" s="36" t="s">
        <v>10</v>
      </c>
      <c r="M90" s="36" t="s">
        <v>10</v>
      </c>
      <c r="N90" s="36" t="s">
        <v>10</v>
      </c>
      <c r="O90" s="128"/>
      <c r="P90" s="128"/>
      <c r="Q90" s="128"/>
      <c r="R90" s="128"/>
      <c r="S90" s="128"/>
      <c r="T90" s="128"/>
      <c r="U90" s="128"/>
      <c r="V90" s="128"/>
      <c r="W90" s="128"/>
      <c r="X90" s="128"/>
      <c r="Y90" s="128"/>
      <c r="Z90" s="128"/>
      <c r="AA90" s="126"/>
    </row>
    <row r="91" spans="1:27" ht="11.1" customHeight="1">
      <c r="A91" s="158">
        <f>IF(B91&lt;&gt;"",COUNTA($B$19:B91),"")</f>
        <v>72</v>
      </c>
      <c r="B91" s="42" t="s">
        <v>170</v>
      </c>
      <c r="C91" s="36">
        <v>1.75</v>
      </c>
      <c r="D91" s="36" t="s">
        <v>10</v>
      </c>
      <c r="E91" s="36">
        <v>2.14</v>
      </c>
      <c r="F91" s="36">
        <v>2.2799999999999998</v>
      </c>
      <c r="G91" s="36">
        <v>8.08</v>
      </c>
      <c r="H91" s="36">
        <v>1.76</v>
      </c>
      <c r="I91" s="36">
        <v>2.63</v>
      </c>
      <c r="J91" s="36">
        <v>1.43</v>
      </c>
      <c r="K91" s="36">
        <v>0.24</v>
      </c>
      <c r="L91" s="36" t="s">
        <v>10</v>
      </c>
      <c r="M91" s="36">
        <v>0.03</v>
      </c>
      <c r="N91" s="36" t="s">
        <v>10</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RowHeight="12"/>
  <cols>
    <col min="1" max="1" width="12.7109375" style="14" customWidth="1"/>
    <col min="2" max="2" width="70.7109375" style="4" customWidth="1"/>
    <col min="3" max="3" width="8.7109375" style="33" customWidth="1"/>
    <col min="4" max="16384" width="11.42578125" style="10"/>
  </cols>
  <sheetData>
    <row r="1" spans="1:3" s="11" customFormat="1" ht="50.1" customHeight="1">
      <c r="A1" s="186" t="s">
        <v>25</v>
      </c>
      <c r="B1" s="186"/>
      <c r="C1" s="186"/>
    </row>
    <row r="2" spans="1:3" ht="11.45" customHeight="1">
      <c r="A2" s="187"/>
      <c r="B2" s="187"/>
      <c r="C2" s="33" t="s">
        <v>26</v>
      </c>
    </row>
    <row r="3" spans="1:3" ht="11.45" customHeight="1">
      <c r="A3" s="188" t="s">
        <v>27</v>
      </c>
      <c r="B3" s="188"/>
      <c r="C3" s="33">
        <v>3</v>
      </c>
    </row>
    <row r="4" spans="1:3" ht="11.45" customHeight="1">
      <c r="A4" s="188" t="s">
        <v>28</v>
      </c>
      <c r="B4" s="188"/>
      <c r="C4" s="33">
        <v>3</v>
      </c>
    </row>
    <row r="5" spans="1:3" ht="11.45" customHeight="1">
      <c r="A5" s="189" t="s">
        <v>910</v>
      </c>
      <c r="B5" s="189"/>
      <c r="C5" s="33">
        <v>4</v>
      </c>
    </row>
    <row r="6" spans="1:3" ht="11.45" customHeight="1">
      <c r="A6" s="189" t="s">
        <v>354</v>
      </c>
      <c r="B6" s="189"/>
      <c r="C6" s="33">
        <v>6</v>
      </c>
    </row>
    <row r="7" spans="1:3" ht="11.45" customHeight="1">
      <c r="A7" s="189" t="s">
        <v>29</v>
      </c>
      <c r="B7" s="189"/>
      <c r="C7" s="33">
        <v>12</v>
      </c>
    </row>
    <row r="8" spans="1:3" ht="11.45" customHeight="1">
      <c r="A8" s="187"/>
      <c r="B8" s="187"/>
    </row>
    <row r="9" spans="1:3" ht="23.1" customHeight="1">
      <c r="A9" s="34" t="s">
        <v>81</v>
      </c>
      <c r="B9" s="4" t="str">
        <f>"Auszahlungen und Einzahlungen der Gemeinden und Gemeindeverbände "&amp;Deckblatt!A7-1&amp;" und "&amp;Deckblatt!A7&amp;"
  nach Arten"</f>
        <v>Auszahlungen und Einzahlungen der Gemeinden und Gemeindeverbände 2015 und 2016
  nach Arten</v>
      </c>
      <c r="C9" s="33">
        <v>13</v>
      </c>
    </row>
    <row r="10" spans="1:3" ht="11.45" customHeight="1">
      <c r="A10" s="187"/>
      <c r="B10" s="187"/>
    </row>
    <row r="11" spans="1:3" ht="23.1" customHeight="1">
      <c r="A11" s="35" t="s">
        <v>95</v>
      </c>
      <c r="B11" s="4" t="str">
        <f>"Auszahlungen und Einzahlungen der Gemeinden und Gemeindeverbände "&amp;Deckblatt!A7&amp;"
  nach Produktbereichen"</f>
        <v>Auszahlungen und Einzahlungen der Gemeinden und Gemeindeverbände 2016
  nach Produktbereichen</v>
      </c>
    </row>
    <row r="12" spans="1:3" ht="11.45" customHeight="1">
      <c r="A12" s="35"/>
      <c r="B12" s="4" t="s">
        <v>128</v>
      </c>
      <c r="C12" s="33">
        <v>14</v>
      </c>
    </row>
    <row r="13" spans="1:3" ht="11.45" customHeight="1">
      <c r="A13" s="187"/>
      <c r="B13" s="187"/>
    </row>
    <row r="14" spans="1:3" ht="23.1" customHeight="1">
      <c r="A14" s="35" t="s">
        <v>83</v>
      </c>
      <c r="B14" s="4" t="str">
        <f>"Auszahlungen und Einzahlungen der Gemeinden und Gemeindeverbände "&amp;Deckblatt!A7&amp;"
  nach Gebietskörperschaften"</f>
        <v>Auszahlungen und Einzahlungen der Gemeinden und Gemeindeverbände 2016
  nach Gebietskörperschaften</v>
      </c>
    </row>
    <row r="15" spans="1:3" ht="11.45" customHeight="1">
      <c r="A15" s="35"/>
      <c r="B15" s="4" t="s">
        <v>128</v>
      </c>
      <c r="C15" s="33">
        <v>18</v>
      </c>
    </row>
    <row r="16" spans="1:3" ht="11.45" customHeight="1">
      <c r="A16" s="187"/>
      <c r="B16" s="187"/>
    </row>
    <row r="17" spans="1:3" ht="23.1" customHeight="1">
      <c r="A17" s="35" t="s">
        <v>112</v>
      </c>
      <c r="B17" s="4" t="str">
        <f>"Auszahlungen und Einzahlungen der Gemeinden und Gemeindeverbände "&amp;Deckblatt!A7&amp;"
  nach Gebietskörperschaften und Produktbereichen"</f>
        <v>Auszahlungen und Einzahlungen der Gemeinden und Gemeindeverbände 2016
  nach Gebietskörperschaften und Produktbereichen</v>
      </c>
    </row>
    <row r="18" spans="1:3" ht="11.45" customHeight="1">
      <c r="A18" s="35" t="s">
        <v>94</v>
      </c>
      <c r="B18" s="4" t="s">
        <v>194</v>
      </c>
      <c r="C18" s="33">
        <v>22</v>
      </c>
    </row>
    <row r="19" spans="1:3" ht="11.45" customHeight="1">
      <c r="A19" s="35" t="s">
        <v>96</v>
      </c>
      <c r="B19" s="4" t="s">
        <v>195</v>
      </c>
      <c r="C19" s="33">
        <v>26</v>
      </c>
    </row>
    <row r="20" spans="1:3" ht="11.45" customHeight="1">
      <c r="A20" s="35" t="s">
        <v>97</v>
      </c>
      <c r="B20" s="4" t="s">
        <v>196</v>
      </c>
      <c r="C20" s="33">
        <v>30</v>
      </c>
    </row>
    <row r="21" spans="1:3" ht="11.45" customHeight="1">
      <c r="A21" s="35" t="s">
        <v>98</v>
      </c>
      <c r="B21" s="4" t="s">
        <v>197</v>
      </c>
      <c r="C21" s="33">
        <v>34</v>
      </c>
    </row>
    <row r="22" spans="1:3" ht="11.45" customHeight="1">
      <c r="A22" s="35" t="s">
        <v>99</v>
      </c>
      <c r="B22" s="4" t="s">
        <v>198</v>
      </c>
      <c r="C22" s="33">
        <v>38</v>
      </c>
    </row>
    <row r="23" spans="1:3" ht="11.45" customHeight="1">
      <c r="A23" s="35" t="s">
        <v>208</v>
      </c>
      <c r="B23" s="4" t="s">
        <v>214</v>
      </c>
      <c r="C23" s="33">
        <v>42</v>
      </c>
    </row>
    <row r="24" spans="1:3" ht="11.45" customHeight="1">
      <c r="A24" s="35" t="s">
        <v>209</v>
      </c>
      <c r="B24" s="4" t="s">
        <v>912</v>
      </c>
      <c r="C24" s="33">
        <v>46</v>
      </c>
    </row>
    <row r="25" spans="1:3" ht="11.45" customHeight="1">
      <c r="A25" s="35" t="s">
        <v>100</v>
      </c>
      <c r="B25" s="4" t="s">
        <v>210</v>
      </c>
      <c r="C25" s="33">
        <v>50</v>
      </c>
    </row>
    <row r="26" spans="1:3" ht="23.1" customHeight="1">
      <c r="A26" s="35" t="s">
        <v>101</v>
      </c>
      <c r="B26" s="4" t="s">
        <v>211</v>
      </c>
      <c r="C26" s="33">
        <v>54</v>
      </c>
    </row>
    <row r="27" spans="1:3" ht="23.1" customHeight="1">
      <c r="A27" s="35" t="s">
        <v>102</v>
      </c>
      <c r="B27" s="4" t="s">
        <v>213</v>
      </c>
      <c r="C27" s="33">
        <v>58</v>
      </c>
    </row>
    <row r="28" spans="1:3" ht="11.45" customHeight="1">
      <c r="A28" s="35" t="s">
        <v>103</v>
      </c>
      <c r="B28" s="4" t="s">
        <v>212</v>
      </c>
      <c r="C28" s="33">
        <v>62</v>
      </c>
    </row>
    <row r="29" spans="1:3" ht="11.45" customHeight="1">
      <c r="A29" s="187"/>
      <c r="B29" s="187"/>
    </row>
    <row r="30" spans="1:3" ht="23.25" customHeight="1">
      <c r="A30" s="35" t="s">
        <v>115</v>
      </c>
      <c r="B30" s="4" t="str">
        <f>"Auszahlungen und Einzahlungen der Kreisverwaltungen, Amtsverwaltungen und kreisangehörigen Gemeinden  "&amp;Deckblatt!A7&amp;" nach Arten und Kreisen"</f>
        <v>Auszahlungen und Einzahlungen der Kreisverwaltungen, Amtsverwaltungen und kreisangehörigen Gemeinden  2016 nach Arten und Kreisen</v>
      </c>
      <c r="C30" s="33">
        <v>66</v>
      </c>
    </row>
    <row r="31" spans="1:3" ht="11.45" customHeight="1">
      <c r="A31" s="187"/>
      <c r="B31" s="187"/>
    </row>
    <row r="32" spans="1:3" ht="24.75" customHeight="1">
      <c r="A32" s="35" t="s">
        <v>127</v>
      </c>
      <c r="B32" s="4"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row>
    <row r="33" spans="1:3" ht="11.45" customHeight="1">
      <c r="A33" s="14" t="s">
        <v>104</v>
      </c>
      <c r="B33" s="4" t="s">
        <v>135</v>
      </c>
      <c r="C33" s="33">
        <v>70</v>
      </c>
    </row>
    <row r="34" spans="1:3" ht="11.45" customHeight="1">
      <c r="A34" s="14" t="s">
        <v>105</v>
      </c>
      <c r="B34" s="4" t="s">
        <v>136</v>
      </c>
      <c r="C34" s="33">
        <v>74</v>
      </c>
    </row>
    <row r="35" spans="1:3" ht="11.45" customHeight="1">
      <c r="A35" s="14" t="s">
        <v>106</v>
      </c>
      <c r="B35" s="4" t="s">
        <v>137</v>
      </c>
      <c r="C35" s="33">
        <v>78</v>
      </c>
    </row>
    <row r="36" spans="1:3" ht="11.45" customHeight="1">
      <c r="A36" s="14" t="s">
        <v>107</v>
      </c>
      <c r="B36" s="4" t="s">
        <v>138</v>
      </c>
      <c r="C36" s="33">
        <v>82</v>
      </c>
    </row>
    <row r="37" spans="1:3" ht="11.45" customHeight="1">
      <c r="A37" s="14" t="s">
        <v>108</v>
      </c>
      <c r="B37" s="4" t="s">
        <v>139</v>
      </c>
      <c r="C37" s="33">
        <v>86</v>
      </c>
    </row>
    <row r="38" spans="1:3" ht="11.45" customHeight="1">
      <c r="A38" s="14" t="s">
        <v>109</v>
      </c>
      <c r="B38" s="4" t="s">
        <v>140</v>
      </c>
      <c r="C38" s="33">
        <v>90</v>
      </c>
    </row>
    <row r="39" spans="1:3" ht="11.45" customHeight="1">
      <c r="A39" s="187"/>
      <c r="B39" s="187"/>
    </row>
    <row r="40" spans="1:3" ht="23.1" customHeight="1">
      <c r="A40" s="35" t="s">
        <v>932</v>
      </c>
      <c r="B40" s="4" t="str">
        <f>"Auszahlungen und Einzahlungen der kreisfreien und großen kreisangehörigen Städte "&amp;Deckblatt!A7&amp;" 
  nach Produktbereichen"</f>
        <v>Auszahlungen und Einzahlungen der kreisfreien und großen kreisangehörigen Städte 2016 
  nach Produktbereichen</v>
      </c>
    </row>
    <row r="41" spans="1:3" ht="11.45" customHeight="1">
      <c r="A41" s="14" t="s">
        <v>933</v>
      </c>
      <c r="B41" s="4" t="s">
        <v>129</v>
      </c>
      <c r="C41" s="33">
        <v>94</v>
      </c>
    </row>
    <row r="42" spans="1:3" ht="11.45" customHeight="1">
      <c r="A42" s="14" t="s">
        <v>934</v>
      </c>
      <c r="B42" s="4" t="s">
        <v>130</v>
      </c>
      <c r="C42" s="33">
        <v>98</v>
      </c>
    </row>
    <row r="43" spans="1:3" ht="11.45" customHeight="1">
      <c r="A43" s="14" t="s">
        <v>935</v>
      </c>
      <c r="B43" s="4" t="s">
        <v>131</v>
      </c>
      <c r="C43" s="33">
        <v>102</v>
      </c>
    </row>
    <row r="44" spans="1:3" ht="11.45" customHeight="1">
      <c r="A44" s="14" t="s">
        <v>936</v>
      </c>
      <c r="B44" s="4" t="s">
        <v>132</v>
      </c>
      <c r="C44" s="33">
        <v>106</v>
      </c>
    </row>
    <row r="45" spans="1:3" ht="11.45" customHeight="1">
      <c r="A45" s="14" t="s">
        <v>937</v>
      </c>
      <c r="B45" s="4" t="s">
        <v>133</v>
      </c>
      <c r="C45" s="33">
        <v>110</v>
      </c>
    </row>
    <row r="46" spans="1:3" ht="11.45" customHeight="1">
      <c r="A46" s="14" t="s">
        <v>938</v>
      </c>
      <c r="B46" s="4" t="s">
        <v>134</v>
      </c>
      <c r="C46" s="33">
        <v>114</v>
      </c>
    </row>
    <row r="47" spans="1:3" ht="11.45" customHeight="1">
      <c r="A47" s="187"/>
      <c r="B47" s="187"/>
    </row>
    <row r="48" spans="1:3" ht="23.1" customHeight="1">
      <c r="A48" s="35" t="s">
        <v>939</v>
      </c>
      <c r="B48" s="4" t="str">
        <f>"Auszahlungen und Einzahlungen der Kreisverwaltungen "&amp;Deckblatt!A7&amp;" 
  nach Produktbereichen"</f>
        <v>Auszahlungen und Einzahlungen der Kreisverwaltungen 2016 
  nach Produktbereichen</v>
      </c>
    </row>
    <row r="49" spans="1:3" ht="11.45" customHeight="1">
      <c r="A49" s="14" t="s">
        <v>940</v>
      </c>
      <c r="B49" s="4" t="s">
        <v>135</v>
      </c>
      <c r="C49" s="33">
        <v>118</v>
      </c>
    </row>
    <row r="50" spans="1:3" ht="11.45" customHeight="1">
      <c r="A50" s="14" t="s">
        <v>941</v>
      </c>
      <c r="B50" s="4" t="s">
        <v>136</v>
      </c>
      <c r="C50" s="33">
        <v>122</v>
      </c>
    </row>
    <row r="51" spans="1:3" ht="11.45" customHeight="1">
      <c r="A51" s="14" t="s">
        <v>942</v>
      </c>
      <c r="B51" s="4" t="s">
        <v>137</v>
      </c>
      <c r="C51" s="33">
        <v>126</v>
      </c>
    </row>
    <row r="52" spans="1:3" ht="11.45" customHeight="1">
      <c r="A52" s="14" t="s">
        <v>943</v>
      </c>
      <c r="B52" s="4" t="s">
        <v>138</v>
      </c>
      <c r="C52" s="33">
        <v>130</v>
      </c>
    </row>
    <row r="53" spans="1:3" ht="11.45" customHeight="1">
      <c r="A53" s="14" t="s">
        <v>944</v>
      </c>
      <c r="B53" s="4" t="s">
        <v>139</v>
      </c>
      <c r="C53" s="33">
        <v>134</v>
      </c>
    </row>
    <row r="54" spans="1:3" ht="11.45" customHeight="1">
      <c r="A54" s="14" t="s">
        <v>945</v>
      </c>
      <c r="B54" s="4" t="s">
        <v>140</v>
      </c>
      <c r="C54" s="33">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15">
    <mergeCell ref="A29:B29"/>
    <mergeCell ref="A31:B31"/>
    <mergeCell ref="A39:B39"/>
    <mergeCell ref="A47:B47"/>
    <mergeCell ref="A6:B6"/>
    <mergeCell ref="A10:B10"/>
    <mergeCell ref="A13:B13"/>
    <mergeCell ref="A16:B16"/>
    <mergeCell ref="A8:B8"/>
    <mergeCell ref="A1:C1"/>
    <mergeCell ref="A2:B2"/>
    <mergeCell ref="A3:B3"/>
    <mergeCell ref="A4:B4"/>
    <mergeCell ref="A7:B7"/>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2016 00&amp;R&amp;7&amp;P</oddFooter>
    <evenFooter>&amp;L&amp;7&amp;P&amp;R&amp;7StatA MV, Statistischer Bericht L233 2016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1.25"/>
  <cols>
    <col min="1" max="1" width="3.7109375" style="17" customWidth="1"/>
    <col min="2" max="2" width="36.7109375" style="17" customWidth="1"/>
    <col min="3" max="3" width="9.28515625" style="17" customWidth="1"/>
    <col min="4" max="12" width="8.28515625" style="17" customWidth="1"/>
    <col min="13" max="14" width="8.7109375" style="17" customWidth="1"/>
    <col min="15" max="27" width="11.42578125" style="123"/>
    <col min="28" max="16384" width="11.42578125" style="17"/>
  </cols>
  <sheetData>
    <row r="1" spans="1:27" s="18" customFormat="1" ht="35.1" customHeight="1">
      <c r="A1" s="245" t="s">
        <v>112</v>
      </c>
      <c r="B1" s="246"/>
      <c r="C1" s="229" t="str">
        <f>"Auszahlungen und Einzahlungen 
der Gemeinden und Gemeindeverbände "&amp;Deckblatt!A7&amp;"  
nach Gebietskörperschaften und Produktbereichen"</f>
        <v>Auszahlungen und Einzahlungen 
der Gemeinden und Gemeindeverbände 2016  
nach Gebietskörperschaften und Produktbereichen</v>
      </c>
      <c r="D1" s="230"/>
      <c r="E1" s="230"/>
      <c r="F1" s="230"/>
      <c r="G1" s="230"/>
      <c r="H1" s="230"/>
      <c r="I1" s="230" t="str">
        <f>"Auszahlungen und Einzahlungen 
der Gemeinden und Gemeindeverbände "&amp;Deckblatt!A7&amp;" 
nach Gebietskörperschaften und Produktbereichen"</f>
        <v>Auszahlungen und Einzahlungen 
der Gemeinden und Gemeindeverbände 2016 
nach Gebietskörperschaften und Produktbereichen</v>
      </c>
      <c r="J1" s="230"/>
      <c r="K1" s="230"/>
      <c r="L1" s="230"/>
      <c r="M1" s="230"/>
      <c r="N1" s="230"/>
      <c r="O1" s="121"/>
      <c r="P1" s="121"/>
      <c r="Q1" s="121"/>
      <c r="R1" s="121"/>
      <c r="S1" s="121"/>
      <c r="T1" s="121"/>
      <c r="U1" s="121"/>
      <c r="V1" s="121"/>
      <c r="W1" s="121"/>
      <c r="X1" s="121"/>
      <c r="Y1" s="121"/>
      <c r="Z1" s="121"/>
      <c r="AA1" s="121"/>
    </row>
    <row r="2" spans="1:27" s="18" customFormat="1" ht="15" customHeight="1">
      <c r="A2" s="245" t="s">
        <v>103</v>
      </c>
      <c r="B2" s="246"/>
      <c r="C2" s="249" t="s">
        <v>207</v>
      </c>
      <c r="D2" s="250"/>
      <c r="E2" s="250"/>
      <c r="F2" s="250"/>
      <c r="G2" s="250"/>
      <c r="H2" s="250"/>
      <c r="I2" s="254" t="s">
        <v>207</v>
      </c>
      <c r="J2" s="254"/>
      <c r="K2" s="254"/>
      <c r="L2" s="254"/>
      <c r="M2" s="254"/>
      <c r="N2" s="254"/>
      <c r="O2" s="121"/>
      <c r="P2" s="121"/>
      <c r="Q2" s="121"/>
      <c r="R2" s="121"/>
      <c r="S2" s="121"/>
      <c r="T2" s="121"/>
      <c r="U2" s="121"/>
      <c r="V2" s="121"/>
      <c r="W2" s="121"/>
      <c r="X2" s="121"/>
      <c r="Y2" s="121"/>
      <c r="Z2" s="121"/>
      <c r="AA2" s="121"/>
    </row>
    <row r="3" spans="1:27" s="18" customFormat="1" ht="15" customHeight="1">
      <c r="A3" s="247"/>
      <c r="B3" s="248"/>
      <c r="C3" s="251"/>
      <c r="D3" s="252"/>
      <c r="E3" s="252"/>
      <c r="F3" s="252"/>
      <c r="G3" s="252"/>
      <c r="H3" s="252"/>
      <c r="I3" s="255"/>
      <c r="J3" s="255"/>
      <c r="K3" s="255"/>
      <c r="L3" s="255"/>
      <c r="M3" s="255"/>
      <c r="N3" s="255"/>
      <c r="O3" s="121"/>
      <c r="P3" s="121"/>
      <c r="Q3" s="121"/>
      <c r="R3" s="121"/>
      <c r="S3" s="121"/>
      <c r="T3" s="121"/>
      <c r="U3" s="121"/>
      <c r="V3" s="121"/>
      <c r="W3" s="121"/>
      <c r="X3" s="121"/>
      <c r="Y3" s="121"/>
      <c r="Z3" s="121"/>
      <c r="AA3" s="121"/>
    </row>
    <row r="4" spans="1:27" s="18" customFormat="1" ht="11.45" customHeight="1">
      <c r="A4" s="226" t="s">
        <v>79</v>
      </c>
      <c r="B4" s="223" t="s">
        <v>188</v>
      </c>
      <c r="C4" s="206" t="s">
        <v>2</v>
      </c>
      <c r="D4" s="219" t="s">
        <v>84</v>
      </c>
      <c r="E4" s="219" t="s">
        <v>85</v>
      </c>
      <c r="F4" s="242" t="s">
        <v>3</v>
      </c>
      <c r="G4" s="242"/>
      <c r="H4" s="243"/>
      <c r="I4" s="244" t="s">
        <v>3</v>
      </c>
      <c r="J4" s="242"/>
      <c r="K4" s="242"/>
      <c r="L4" s="242"/>
      <c r="M4" s="242" t="s">
        <v>92</v>
      </c>
      <c r="N4" s="243" t="s">
        <v>93</v>
      </c>
      <c r="O4" s="121"/>
      <c r="P4" s="121"/>
      <c r="Q4" s="121"/>
      <c r="R4" s="121"/>
      <c r="S4" s="121"/>
      <c r="T4" s="121"/>
      <c r="U4" s="121"/>
      <c r="V4" s="121"/>
      <c r="W4" s="121"/>
      <c r="X4" s="121"/>
      <c r="Y4" s="121"/>
      <c r="Z4" s="121"/>
      <c r="AA4" s="121"/>
    </row>
    <row r="5" spans="1:27" s="18" customFormat="1" ht="11.45" customHeight="1">
      <c r="A5" s="226"/>
      <c r="B5" s="223"/>
      <c r="C5" s="206"/>
      <c r="D5" s="219"/>
      <c r="E5" s="219"/>
      <c r="F5" s="242"/>
      <c r="G5" s="242"/>
      <c r="H5" s="243"/>
      <c r="I5" s="244"/>
      <c r="J5" s="242"/>
      <c r="K5" s="242"/>
      <c r="L5" s="242"/>
      <c r="M5" s="242"/>
      <c r="N5" s="243"/>
      <c r="O5" s="121"/>
      <c r="P5" s="121"/>
      <c r="Q5" s="121"/>
      <c r="R5" s="121"/>
      <c r="S5" s="121"/>
      <c r="T5" s="121"/>
      <c r="U5" s="121"/>
      <c r="V5" s="121"/>
      <c r="W5" s="121"/>
      <c r="X5" s="121"/>
      <c r="Y5" s="121"/>
      <c r="Z5" s="121"/>
      <c r="AA5" s="121"/>
    </row>
    <row r="6" spans="1:27" s="18" customFormat="1" ht="11.45" customHeight="1">
      <c r="A6" s="226"/>
      <c r="B6" s="223"/>
      <c r="C6" s="206"/>
      <c r="D6" s="219"/>
      <c r="E6" s="219"/>
      <c r="F6" s="219" t="s">
        <v>5</v>
      </c>
      <c r="G6" s="219" t="s">
        <v>86</v>
      </c>
      <c r="H6" s="218" t="s">
        <v>87</v>
      </c>
      <c r="I6" s="205" t="s">
        <v>88</v>
      </c>
      <c r="J6" s="219" t="s">
        <v>89</v>
      </c>
      <c r="K6" s="219" t="s">
        <v>90</v>
      </c>
      <c r="L6" s="219" t="s">
        <v>91</v>
      </c>
      <c r="M6" s="242"/>
      <c r="N6" s="243"/>
      <c r="O6" s="121"/>
      <c r="P6" s="121"/>
      <c r="Q6" s="121"/>
      <c r="R6" s="121"/>
      <c r="S6" s="121"/>
      <c r="T6" s="121"/>
      <c r="U6" s="121"/>
      <c r="V6" s="121"/>
      <c r="W6" s="121"/>
      <c r="X6" s="121"/>
      <c r="Y6" s="121"/>
      <c r="Z6" s="121"/>
      <c r="AA6" s="121"/>
    </row>
    <row r="7" spans="1:27" s="18" customFormat="1" ht="11.45" customHeight="1">
      <c r="A7" s="226"/>
      <c r="B7" s="223"/>
      <c r="C7" s="206"/>
      <c r="D7" s="219"/>
      <c r="E7" s="219"/>
      <c r="F7" s="219"/>
      <c r="G7" s="219"/>
      <c r="H7" s="218"/>
      <c r="I7" s="205"/>
      <c r="J7" s="219"/>
      <c r="K7" s="219"/>
      <c r="L7" s="219"/>
      <c r="M7" s="242"/>
      <c r="N7" s="243"/>
      <c r="O7" s="121"/>
      <c r="P7" s="121"/>
      <c r="Q7" s="121"/>
      <c r="R7" s="121"/>
      <c r="S7" s="121"/>
      <c r="T7" s="121"/>
      <c r="U7" s="121"/>
      <c r="V7" s="121"/>
      <c r="W7" s="121"/>
      <c r="X7" s="121"/>
      <c r="Y7" s="121"/>
      <c r="Z7" s="121"/>
      <c r="AA7" s="121"/>
    </row>
    <row r="8" spans="1:27" s="18" customFormat="1" ht="11.45" customHeight="1">
      <c r="A8" s="226"/>
      <c r="B8" s="223"/>
      <c r="C8" s="206"/>
      <c r="D8" s="219"/>
      <c r="E8" s="219"/>
      <c r="F8" s="219"/>
      <c r="G8" s="219"/>
      <c r="H8" s="218"/>
      <c r="I8" s="205"/>
      <c r="J8" s="219"/>
      <c r="K8" s="219"/>
      <c r="L8" s="219"/>
      <c r="M8" s="242"/>
      <c r="N8" s="243"/>
      <c r="O8" s="121"/>
      <c r="P8" s="121"/>
      <c r="Q8" s="121"/>
      <c r="R8" s="121"/>
      <c r="S8" s="121"/>
      <c r="T8" s="121"/>
      <c r="U8" s="121"/>
      <c r="V8" s="121"/>
      <c r="W8" s="121"/>
      <c r="X8" s="121"/>
      <c r="Y8" s="121"/>
      <c r="Z8" s="121"/>
      <c r="AA8" s="121"/>
    </row>
    <row r="9" spans="1:27" s="18" customFormat="1" ht="11.45" customHeight="1">
      <c r="A9" s="226"/>
      <c r="B9" s="223"/>
      <c r="C9" s="206"/>
      <c r="D9" s="219"/>
      <c r="E9" s="219"/>
      <c r="F9" s="219"/>
      <c r="G9" s="219"/>
      <c r="H9" s="218"/>
      <c r="I9" s="205"/>
      <c r="J9" s="219"/>
      <c r="K9" s="219"/>
      <c r="L9" s="219"/>
      <c r="M9" s="242"/>
      <c r="N9" s="243"/>
      <c r="O9" s="121"/>
      <c r="P9" s="121"/>
      <c r="Q9" s="121"/>
      <c r="R9" s="121"/>
      <c r="S9" s="121"/>
      <c r="T9" s="121"/>
      <c r="U9" s="121"/>
      <c r="V9" s="121"/>
      <c r="W9" s="121"/>
      <c r="X9" s="121"/>
      <c r="Y9" s="121"/>
      <c r="Z9" s="121"/>
      <c r="AA9" s="121"/>
    </row>
    <row r="10" spans="1:27" s="19" customFormat="1" ht="11.45" customHeight="1">
      <c r="A10" s="226"/>
      <c r="B10" s="223"/>
      <c r="C10" s="206"/>
      <c r="D10" s="219"/>
      <c r="E10" s="219"/>
      <c r="F10" s="219"/>
      <c r="G10" s="219"/>
      <c r="H10" s="218"/>
      <c r="I10" s="205"/>
      <c r="J10" s="219"/>
      <c r="K10" s="219"/>
      <c r="L10" s="219"/>
      <c r="M10" s="242"/>
      <c r="N10" s="243"/>
      <c r="O10" s="122"/>
      <c r="P10" s="122"/>
      <c r="Q10" s="122"/>
      <c r="R10" s="122"/>
      <c r="S10" s="122"/>
      <c r="T10" s="122"/>
      <c r="U10" s="122"/>
      <c r="V10" s="122"/>
      <c r="W10" s="122"/>
      <c r="X10" s="122"/>
      <c r="Y10" s="122"/>
      <c r="Z10" s="122"/>
      <c r="AA10" s="122"/>
    </row>
    <row r="11" spans="1:27" ht="11.45" customHeight="1">
      <c r="A11" s="226"/>
      <c r="B11" s="223"/>
      <c r="C11" s="206"/>
      <c r="D11" s="219"/>
      <c r="E11" s="219"/>
      <c r="F11" s="219"/>
      <c r="G11" s="219"/>
      <c r="H11" s="218"/>
      <c r="I11" s="205"/>
      <c r="J11" s="219"/>
      <c r="K11" s="219"/>
      <c r="L11" s="219"/>
      <c r="M11" s="242"/>
      <c r="N11" s="243"/>
    </row>
    <row r="12" spans="1:27" ht="11.45" customHeight="1">
      <c r="A12" s="226"/>
      <c r="B12" s="223"/>
      <c r="C12" s="206"/>
      <c r="D12" s="219"/>
      <c r="E12" s="219"/>
      <c r="F12" s="219"/>
      <c r="G12" s="219"/>
      <c r="H12" s="218"/>
      <c r="I12" s="205"/>
      <c r="J12" s="219"/>
      <c r="K12" s="219"/>
      <c r="L12" s="219"/>
      <c r="M12" s="242"/>
      <c r="N12" s="243"/>
    </row>
    <row r="13" spans="1:27" ht="11.45" customHeight="1">
      <c r="A13" s="226"/>
      <c r="B13" s="223"/>
      <c r="C13" s="206"/>
      <c r="D13" s="219"/>
      <c r="E13" s="219"/>
      <c r="F13" s="219"/>
      <c r="G13" s="219"/>
      <c r="H13" s="218"/>
      <c r="I13" s="205"/>
      <c r="J13" s="219"/>
      <c r="K13" s="219"/>
      <c r="L13" s="219"/>
      <c r="M13" s="242"/>
      <c r="N13" s="243"/>
    </row>
    <row r="14" spans="1:27" ht="11.45" customHeight="1">
      <c r="A14" s="226"/>
      <c r="B14" s="223"/>
      <c r="C14" s="206"/>
      <c r="D14" s="219"/>
      <c r="E14" s="219"/>
      <c r="F14" s="219" t="s">
        <v>1</v>
      </c>
      <c r="G14" s="219"/>
      <c r="H14" s="218"/>
      <c r="I14" s="205" t="s">
        <v>1</v>
      </c>
      <c r="J14" s="219"/>
      <c r="K14" s="219"/>
      <c r="L14" s="219"/>
      <c r="M14" s="242"/>
      <c r="N14" s="243"/>
    </row>
    <row r="15" spans="1:27" ht="11.45" customHeight="1">
      <c r="A15" s="226"/>
      <c r="B15" s="223"/>
      <c r="C15" s="206"/>
      <c r="D15" s="219"/>
      <c r="E15" s="219"/>
      <c r="F15" s="219"/>
      <c r="G15" s="219"/>
      <c r="H15" s="218"/>
      <c r="I15" s="205"/>
      <c r="J15" s="219"/>
      <c r="K15" s="219"/>
      <c r="L15" s="219"/>
      <c r="M15" s="242"/>
      <c r="N15" s="243"/>
    </row>
    <row r="16" spans="1:27" ht="11.45" customHeight="1">
      <c r="A16" s="200"/>
      <c r="B16" s="224"/>
      <c r="C16" s="206"/>
      <c r="D16" s="219"/>
      <c r="E16" s="219"/>
      <c r="F16" s="219"/>
      <c r="G16" s="219"/>
      <c r="H16" s="218"/>
      <c r="I16" s="205"/>
      <c r="J16" s="219"/>
      <c r="K16" s="219"/>
      <c r="L16" s="219"/>
      <c r="M16" s="242"/>
      <c r="N16" s="243"/>
    </row>
    <row r="17" spans="1:27"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s="124"/>
      <c r="P17" s="124"/>
      <c r="Q17" s="124"/>
      <c r="R17" s="124"/>
      <c r="S17" s="124"/>
      <c r="T17" s="124"/>
      <c r="U17" s="124"/>
      <c r="V17" s="124"/>
      <c r="W17" s="124"/>
      <c r="X17" s="124"/>
      <c r="Y17" s="124"/>
      <c r="Z17" s="124"/>
      <c r="AA17" s="124"/>
    </row>
    <row r="18" spans="1:27" s="22" customFormat="1" ht="20.100000000000001" customHeight="1">
      <c r="A18" s="23"/>
      <c r="B18" s="31"/>
      <c r="C18" s="237" t="s">
        <v>110</v>
      </c>
      <c r="D18" s="238"/>
      <c r="E18" s="238"/>
      <c r="F18" s="238"/>
      <c r="G18" s="238"/>
      <c r="H18" s="238"/>
      <c r="I18" s="238" t="s">
        <v>110</v>
      </c>
      <c r="J18" s="238"/>
      <c r="K18" s="238"/>
      <c r="L18" s="238"/>
      <c r="M18" s="238"/>
      <c r="N18" s="238"/>
      <c r="O18" s="127"/>
      <c r="P18" s="127"/>
      <c r="Q18" s="127"/>
      <c r="R18" s="127"/>
      <c r="S18" s="127"/>
      <c r="T18" s="127"/>
      <c r="U18" s="127"/>
      <c r="V18" s="127"/>
      <c r="W18" s="127"/>
      <c r="X18" s="127"/>
      <c r="Y18" s="127"/>
      <c r="Z18" s="127"/>
      <c r="AA18" s="125"/>
    </row>
    <row r="19" spans="1:27" s="22" customFormat="1" ht="11.1" customHeight="1">
      <c r="A19" s="158">
        <f>IF(B19&lt;&gt;"",COUNTA($B$19:B19),"")</f>
        <v>1</v>
      </c>
      <c r="B19" s="42" t="s">
        <v>141</v>
      </c>
      <c r="C19" s="129" t="s">
        <v>10</v>
      </c>
      <c r="D19" s="129" t="s">
        <v>10</v>
      </c>
      <c r="E19" s="129" t="s">
        <v>10</v>
      </c>
      <c r="F19" s="129" t="s">
        <v>10</v>
      </c>
      <c r="G19" s="129" t="s">
        <v>10</v>
      </c>
      <c r="H19" s="129" t="s">
        <v>10</v>
      </c>
      <c r="I19" s="129" t="s">
        <v>10</v>
      </c>
      <c r="J19" s="129" t="s">
        <v>10</v>
      </c>
      <c r="K19" s="129" t="s">
        <v>10</v>
      </c>
      <c r="L19" s="129" t="s">
        <v>10</v>
      </c>
      <c r="M19" s="129" t="s">
        <v>10</v>
      </c>
      <c r="N19" s="129" t="s">
        <v>10</v>
      </c>
      <c r="O19" s="127"/>
      <c r="P19" s="127"/>
      <c r="Q19" s="127"/>
      <c r="R19" s="127"/>
      <c r="S19" s="127"/>
      <c r="T19" s="127"/>
      <c r="U19" s="127"/>
      <c r="V19" s="127"/>
      <c r="W19" s="127"/>
      <c r="X19" s="127"/>
      <c r="Y19" s="127"/>
      <c r="Z19" s="127"/>
      <c r="AA19" s="125"/>
    </row>
    <row r="20" spans="1:27" s="22" customFormat="1" ht="11.1" customHeight="1">
      <c r="A20" s="158">
        <f>IF(B20&lt;&gt;"",COUNTA($B$19:B20),"")</f>
        <v>2</v>
      </c>
      <c r="B20" s="42" t="s">
        <v>142</v>
      </c>
      <c r="C20" s="129">
        <v>329</v>
      </c>
      <c r="D20" s="129" t="s">
        <v>10</v>
      </c>
      <c r="E20" s="129">
        <v>329</v>
      </c>
      <c r="F20" s="129" t="s">
        <v>10</v>
      </c>
      <c r="G20" s="129">
        <v>315</v>
      </c>
      <c r="H20" s="129">
        <v>14</v>
      </c>
      <c r="I20" s="129" t="s">
        <v>10</v>
      </c>
      <c r="J20" s="129" t="s">
        <v>10</v>
      </c>
      <c r="K20" s="129" t="s">
        <v>10</v>
      </c>
      <c r="L20" s="129" t="s">
        <v>10</v>
      </c>
      <c r="M20" s="129" t="s">
        <v>10</v>
      </c>
      <c r="N20" s="129" t="s">
        <v>10</v>
      </c>
      <c r="O20" s="127"/>
      <c r="P20" s="127"/>
      <c r="Q20" s="127"/>
      <c r="R20" s="127"/>
      <c r="S20" s="127"/>
      <c r="T20" s="127"/>
      <c r="U20" s="127"/>
      <c r="V20" s="127"/>
      <c r="W20" s="127"/>
      <c r="X20" s="127"/>
      <c r="Y20" s="127"/>
      <c r="Z20" s="127"/>
      <c r="AA20" s="125"/>
    </row>
    <row r="21" spans="1:27"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27"/>
      <c r="P21" s="127"/>
      <c r="Q21" s="127"/>
      <c r="R21" s="127"/>
      <c r="S21" s="127"/>
      <c r="T21" s="127"/>
      <c r="U21" s="127"/>
      <c r="V21" s="127"/>
      <c r="W21" s="127"/>
      <c r="X21" s="127"/>
      <c r="Y21" s="127"/>
      <c r="Z21" s="127"/>
      <c r="AA21" s="125"/>
    </row>
    <row r="22" spans="1:27" s="22" customFormat="1" ht="11.1" customHeight="1">
      <c r="A22" s="158">
        <f>IF(B22&lt;&gt;"",COUNTA($B$19:B22),"")</f>
        <v>4</v>
      </c>
      <c r="B22" s="42" t="s">
        <v>144</v>
      </c>
      <c r="C22" s="129">
        <v>34203</v>
      </c>
      <c r="D22" s="129">
        <v>5653</v>
      </c>
      <c r="E22" s="129">
        <v>18942</v>
      </c>
      <c r="F22" s="129">
        <v>1224</v>
      </c>
      <c r="G22" s="129">
        <v>1959</v>
      </c>
      <c r="H22" s="129">
        <v>2719</v>
      </c>
      <c r="I22" s="129">
        <v>1983</v>
      </c>
      <c r="J22" s="129">
        <v>2933</v>
      </c>
      <c r="K22" s="129">
        <v>1449</v>
      </c>
      <c r="L22" s="129">
        <v>6675</v>
      </c>
      <c r="M22" s="129">
        <v>260</v>
      </c>
      <c r="N22" s="129">
        <v>9348</v>
      </c>
      <c r="O22" s="127"/>
      <c r="P22" s="127"/>
      <c r="Q22" s="127"/>
      <c r="R22" s="127"/>
      <c r="S22" s="127"/>
      <c r="T22" s="127"/>
      <c r="U22" s="127"/>
      <c r="V22" s="127"/>
      <c r="W22" s="127"/>
      <c r="X22" s="127"/>
      <c r="Y22" s="127"/>
      <c r="Z22" s="127"/>
      <c r="AA22" s="125"/>
    </row>
    <row r="23" spans="1:27" s="22" customFormat="1" ht="11.1" customHeight="1">
      <c r="A23" s="158">
        <f>IF(B23&lt;&gt;"",COUNTA($B$19:B23),"")</f>
        <v>5</v>
      </c>
      <c r="B23" s="42" t="s">
        <v>145</v>
      </c>
      <c r="C23" s="129">
        <v>634511</v>
      </c>
      <c r="D23" s="129">
        <v>2716</v>
      </c>
      <c r="E23" s="129">
        <v>628153</v>
      </c>
      <c r="F23" s="129">
        <v>48416</v>
      </c>
      <c r="G23" s="129">
        <v>102862</v>
      </c>
      <c r="H23" s="129">
        <v>125122</v>
      </c>
      <c r="I23" s="129">
        <v>75755</v>
      </c>
      <c r="J23" s="129">
        <v>97103</v>
      </c>
      <c r="K23" s="129">
        <v>62536</v>
      </c>
      <c r="L23" s="129">
        <v>116358</v>
      </c>
      <c r="M23" s="129">
        <v>3369</v>
      </c>
      <c r="N23" s="129">
        <v>273</v>
      </c>
      <c r="O23" s="127"/>
      <c r="P23" s="127"/>
      <c r="Q23" s="127"/>
      <c r="R23" s="127"/>
      <c r="S23" s="127"/>
      <c r="T23" s="127"/>
      <c r="U23" s="127"/>
      <c r="V23" s="127"/>
      <c r="W23" s="127"/>
      <c r="X23" s="127"/>
      <c r="Y23" s="127"/>
      <c r="Z23" s="127"/>
      <c r="AA23" s="125"/>
    </row>
    <row r="24" spans="1:27" s="22" customFormat="1" ht="11.1" customHeight="1">
      <c r="A24" s="158">
        <f>IF(B24&lt;&gt;"",COUNTA($B$19:B24),"")</f>
        <v>6</v>
      </c>
      <c r="B24" s="42" t="s">
        <v>146</v>
      </c>
      <c r="C24" s="129">
        <v>621129</v>
      </c>
      <c r="D24" s="129" t="s">
        <v>10</v>
      </c>
      <c r="E24" s="129">
        <v>7639</v>
      </c>
      <c r="F24" s="129">
        <v>26</v>
      </c>
      <c r="G24" s="129">
        <v>69</v>
      </c>
      <c r="H24" s="129">
        <v>57</v>
      </c>
      <c r="I24" s="129">
        <v>3</v>
      </c>
      <c r="J24" s="129">
        <v>3437</v>
      </c>
      <c r="K24" s="129">
        <v>4049</v>
      </c>
      <c r="L24" s="129" t="s">
        <v>10</v>
      </c>
      <c r="M24" s="129">
        <v>128639</v>
      </c>
      <c r="N24" s="129">
        <v>484850</v>
      </c>
      <c r="O24" s="127"/>
      <c r="P24" s="127"/>
      <c r="Q24" s="127"/>
      <c r="R24" s="127"/>
      <c r="S24" s="127"/>
      <c r="T24" s="127"/>
      <c r="U24" s="127"/>
      <c r="V24" s="127"/>
      <c r="W24" s="127"/>
      <c r="X24" s="127"/>
      <c r="Y24" s="127"/>
      <c r="Z24" s="127"/>
      <c r="AA24" s="125"/>
    </row>
    <row r="25" spans="1:27" s="22" customFormat="1" ht="20.100000000000001" customHeight="1">
      <c r="A25" s="159">
        <f>IF(B25&lt;&gt;"",COUNTA($B$19:B25),"")</f>
        <v>7</v>
      </c>
      <c r="B25" s="45" t="s">
        <v>147</v>
      </c>
      <c r="C25" s="130">
        <v>47915</v>
      </c>
      <c r="D25" s="130">
        <v>8369</v>
      </c>
      <c r="E25" s="130">
        <v>639784</v>
      </c>
      <c r="F25" s="130">
        <v>49615</v>
      </c>
      <c r="G25" s="130">
        <v>105066</v>
      </c>
      <c r="H25" s="130">
        <v>127800</v>
      </c>
      <c r="I25" s="130">
        <v>77735</v>
      </c>
      <c r="J25" s="130">
        <v>96599</v>
      </c>
      <c r="K25" s="130">
        <v>59936</v>
      </c>
      <c r="L25" s="130">
        <v>123033</v>
      </c>
      <c r="M25" s="130">
        <v>-125011</v>
      </c>
      <c r="N25" s="130">
        <v>-475229</v>
      </c>
      <c r="O25" s="127"/>
      <c r="P25" s="127"/>
      <c r="Q25" s="127"/>
      <c r="R25" s="127"/>
      <c r="S25" s="127"/>
      <c r="T25" s="127"/>
      <c r="U25" s="127"/>
      <c r="V25" s="127"/>
      <c r="W25" s="127"/>
      <c r="X25" s="127"/>
      <c r="Y25" s="127"/>
      <c r="Z25" s="127"/>
      <c r="AA25" s="125"/>
    </row>
    <row r="26" spans="1:27" s="22" customFormat="1" ht="21.6" customHeight="1">
      <c r="A26" s="158">
        <f>IF(B26&lt;&gt;"",COUNTA($B$19:B26),"")</f>
        <v>8</v>
      </c>
      <c r="B26" s="43" t="s">
        <v>148</v>
      </c>
      <c r="C26" s="129" t="s">
        <v>10</v>
      </c>
      <c r="D26" s="129" t="s">
        <v>10</v>
      </c>
      <c r="E26" s="129" t="s">
        <v>10</v>
      </c>
      <c r="F26" s="129" t="s">
        <v>10</v>
      </c>
      <c r="G26" s="129" t="s">
        <v>10</v>
      </c>
      <c r="H26" s="129" t="s">
        <v>10</v>
      </c>
      <c r="I26" s="129" t="s">
        <v>10</v>
      </c>
      <c r="J26" s="129" t="s">
        <v>10</v>
      </c>
      <c r="K26" s="129" t="s">
        <v>10</v>
      </c>
      <c r="L26" s="129" t="s">
        <v>10</v>
      </c>
      <c r="M26" s="129" t="s">
        <v>10</v>
      </c>
      <c r="N26" s="129" t="s">
        <v>10</v>
      </c>
      <c r="O26" s="127"/>
      <c r="P26" s="127"/>
      <c r="Q26" s="127"/>
      <c r="R26" s="127"/>
      <c r="S26" s="127"/>
      <c r="T26" s="127"/>
      <c r="U26" s="127"/>
      <c r="V26" s="127"/>
      <c r="W26" s="127"/>
      <c r="X26" s="127"/>
      <c r="Y26" s="127"/>
      <c r="Z26" s="127"/>
      <c r="AA26" s="125"/>
    </row>
    <row r="27" spans="1:27" s="22" customFormat="1" ht="11.1" customHeight="1">
      <c r="A27" s="158">
        <f>IF(B27&lt;&gt;"",COUNTA($B$19:B27),"")</f>
        <v>9</v>
      </c>
      <c r="B27" s="42" t="s">
        <v>149</v>
      </c>
      <c r="C27" s="129" t="s">
        <v>10</v>
      </c>
      <c r="D27" s="129" t="s">
        <v>10</v>
      </c>
      <c r="E27" s="129" t="s">
        <v>10</v>
      </c>
      <c r="F27" s="129" t="s">
        <v>10</v>
      </c>
      <c r="G27" s="129" t="s">
        <v>10</v>
      </c>
      <c r="H27" s="129" t="s">
        <v>10</v>
      </c>
      <c r="I27" s="129" t="s">
        <v>10</v>
      </c>
      <c r="J27" s="129" t="s">
        <v>10</v>
      </c>
      <c r="K27" s="129" t="s">
        <v>10</v>
      </c>
      <c r="L27" s="129" t="s">
        <v>10</v>
      </c>
      <c r="M27" s="129" t="s">
        <v>10</v>
      </c>
      <c r="N27" s="129" t="s">
        <v>10</v>
      </c>
      <c r="O27" s="127"/>
      <c r="P27" s="127"/>
      <c r="Q27" s="127"/>
      <c r="R27" s="127"/>
      <c r="S27" s="127"/>
      <c r="T27" s="127"/>
      <c r="U27" s="127"/>
      <c r="V27" s="127"/>
      <c r="W27" s="127"/>
      <c r="X27" s="127"/>
      <c r="Y27" s="127"/>
      <c r="Z27" s="127"/>
      <c r="AA27" s="125"/>
    </row>
    <row r="28" spans="1:27" s="22" customFormat="1" ht="11.1" customHeight="1">
      <c r="A28" s="158">
        <f>IF(B28&lt;&gt;"",COUNTA($B$19:B28),"")</f>
        <v>10</v>
      </c>
      <c r="B28" s="42" t="s">
        <v>150</v>
      </c>
      <c r="C28" s="129">
        <v>580</v>
      </c>
      <c r="D28" s="129" t="s">
        <v>10</v>
      </c>
      <c r="E28" s="129">
        <v>580</v>
      </c>
      <c r="F28" s="129">
        <v>5</v>
      </c>
      <c r="G28" s="129">
        <v>29</v>
      </c>
      <c r="H28" s="129" t="s">
        <v>10</v>
      </c>
      <c r="I28" s="129">
        <v>546</v>
      </c>
      <c r="J28" s="129" t="s">
        <v>10</v>
      </c>
      <c r="K28" s="129" t="s">
        <v>10</v>
      </c>
      <c r="L28" s="129" t="s">
        <v>10</v>
      </c>
      <c r="M28" s="129" t="s">
        <v>10</v>
      </c>
      <c r="N28" s="129" t="s">
        <v>10</v>
      </c>
      <c r="O28" s="127"/>
      <c r="P28" s="127"/>
      <c r="Q28" s="127"/>
      <c r="R28" s="127"/>
      <c r="S28" s="127"/>
      <c r="T28" s="127"/>
      <c r="U28" s="127"/>
      <c r="V28" s="127"/>
      <c r="W28" s="127"/>
      <c r="X28" s="127"/>
      <c r="Y28" s="127"/>
      <c r="Z28" s="127"/>
      <c r="AA28" s="125"/>
    </row>
    <row r="29" spans="1:27" s="22" customFormat="1" ht="11.1" customHeight="1">
      <c r="A29" s="158">
        <f>IF(B29&lt;&gt;"",COUNTA($B$19:B29),"")</f>
        <v>11</v>
      </c>
      <c r="B29" s="42" t="s">
        <v>151</v>
      </c>
      <c r="C29" s="129">
        <v>3748</v>
      </c>
      <c r="D29" s="129">
        <v>360</v>
      </c>
      <c r="E29" s="129">
        <v>3388</v>
      </c>
      <c r="F29" s="129">
        <v>13</v>
      </c>
      <c r="G29" s="129">
        <v>180</v>
      </c>
      <c r="H29" s="129">
        <v>500</v>
      </c>
      <c r="I29" s="129">
        <v>383</v>
      </c>
      <c r="J29" s="129">
        <v>30</v>
      </c>
      <c r="K29" s="129">
        <v>700</v>
      </c>
      <c r="L29" s="129">
        <v>1582</v>
      </c>
      <c r="M29" s="129" t="s">
        <v>10</v>
      </c>
      <c r="N29" s="129" t="s">
        <v>10</v>
      </c>
      <c r="O29" s="127"/>
      <c r="P29" s="127"/>
      <c r="Q29" s="127"/>
      <c r="R29" s="127"/>
      <c r="S29" s="127"/>
      <c r="T29" s="127"/>
      <c r="U29" s="127"/>
      <c r="V29" s="127"/>
      <c r="W29" s="127"/>
      <c r="X29" s="127"/>
      <c r="Y29" s="127"/>
      <c r="Z29" s="127"/>
      <c r="AA29" s="125"/>
    </row>
    <row r="30" spans="1:27" s="22" customFormat="1" ht="11.1" customHeight="1">
      <c r="A30" s="158">
        <f>IF(B30&lt;&gt;"",COUNTA($B$19:B30),"")</f>
        <v>12</v>
      </c>
      <c r="B30" s="42" t="s">
        <v>146</v>
      </c>
      <c r="C30" s="129">
        <v>580</v>
      </c>
      <c r="D30" s="129" t="s">
        <v>10</v>
      </c>
      <c r="E30" s="129">
        <v>345</v>
      </c>
      <c r="F30" s="129">
        <v>1</v>
      </c>
      <c r="G30" s="129" t="s">
        <v>10</v>
      </c>
      <c r="H30" s="129">
        <v>17</v>
      </c>
      <c r="I30" s="129">
        <v>309</v>
      </c>
      <c r="J30" s="129">
        <v>18</v>
      </c>
      <c r="K30" s="129" t="s">
        <v>10</v>
      </c>
      <c r="L30" s="129" t="s">
        <v>10</v>
      </c>
      <c r="M30" s="129">
        <v>235</v>
      </c>
      <c r="N30" s="129" t="s">
        <v>10</v>
      </c>
      <c r="O30" s="127"/>
      <c r="P30" s="127"/>
      <c r="Q30" s="127"/>
      <c r="R30" s="127"/>
      <c r="S30" s="127"/>
      <c r="T30" s="127"/>
      <c r="U30" s="127"/>
      <c r="V30" s="127"/>
      <c r="W30" s="127"/>
      <c r="X30" s="127"/>
      <c r="Y30" s="127"/>
      <c r="Z30" s="127"/>
      <c r="AA30" s="125"/>
    </row>
    <row r="31" spans="1:27" s="22" customFormat="1" ht="20.100000000000001" customHeight="1">
      <c r="A31" s="159">
        <f>IF(B31&lt;&gt;"",COUNTA($B$19:B31),"")</f>
        <v>13</v>
      </c>
      <c r="B31" s="45" t="s">
        <v>152</v>
      </c>
      <c r="C31" s="130">
        <v>3748</v>
      </c>
      <c r="D31" s="130">
        <v>360</v>
      </c>
      <c r="E31" s="130">
        <v>3624</v>
      </c>
      <c r="F31" s="130">
        <v>18</v>
      </c>
      <c r="G31" s="130">
        <v>209</v>
      </c>
      <c r="H31" s="130">
        <v>483</v>
      </c>
      <c r="I31" s="130">
        <v>620</v>
      </c>
      <c r="J31" s="130">
        <v>12</v>
      </c>
      <c r="K31" s="130">
        <v>700</v>
      </c>
      <c r="L31" s="130">
        <v>1582</v>
      </c>
      <c r="M31" s="130">
        <v>-235</v>
      </c>
      <c r="N31" s="130" t="s">
        <v>10</v>
      </c>
      <c r="O31" s="127"/>
      <c r="P31" s="127"/>
      <c r="Q31" s="127"/>
      <c r="R31" s="127"/>
      <c r="S31" s="127"/>
      <c r="T31" s="127"/>
      <c r="U31" s="127"/>
      <c r="V31" s="127"/>
      <c r="W31" s="127"/>
      <c r="X31" s="127"/>
      <c r="Y31" s="127"/>
      <c r="Z31" s="127"/>
      <c r="AA31" s="125"/>
    </row>
    <row r="32" spans="1:27" s="22" customFormat="1" ht="20.100000000000001" customHeight="1">
      <c r="A32" s="159">
        <f>IF(B32&lt;&gt;"",COUNTA($B$19:B32),"")</f>
        <v>14</v>
      </c>
      <c r="B32" s="45" t="s">
        <v>153</v>
      </c>
      <c r="C32" s="130">
        <v>51663</v>
      </c>
      <c r="D32" s="130">
        <v>8729</v>
      </c>
      <c r="E32" s="130">
        <v>643408</v>
      </c>
      <c r="F32" s="130">
        <v>49633</v>
      </c>
      <c r="G32" s="130">
        <v>105275</v>
      </c>
      <c r="H32" s="130">
        <v>128283</v>
      </c>
      <c r="I32" s="130">
        <v>78355</v>
      </c>
      <c r="J32" s="130">
        <v>96611</v>
      </c>
      <c r="K32" s="130">
        <v>60636</v>
      </c>
      <c r="L32" s="130">
        <v>124615</v>
      </c>
      <c r="M32" s="130">
        <v>-125246</v>
      </c>
      <c r="N32" s="130">
        <v>-475229</v>
      </c>
      <c r="O32" s="127"/>
      <c r="P32" s="127"/>
      <c r="Q32" s="127"/>
      <c r="R32" s="127"/>
      <c r="S32" s="127"/>
      <c r="T32" s="127"/>
      <c r="U32" s="127"/>
      <c r="V32" s="127"/>
      <c r="W32" s="127"/>
      <c r="X32" s="127"/>
      <c r="Y32" s="127"/>
      <c r="Z32" s="127"/>
      <c r="AA32" s="125"/>
    </row>
    <row r="33" spans="1:27" s="22" customFormat="1" ht="11.1" customHeight="1">
      <c r="A33" s="158">
        <f>IF(B33&lt;&gt;"",COUNTA($B$19:B33),"")</f>
        <v>15</v>
      </c>
      <c r="B33" s="42" t="s">
        <v>154</v>
      </c>
      <c r="C33" s="129">
        <v>1150869</v>
      </c>
      <c r="D33" s="129">
        <v>279133</v>
      </c>
      <c r="E33" s="129">
        <v>871736</v>
      </c>
      <c r="F33" s="129">
        <v>46696</v>
      </c>
      <c r="G33" s="129">
        <v>115981</v>
      </c>
      <c r="H33" s="129">
        <v>149106</v>
      </c>
      <c r="I33" s="129">
        <v>94820</v>
      </c>
      <c r="J33" s="129">
        <v>163608</v>
      </c>
      <c r="K33" s="129">
        <v>91843</v>
      </c>
      <c r="L33" s="129">
        <v>209682</v>
      </c>
      <c r="M33" s="129" t="s">
        <v>10</v>
      </c>
      <c r="N33" s="129" t="s">
        <v>10</v>
      </c>
      <c r="O33" s="127"/>
      <c r="P33" s="127"/>
      <c r="Q33" s="127"/>
      <c r="R33" s="127"/>
      <c r="S33" s="127"/>
      <c r="T33" s="127"/>
      <c r="U33" s="127"/>
      <c r="V33" s="127"/>
      <c r="W33" s="127"/>
      <c r="X33" s="127"/>
      <c r="Y33" s="127"/>
      <c r="Z33" s="127"/>
      <c r="AA33" s="125"/>
    </row>
    <row r="34" spans="1:27" s="22" customFormat="1" ht="11.1" customHeight="1">
      <c r="A34" s="158">
        <f>IF(B34&lt;&gt;"",COUNTA($B$19:B34),"")</f>
        <v>16</v>
      </c>
      <c r="B34" s="42" t="s">
        <v>155</v>
      </c>
      <c r="C34" s="129">
        <v>399298</v>
      </c>
      <c r="D34" s="129">
        <v>82930</v>
      </c>
      <c r="E34" s="129">
        <v>316368</v>
      </c>
      <c r="F34" s="129">
        <v>20129</v>
      </c>
      <c r="G34" s="129">
        <v>41390</v>
      </c>
      <c r="H34" s="129">
        <v>63891</v>
      </c>
      <c r="I34" s="129">
        <v>38153</v>
      </c>
      <c r="J34" s="129">
        <v>46342</v>
      </c>
      <c r="K34" s="129">
        <v>33697</v>
      </c>
      <c r="L34" s="129">
        <v>72766</v>
      </c>
      <c r="M34" s="129" t="s">
        <v>10</v>
      </c>
      <c r="N34" s="129" t="s">
        <v>10</v>
      </c>
      <c r="O34" s="127"/>
      <c r="P34" s="127"/>
      <c r="Q34" s="127"/>
      <c r="R34" s="127"/>
      <c r="S34" s="127"/>
      <c r="T34" s="127"/>
      <c r="U34" s="127"/>
      <c r="V34" s="127"/>
      <c r="W34" s="127"/>
      <c r="X34" s="127"/>
      <c r="Y34" s="127"/>
      <c r="Z34" s="127"/>
      <c r="AA34" s="125"/>
    </row>
    <row r="35" spans="1:27" s="22" customFormat="1" ht="11.1" customHeight="1">
      <c r="A35" s="158">
        <f>IF(B35&lt;&gt;"",COUNTA($B$19:B35),"")</f>
        <v>17</v>
      </c>
      <c r="B35" s="42" t="s">
        <v>171</v>
      </c>
      <c r="C35" s="129">
        <v>471591</v>
      </c>
      <c r="D35" s="129">
        <v>133128</v>
      </c>
      <c r="E35" s="129">
        <v>338463</v>
      </c>
      <c r="F35" s="129">
        <v>12917</v>
      </c>
      <c r="G35" s="129">
        <v>45978</v>
      </c>
      <c r="H35" s="129">
        <v>47443</v>
      </c>
      <c r="I35" s="129">
        <v>32410</v>
      </c>
      <c r="J35" s="129">
        <v>82946</v>
      </c>
      <c r="K35" s="129">
        <v>34624</v>
      </c>
      <c r="L35" s="129">
        <v>82146</v>
      </c>
      <c r="M35" s="129" t="s">
        <v>10</v>
      </c>
      <c r="N35" s="129" t="s">
        <v>10</v>
      </c>
      <c r="O35" s="127"/>
      <c r="P35" s="127"/>
      <c r="Q35" s="127"/>
      <c r="R35" s="127"/>
      <c r="S35" s="127"/>
      <c r="T35" s="127"/>
      <c r="U35" s="127"/>
      <c r="V35" s="127"/>
      <c r="W35" s="127"/>
      <c r="X35" s="127"/>
      <c r="Y35" s="127"/>
      <c r="Z35" s="127"/>
      <c r="AA35" s="125"/>
    </row>
    <row r="36" spans="1:27" s="22" customFormat="1" ht="11.1" customHeight="1">
      <c r="A36" s="158">
        <f>IF(B36&lt;&gt;"",COUNTA($B$19:B36),"")</f>
        <v>18</v>
      </c>
      <c r="B36" s="42" t="s">
        <v>172</v>
      </c>
      <c r="C36" s="129">
        <v>190324</v>
      </c>
      <c r="D36" s="129">
        <v>38704</v>
      </c>
      <c r="E36" s="129">
        <v>151620</v>
      </c>
      <c r="F36" s="129">
        <v>11241</v>
      </c>
      <c r="G36" s="129">
        <v>22425</v>
      </c>
      <c r="H36" s="129">
        <v>27533</v>
      </c>
      <c r="I36" s="129">
        <v>17702</v>
      </c>
      <c r="J36" s="129">
        <v>23362</v>
      </c>
      <c r="K36" s="129">
        <v>14796</v>
      </c>
      <c r="L36" s="129">
        <v>34561</v>
      </c>
      <c r="M36" s="129" t="s">
        <v>10</v>
      </c>
      <c r="N36" s="129" t="s">
        <v>10</v>
      </c>
      <c r="O36" s="127"/>
      <c r="P36" s="127"/>
      <c r="Q36" s="127"/>
      <c r="R36" s="127"/>
      <c r="S36" s="127"/>
      <c r="T36" s="127"/>
      <c r="U36" s="127"/>
      <c r="V36" s="127"/>
      <c r="W36" s="127"/>
      <c r="X36" s="127"/>
      <c r="Y36" s="127"/>
      <c r="Z36" s="127"/>
      <c r="AA36" s="125"/>
    </row>
    <row r="37" spans="1:27" s="22" customFormat="1" ht="11.1" customHeight="1">
      <c r="A37" s="158">
        <f>IF(B37&lt;&gt;"",COUNTA($B$19:B37),"")</f>
        <v>19</v>
      </c>
      <c r="B37" s="42" t="s">
        <v>60</v>
      </c>
      <c r="C37" s="129">
        <v>625276</v>
      </c>
      <c r="D37" s="129">
        <v>99952</v>
      </c>
      <c r="E37" s="129">
        <v>294610</v>
      </c>
      <c r="F37" s="129">
        <v>24540</v>
      </c>
      <c r="G37" s="129">
        <v>44341</v>
      </c>
      <c r="H37" s="129">
        <v>48558</v>
      </c>
      <c r="I37" s="129">
        <v>40344</v>
      </c>
      <c r="J37" s="129">
        <v>42033</v>
      </c>
      <c r="K37" s="129">
        <v>32298</v>
      </c>
      <c r="L37" s="129">
        <v>62495</v>
      </c>
      <c r="M37" s="129" t="s">
        <v>10</v>
      </c>
      <c r="N37" s="129">
        <v>230714</v>
      </c>
      <c r="O37" s="127"/>
      <c r="P37" s="127"/>
      <c r="Q37" s="127"/>
      <c r="R37" s="127"/>
      <c r="S37" s="127"/>
      <c r="T37" s="127"/>
      <c r="U37" s="127"/>
      <c r="V37" s="127"/>
      <c r="W37" s="127"/>
      <c r="X37" s="127"/>
      <c r="Y37" s="127"/>
      <c r="Z37" s="127"/>
      <c r="AA37" s="125"/>
    </row>
    <row r="38" spans="1:27" s="22" customFormat="1" ht="21.6" customHeight="1">
      <c r="A38" s="158">
        <f>IF(B38&lt;&gt;"",COUNTA($B$19:B38),"")</f>
        <v>20</v>
      </c>
      <c r="B38" s="43" t="s">
        <v>156</v>
      </c>
      <c r="C38" s="129">
        <v>555705</v>
      </c>
      <c r="D38" s="129">
        <v>118781</v>
      </c>
      <c r="E38" s="129">
        <v>141813</v>
      </c>
      <c r="F38" s="129">
        <v>3680</v>
      </c>
      <c r="G38" s="129">
        <v>7547</v>
      </c>
      <c r="H38" s="129">
        <v>13783</v>
      </c>
      <c r="I38" s="129">
        <v>16694</v>
      </c>
      <c r="J38" s="129">
        <v>21382</v>
      </c>
      <c r="K38" s="129">
        <v>20512</v>
      </c>
      <c r="L38" s="129">
        <v>58214</v>
      </c>
      <c r="M38" s="129">
        <v>29504</v>
      </c>
      <c r="N38" s="129">
        <v>265607</v>
      </c>
      <c r="O38" s="127"/>
      <c r="P38" s="127"/>
      <c r="Q38" s="127"/>
      <c r="R38" s="127"/>
      <c r="S38" s="127"/>
      <c r="T38" s="127"/>
      <c r="U38" s="127"/>
      <c r="V38" s="127"/>
      <c r="W38" s="127"/>
      <c r="X38" s="127"/>
      <c r="Y38" s="127"/>
      <c r="Z38" s="127"/>
      <c r="AA38" s="125"/>
    </row>
    <row r="39" spans="1:27" s="22" customFormat="1" ht="21.6" customHeight="1">
      <c r="A39" s="158">
        <f>IF(B39&lt;&gt;"",COUNTA($B$19:B39),"")</f>
        <v>21</v>
      </c>
      <c r="B39" s="43" t="s">
        <v>157</v>
      </c>
      <c r="C39" s="129" t="s">
        <v>10</v>
      </c>
      <c r="D39" s="129" t="s">
        <v>10</v>
      </c>
      <c r="E39" s="129" t="s">
        <v>10</v>
      </c>
      <c r="F39" s="129" t="s">
        <v>10</v>
      </c>
      <c r="G39" s="129" t="s">
        <v>10</v>
      </c>
      <c r="H39" s="129" t="s">
        <v>10</v>
      </c>
      <c r="I39" s="129" t="s">
        <v>10</v>
      </c>
      <c r="J39" s="129" t="s">
        <v>10</v>
      </c>
      <c r="K39" s="129" t="s">
        <v>10</v>
      </c>
      <c r="L39" s="129" t="s">
        <v>10</v>
      </c>
      <c r="M39" s="129" t="s">
        <v>10</v>
      </c>
      <c r="N39" s="129" t="s">
        <v>10</v>
      </c>
      <c r="O39" s="127"/>
      <c r="P39" s="127"/>
      <c r="Q39" s="127"/>
      <c r="R39" s="127"/>
      <c r="S39" s="127"/>
      <c r="T39" s="127"/>
      <c r="U39" s="127"/>
      <c r="V39" s="127"/>
      <c r="W39" s="127"/>
      <c r="X39" s="127"/>
      <c r="Y39" s="127"/>
      <c r="Z39" s="127"/>
      <c r="AA39" s="125"/>
    </row>
    <row r="40" spans="1:27" s="22" customFormat="1" ht="21.6" customHeight="1">
      <c r="A40" s="158">
        <f>IF(B40&lt;&gt;"",COUNTA($B$19:B40),"")</f>
        <v>22</v>
      </c>
      <c r="B40" s="43" t="s">
        <v>158</v>
      </c>
      <c r="C40" s="129" t="s">
        <v>10</v>
      </c>
      <c r="D40" s="129" t="s">
        <v>10</v>
      </c>
      <c r="E40" s="129" t="s">
        <v>10</v>
      </c>
      <c r="F40" s="129" t="s">
        <v>10</v>
      </c>
      <c r="G40" s="129" t="s">
        <v>10</v>
      </c>
      <c r="H40" s="129" t="s">
        <v>10</v>
      </c>
      <c r="I40" s="129" t="s">
        <v>10</v>
      </c>
      <c r="J40" s="129" t="s">
        <v>10</v>
      </c>
      <c r="K40" s="129" t="s">
        <v>10</v>
      </c>
      <c r="L40" s="129" t="s">
        <v>10</v>
      </c>
      <c r="M40" s="129" t="s">
        <v>10</v>
      </c>
      <c r="N40" s="129" t="s">
        <v>10</v>
      </c>
      <c r="O40" s="127"/>
      <c r="P40" s="127"/>
      <c r="Q40" s="127"/>
      <c r="R40" s="127"/>
      <c r="S40" s="127"/>
      <c r="T40" s="127"/>
      <c r="U40" s="127"/>
      <c r="V40" s="127"/>
      <c r="W40" s="127"/>
      <c r="X40" s="127"/>
      <c r="Y40" s="127"/>
      <c r="Z40" s="127"/>
      <c r="AA40" s="125"/>
    </row>
    <row r="41" spans="1:27" s="22" customFormat="1" ht="11.1" customHeight="1">
      <c r="A41" s="158">
        <f>IF(B41&lt;&gt;"",COUNTA($B$19:B41),"")</f>
        <v>23</v>
      </c>
      <c r="B41" s="42" t="s">
        <v>159</v>
      </c>
      <c r="C41" s="129" t="s">
        <v>10</v>
      </c>
      <c r="D41" s="129" t="s">
        <v>10</v>
      </c>
      <c r="E41" s="129" t="s">
        <v>10</v>
      </c>
      <c r="F41" s="129" t="s">
        <v>10</v>
      </c>
      <c r="G41" s="129" t="s">
        <v>10</v>
      </c>
      <c r="H41" s="129" t="s">
        <v>10</v>
      </c>
      <c r="I41" s="129" t="s">
        <v>10</v>
      </c>
      <c r="J41" s="129" t="s">
        <v>10</v>
      </c>
      <c r="K41" s="129" t="s">
        <v>10</v>
      </c>
      <c r="L41" s="129" t="s">
        <v>10</v>
      </c>
      <c r="M41" s="129" t="s">
        <v>10</v>
      </c>
      <c r="N41" s="129" t="s">
        <v>10</v>
      </c>
      <c r="O41" s="127"/>
      <c r="P41" s="127"/>
      <c r="Q41" s="127"/>
      <c r="R41" s="127"/>
      <c r="S41" s="127"/>
      <c r="T41" s="127"/>
      <c r="U41" s="127"/>
      <c r="V41" s="127"/>
      <c r="W41" s="127"/>
      <c r="X41" s="127"/>
      <c r="Y41" s="127"/>
      <c r="Z41" s="127"/>
      <c r="AA41" s="125"/>
    </row>
    <row r="42" spans="1:27" s="22" customFormat="1" ht="11.1" customHeight="1">
      <c r="A42" s="158">
        <f>IF(B42&lt;&gt;"",COUNTA($B$19:B42),"")</f>
        <v>24</v>
      </c>
      <c r="B42" s="42" t="s">
        <v>160</v>
      </c>
      <c r="C42" s="129">
        <v>671717</v>
      </c>
      <c r="D42" s="129">
        <v>8411</v>
      </c>
      <c r="E42" s="129">
        <v>48337</v>
      </c>
      <c r="F42" s="129">
        <v>1688</v>
      </c>
      <c r="G42" s="129">
        <v>2747</v>
      </c>
      <c r="H42" s="129">
        <v>3810</v>
      </c>
      <c r="I42" s="129">
        <v>2240</v>
      </c>
      <c r="J42" s="129">
        <v>8332</v>
      </c>
      <c r="K42" s="129">
        <v>10061</v>
      </c>
      <c r="L42" s="129">
        <v>19459</v>
      </c>
      <c r="M42" s="129">
        <v>129076</v>
      </c>
      <c r="N42" s="129">
        <v>485893</v>
      </c>
      <c r="O42" s="127"/>
      <c r="P42" s="127"/>
      <c r="Q42" s="127"/>
      <c r="R42" s="127"/>
      <c r="S42" s="127"/>
      <c r="T42" s="127"/>
      <c r="U42" s="127"/>
      <c r="V42" s="127"/>
      <c r="W42" s="127"/>
      <c r="X42" s="127"/>
      <c r="Y42" s="127"/>
      <c r="Z42" s="127"/>
      <c r="AA42" s="125"/>
    </row>
    <row r="43" spans="1:27" s="22" customFormat="1" ht="11.1" customHeight="1">
      <c r="A43" s="158">
        <f>IF(B43&lt;&gt;"",COUNTA($B$19:B43),"")</f>
        <v>25</v>
      </c>
      <c r="B43" s="42" t="s">
        <v>146</v>
      </c>
      <c r="C43" s="129">
        <v>621129</v>
      </c>
      <c r="D43" s="129" t="s">
        <v>10</v>
      </c>
      <c r="E43" s="129">
        <v>7639</v>
      </c>
      <c r="F43" s="129">
        <v>26</v>
      </c>
      <c r="G43" s="129">
        <v>69</v>
      </c>
      <c r="H43" s="129">
        <v>57</v>
      </c>
      <c r="I43" s="129">
        <v>3</v>
      </c>
      <c r="J43" s="129">
        <v>3437</v>
      </c>
      <c r="K43" s="129">
        <v>4049</v>
      </c>
      <c r="L43" s="129" t="s">
        <v>10</v>
      </c>
      <c r="M43" s="129">
        <v>128639</v>
      </c>
      <c r="N43" s="129">
        <v>484850</v>
      </c>
      <c r="O43" s="127"/>
      <c r="P43" s="127"/>
      <c r="Q43" s="127"/>
      <c r="R43" s="127"/>
      <c r="S43" s="127"/>
      <c r="T43" s="127"/>
      <c r="U43" s="127"/>
      <c r="V43" s="127"/>
      <c r="W43" s="127"/>
      <c r="X43" s="127"/>
      <c r="Y43" s="127"/>
      <c r="Z43" s="127"/>
      <c r="AA43" s="125"/>
    </row>
    <row r="44" spans="1:27" s="22" customFormat="1" ht="20.100000000000001" customHeight="1">
      <c r="A44" s="159">
        <f>IF(B44&lt;&gt;"",COUNTA($B$19:B44),"")</f>
        <v>26</v>
      </c>
      <c r="B44" s="45" t="s">
        <v>161</v>
      </c>
      <c r="C44" s="130">
        <v>2382439</v>
      </c>
      <c r="D44" s="130">
        <v>506278</v>
      </c>
      <c r="E44" s="130">
        <v>1348856</v>
      </c>
      <c r="F44" s="130">
        <v>76580</v>
      </c>
      <c r="G44" s="130">
        <v>170548</v>
      </c>
      <c r="H44" s="130">
        <v>215200</v>
      </c>
      <c r="I44" s="130">
        <v>154095</v>
      </c>
      <c r="J44" s="130">
        <v>231919</v>
      </c>
      <c r="K44" s="130">
        <v>150665</v>
      </c>
      <c r="L44" s="130">
        <v>349851</v>
      </c>
      <c r="M44" s="130">
        <v>29941</v>
      </c>
      <c r="N44" s="130">
        <v>497363</v>
      </c>
      <c r="O44" s="127"/>
      <c r="P44" s="127"/>
      <c r="Q44" s="127"/>
      <c r="R44" s="127"/>
      <c r="S44" s="127"/>
      <c r="T44" s="127"/>
      <c r="U44" s="127"/>
      <c r="V44" s="127"/>
      <c r="W44" s="127"/>
      <c r="X44" s="127"/>
      <c r="Y44" s="127"/>
      <c r="Z44" s="127"/>
      <c r="AA44" s="125"/>
    </row>
    <row r="45" spans="1:27" s="47" customFormat="1" ht="11.1" customHeight="1">
      <c r="A45" s="158">
        <f>IF(B45&lt;&gt;"",COUNTA($B$19:B45),"")</f>
        <v>27</v>
      </c>
      <c r="B45" s="42" t="s">
        <v>162</v>
      </c>
      <c r="C45" s="129">
        <v>126773</v>
      </c>
      <c r="D45" s="129">
        <v>26364</v>
      </c>
      <c r="E45" s="129">
        <v>75636</v>
      </c>
      <c r="F45" s="129">
        <v>1950</v>
      </c>
      <c r="G45" s="129">
        <v>3769</v>
      </c>
      <c r="H45" s="129">
        <v>6392</v>
      </c>
      <c r="I45" s="129">
        <v>11107</v>
      </c>
      <c r="J45" s="129">
        <v>13445</v>
      </c>
      <c r="K45" s="129">
        <v>14163</v>
      </c>
      <c r="L45" s="129">
        <v>24811</v>
      </c>
      <c r="M45" s="129" t="s">
        <v>10</v>
      </c>
      <c r="N45" s="129">
        <v>24772</v>
      </c>
      <c r="O45" s="128"/>
      <c r="P45" s="128"/>
      <c r="Q45" s="128"/>
      <c r="R45" s="128"/>
      <c r="S45" s="128"/>
      <c r="T45" s="128"/>
      <c r="U45" s="128"/>
      <c r="V45" s="128"/>
      <c r="W45" s="128"/>
      <c r="X45" s="128"/>
      <c r="Y45" s="128"/>
      <c r="Z45" s="128"/>
      <c r="AA45" s="126"/>
    </row>
    <row r="46" spans="1:27"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8"/>
      <c r="P46" s="128"/>
      <c r="Q46" s="128"/>
      <c r="R46" s="128"/>
      <c r="S46" s="128"/>
      <c r="T46" s="128"/>
      <c r="U46" s="128"/>
      <c r="V46" s="128"/>
      <c r="W46" s="128"/>
      <c r="X46" s="128"/>
      <c r="Y46" s="128"/>
      <c r="Z46" s="128"/>
      <c r="AA46" s="126"/>
    </row>
    <row r="47" spans="1:27" s="47" customFormat="1" ht="11.1" customHeight="1">
      <c r="A47" s="158">
        <f>IF(B47&lt;&gt;"",COUNTA($B$19:B47),"")</f>
        <v>29</v>
      </c>
      <c r="B47" s="42" t="s">
        <v>164</v>
      </c>
      <c r="C47" s="129">
        <v>5130</v>
      </c>
      <c r="D47" s="129" t="s">
        <v>10</v>
      </c>
      <c r="E47" s="129">
        <v>1942</v>
      </c>
      <c r="F47" s="129">
        <v>49</v>
      </c>
      <c r="G47" s="129" t="s">
        <v>10</v>
      </c>
      <c r="H47" s="129">
        <v>29</v>
      </c>
      <c r="I47" s="129">
        <v>557</v>
      </c>
      <c r="J47" s="129">
        <v>334</v>
      </c>
      <c r="K47" s="129">
        <v>439</v>
      </c>
      <c r="L47" s="129">
        <v>535</v>
      </c>
      <c r="M47" s="129">
        <v>235</v>
      </c>
      <c r="N47" s="129">
        <v>2952</v>
      </c>
      <c r="O47" s="128"/>
      <c r="P47" s="128"/>
      <c r="Q47" s="128"/>
      <c r="R47" s="128"/>
      <c r="S47" s="128"/>
      <c r="T47" s="128"/>
      <c r="U47" s="128"/>
      <c r="V47" s="128"/>
      <c r="W47" s="128"/>
      <c r="X47" s="128"/>
      <c r="Y47" s="128"/>
      <c r="Z47" s="128"/>
      <c r="AA47" s="126"/>
    </row>
    <row r="48" spans="1:27" s="47" customFormat="1" ht="11.1" customHeight="1">
      <c r="A48" s="158">
        <f>IF(B48&lt;&gt;"",COUNTA($B$19:B48),"")</f>
        <v>30</v>
      </c>
      <c r="B48" s="42" t="s">
        <v>146</v>
      </c>
      <c r="C48" s="129">
        <v>580</v>
      </c>
      <c r="D48" s="129" t="s">
        <v>10</v>
      </c>
      <c r="E48" s="129">
        <v>345</v>
      </c>
      <c r="F48" s="129">
        <v>1</v>
      </c>
      <c r="G48" s="129" t="s">
        <v>10</v>
      </c>
      <c r="H48" s="129">
        <v>17</v>
      </c>
      <c r="I48" s="129">
        <v>309</v>
      </c>
      <c r="J48" s="129">
        <v>18</v>
      </c>
      <c r="K48" s="129" t="s">
        <v>10</v>
      </c>
      <c r="L48" s="129" t="s">
        <v>10</v>
      </c>
      <c r="M48" s="129">
        <v>235</v>
      </c>
      <c r="N48" s="129" t="s">
        <v>10</v>
      </c>
      <c r="O48" s="128"/>
      <c r="P48" s="128"/>
      <c r="Q48" s="128"/>
      <c r="R48" s="128"/>
      <c r="S48" s="128"/>
      <c r="T48" s="128"/>
      <c r="U48" s="128"/>
      <c r="V48" s="128"/>
      <c r="W48" s="128"/>
      <c r="X48" s="128"/>
      <c r="Y48" s="128"/>
      <c r="Z48" s="128"/>
      <c r="AA48" s="126"/>
    </row>
    <row r="49" spans="1:27" s="22" customFormat="1" ht="20.100000000000001" customHeight="1">
      <c r="A49" s="159">
        <f>IF(B49&lt;&gt;"",COUNTA($B$19:B49),"")</f>
        <v>31</v>
      </c>
      <c r="B49" s="45" t="s">
        <v>165</v>
      </c>
      <c r="C49" s="130">
        <v>131322</v>
      </c>
      <c r="D49" s="130">
        <v>26364</v>
      </c>
      <c r="E49" s="130">
        <v>77234</v>
      </c>
      <c r="F49" s="130">
        <v>1998</v>
      </c>
      <c r="G49" s="130">
        <v>3769</v>
      </c>
      <c r="H49" s="130">
        <v>6404</v>
      </c>
      <c r="I49" s="130">
        <v>11355</v>
      </c>
      <c r="J49" s="130">
        <v>13761</v>
      </c>
      <c r="K49" s="130">
        <v>14602</v>
      </c>
      <c r="L49" s="130">
        <v>25346</v>
      </c>
      <c r="M49" s="130" t="s">
        <v>10</v>
      </c>
      <c r="N49" s="130">
        <v>27724</v>
      </c>
      <c r="O49" s="127"/>
      <c r="P49" s="127"/>
      <c r="Q49" s="127"/>
      <c r="R49" s="127"/>
      <c r="S49" s="127"/>
      <c r="T49" s="127"/>
      <c r="U49" s="127"/>
      <c r="V49" s="127"/>
      <c r="W49" s="127"/>
      <c r="X49" s="127"/>
      <c r="Y49" s="127"/>
      <c r="Z49" s="127"/>
      <c r="AA49" s="125"/>
    </row>
    <row r="50" spans="1:27" s="22" customFormat="1" ht="20.100000000000001" customHeight="1">
      <c r="A50" s="159">
        <f>IF(B50&lt;&gt;"",COUNTA($B$19:B50),"")</f>
        <v>32</v>
      </c>
      <c r="B50" s="45" t="s">
        <v>166</v>
      </c>
      <c r="C50" s="130">
        <v>2513761</v>
      </c>
      <c r="D50" s="130">
        <v>532642</v>
      </c>
      <c r="E50" s="130">
        <v>1426090</v>
      </c>
      <c r="F50" s="130">
        <v>78578</v>
      </c>
      <c r="G50" s="130">
        <v>174317</v>
      </c>
      <c r="H50" s="130">
        <v>221604</v>
      </c>
      <c r="I50" s="130">
        <v>165450</v>
      </c>
      <c r="J50" s="130">
        <v>245679</v>
      </c>
      <c r="K50" s="130">
        <v>165267</v>
      </c>
      <c r="L50" s="130">
        <v>375197</v>
      </c>
      <c r="M50" s="130">
        <v>29941</v>
      </c>
      <c r="N50" s="130">
        <v>525087</v>
      </c>
      <c r="O50" s="127"/>
      <c r="P50" s="127"/>
      <c r="Q50" s="127"/>
      <c r="R50" s="127"/>
      <c r="S50" s="127"/>
      <c r="T50" s="127"/>
      <c r="U50" s="127"/>
      <c r="V50" s="127"/>
      <c r="W50" s="127"/>
      <c r="X50" s="127"/>
      <c r="Y50" s="127"/>
      <c r="Z50" s="127"/>
      <c r="AA50" s="125"/>
    </row>
    <row r="51" spans="1:27" s="22" customFormat="1" ht="20.100000000000001" customHeight="1">
      <c r="A51" s="159">
        <f>IF(B51&lt;&gt;"",COUNTA($B$19:B51),"")</f>
        <v>33</v>
      </c>
      <c r="B51" s="45" t="s">
        <v>167</v>
      </c>
      <c r="C51" s="130">
        <v>2462099</v>
      </c>
      <c r="D51" s="130">
        <v>523913</v>
      </c>
      <c r="E51" s="130">
        <v>782683</v>
      </c>
      <c r="F51" s="130">
        <v>28945</v>
      </c>
      <c r="G51" s="130">
        <v>69042</v>
      </c>
      <c r="H51" s="130">
        <v>93321</v>
      </c>
      <c r="I51" s="130">
        <v>87095</v>
      </c>
      <c r="J51" s="130">
        <v>149068</v>
      </c>
      <c r="K51" s="130">
        <v>104630</v>
      </c>
      <c r="L51" s="130">
        <v>250582</v>
      </c>
      <c r="M51" s="130">
        <v>155187</v>
      </c>
      <c r="N51" s="130">
        <v>1000316</v>
      </c>
      <c r="O51" s="127"/>
      <c r="P51" s="127"/>
      <c r="Q51" s="127"/>
      <c r="R51" s="127"/>
      <c r="S51" s="127"/>
      <c r="T51" s="127"/>
      <c r="U51" s="127"/>
      <c r="V51" s="127"/>
      <c r="W51" s="127"/>
      <c r="X51" s="127"/>
      <c r="Y51" s="127"/>
      <c r="Z51" s="127"/>
      <c r="AA51" s="125"/>
    </row>
    <row r="52" spans="1:27" s="47" customFormat="1" ht="24.95" customHeight="1">
      <c r="A52" s="158">
        <f>IF(B52&lt;&gt;"",COUNTA($B$19:B52),"")</f>
        <v>34</v>
      </c>
      <c r="B52" s="44" t="s">
        <v>168</v>
      </c>
      <c r="C52" s="131">
        <v>2334524</v>
      </c>
      <c r="D52" s="131">
        <v>497909</v>
      </c>
      <c r="E52" s="131">
        <v>709072</v>
      </c>
      <c r="F52" s="131">
        <v>26965</v>
      </c>
      <c r="G52" s="131">
        <v>65482</v>
      </c>
      <c r="H52" s="131">
        <v>87400</v>
      </c>
      <c r="I52" s="131">
        <v>76360</v>
      </c>
      <c r="J52" s="131">
        <v>135320</v>
      </c>
      <c r="K52" s="131">
        <v>90729</v>
      </c>
      <c r="L52" s="131">
        <v>226818</v>
      </c>
      <c r="M52" s="131">
        <v>154952</v>
      </c>
      <c r="N52" s="131">
        <v>972592</v>
      </c>
      <c r="O52" s="128"/>
      <c r="P52" s="128"/>
      <c r="Q52" s="128"/>
      <c r="R52" s="128"/>
      <c r="S52" s="128"/>
      <c r="T52" s="128"/>
      <c r="U52" s="128"/>
      <c r="V52" s="128"/>
      <c r="W52" s="128"/>
      <c r="X52" s="128"/>
      <c r="Y52" s="128"/>
      <c r="Z52" s="128"/>
      <c r="AA52" s="126"/>
    </row>
    <row r="53" spans="1:27" s="47" customFormat="1" ht="18" customHeight="1">
      <c r="A53" s="158">
        <f>IF(B53&lt;&gt;"",COUNTA($B$19:B53),"")</f>
        <v>35</v>
      </c>
      <c r="B53" s="42" t="s">
        <v>169</v>
      </c>
      <c r="C53" s="129">
        <v>116752</v>
      </c>
      <c r="D53" s="129">
        <v>16190</v>
      </c>
      <c r="E53" s="129">
        <v>74915</v>
      </c>
      <c r="F53" s="129">
        <v>1421</v>
      </c>
      <c r="G53" s="129">
        <v>3222</v>
      </c>
      <c r="H53" s="129">
        <v>10702</v>
      </c>
      <c r="I53" s="129">
        <v>11881</v>
      </c>
      <c r="J53" s="129">
        <v>10871</v>
      </c>
      <c r="K53" s="129">
        <v>6124</v>
      </c>
      <c r="L53" s="129">
        <v>30695</v>
      </c>
      <c r="M53" s="129">
        <v>1363</v>
      </c>
      <c r="N53" s="129">
        <v>24284</v>
      </c>
      <c r="O53" s="128"/>
      <c r="P53" s="128"/>
      <c r="Q53" s="128"/>
      <c r="R53" s="128"/>
      <c r="S53" s="128"/>
      <c r="T53" s="128"/>
      <c r="U53" s="128"/>
      <c r="V53" s="128"/>
      <c r="W53" s="128"/>
      <c r="X53" s="128"/>
      <c r="Y53" s="128"/>
      <c r="Z53" s="128"/>
      <c r="AA53" s="126"/>
    </row>
    <row r="54" spans="1:27" ht="11.1" customHeight="1">
      <c r="A54" s="158">
        <f>IF(B54&lt;&gt;"",COUNTA($B$19:B54),"")</f>
        <v>36</v>
      </c>
      <c r="B54" s="42" t="s">
        <v>170</v>
      </c>
      <c r="C54" s="129">
        <v>194506</v>
      </c>
      <c r="D54" s="129">
        <v>18580</v>
      </c>
      <c r="E54" s="129">
        <v>115143</v>
      </c>
      <c r="F54" s="129">
        <v>5543</v>
      </c>
      <c r="G54" s="129">
        <v>8600</v>
      </c>
      <c r="H54" s="129">
        <v>17099</v>
      </c>
      <c r="I54" s="129">
        <v>13645</v>
      </c>
      <c r="J54" s="129">
        <v>19356</v>
      </c>
      <c r="K54" s="129">
        <v>9785</v>
      </c>
      <c r="L54" s="129">
        <v>41114</v>
      </c>
      <c r="M54" s="129">
        <v>2758</v>
      </c>
      <c r="N54" s="129">
        <v>58025</v>
      </c>
    </row>
    <row r="55" spans="1:27"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s="121"/>
      <c r="P55" s="121"/>
      <c r="Q55" s="121"/>
      <c r="R55" s="121"/>
      <c r="S55" s="121"/>
      <c r="T55" s="121"/>
      <c r="U55" s="121"/>
      <c r="V55" s="121"/>
      <c r="W55" s="121"/>
      <c r="X55" s="121"/>
      <c r="Y55" s="121"/>
      <c r="Z55" s="121"/>
      <c r="AA55" s="121"/>
    </row>
    <row r="56" spans="1:27" s="22" customFormat="1" ht="11.1" customHeight="1">
      <c r="A56" s="158">
        <f>IF(B56&lt;&gt;"",COUNTA($B$19:B56),"")</f>
        <v>37</v>
      </c>
      <c r="B56" s="42" t="s">
        <v>141</v>
      </c>
      <c r="C56" s="36" t="s">
        <v>10</v>
      </c>
      <c r="D56" s="36" t="s">
        <v>10</v>
      </c>
      <c r="E56" s="36" t="s">
        <v>10</v>
      </c>
      <c r="F56" s="36" t="s">
        <v>10</v>
      </c>
      <c r="G56" s="36" t="s">
        <v>10</v>
      </c>
      <c r="H56" s="36" t="s">
        <v>10</v>
      </c>
      <c r="I56" s="36" t="s">
        <v>10</v>
      </c>
      <c r="J56" s="36" t="s">
        <v>10</v>
      </c>
      <c r="K56" s="36" t="s">
        <v>10</v>
      </c>
      <c r="L56" s="36" t="s">
        <v>10</v>
      </c>
      <c r="M56" s="36" t="s">
        <v>10</v>
      </c>
      <c r="N56" s="36" t="s">
        <v>10</v>
      </c>
      <c r="O56" s="127"/>
      <c r="P56" s="127"/>
      <c r="Q56" s="127"/>
      <c r="R56" s="127"/>
      <c r="S56" s="127"/>
      <c r="T56" s="127"/>
      <c r="U56" s="127"/>
      <c r="V56" s="127"/>
      <c r="W56" s="127"/>
      <c r="X56" s="127"/>
      <c r="Y56" s="127"/>
      <c r="Z56" s="127"/>
      <c r="AA56" s="125"/>
    </row>
    <row r="57" spans="1:27" s="22" customFormat="1" ht="11.1" customHeight="1">
      <c r="A57" s="158">
        <f>IF(B57&lt;&gt;"",COUNTA($B$19:B57),"")</f>
        <v>38</v>
      </c>
      <c r="B57" s="42" t="s">
        <v>142</v>
      </c>
      <c r="C57" s="36">
        <v>0.2</v>
      </c>
      <c r="D57" s="36" t="s">
        <v>10</v>
      </c>
      <c r="E57" s="36">
        <v>0.25</v>
      </c>
      <c r="F57" s="36" t="s">
        <v>10</v>
      </c>
      <c r="G57" s="36">
        <v>1.79</v>
      </c>
      <c r="H57" s="36">
        <v>0.06</v>
      </c>
      <c r="I57" s="36" t="s">
        <v>10</v>
      </c>
      <c r="J57" s="36" t="s">
        <v>10</v>
      </c>
      <c r="K57" s="36" t="s">
        <v>10</v>
      </c>
      <c r="L57" s="36" t="s">
        <v>10</v>
      </c>
      <c r="M57" s="36" t="s">
        <v>10</v>
      </c>
      <c r="N57" s="36" t="s">
        <v>10</v>
      </c>
      <c r="O57" s="127"/>
      <c r="P57" s="127"/>
      <c r="Q57" s="127"/>
      <c r="R57" s="127"/>
      <c r="S57" s="127"/>
      <c r="T57" s="127"/>
      <c r="U57" s="127"/>
      <c r="V57" s="127"/>
      <c r="W57" s="127"/>
      <c r="X57" s="127"/>
      <c r="Y57" s="127"/>
      <c r="Z57" s="127"/>
      <c r="AA57" s="125"/>
    </row>
    <row r="58" spans="1:27"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27"/>
      <c r="P58" s="127"/>
      <c r="Q58" s="127"/>
      <c r="R58" s="127"/>
      <c r="S58" s="127"/>
      <c r="T58" s="127"/>
      <c r="U58" s="127"/>
      <c r="V58" s="127"/>
      <c r="W58" s="127"/>
      <c r="X58" s="127"/>
      <c r="Y58" s="127"/>
      <c r="Z58" s="127"/>
      <c r="AA58" s="125"/>
    </row>
    <row r="59" spans="1:27" s="22" customFormat="1" ht="11.1" customHeight="1">
      <c r="A59" s="158">
        <f>IF(B59&lt;&gt;"",COUNTA($B$19:B59),"")</f>
        <v>40</v>
      </c>
      <c r="B59" s="42" t="s">
        <v>144</v>
      </c>
      <c r="C59" s="36">
        <v>21.23</v>
      </c>
      <c r="D59" s="36">
        <v>18.75</v>
      </c>
      <c r="E59" s="36">
        <v>14.46</v>
      </c>
      <c r="F59" s="36">
        <v>13.55</v>
      </c>
      <c r="G59" s="36">
        <v>11.14</v>
      </c>
      <c r="H59" s="36">
        <v>11.77</v>
      </c>
      <c r="I59" s="36">
        <v>12.04</v>
      </c>
      <c r="J59" s="36">
        <v>14.35</v>
      </c>
      <c r="K59" s="36">
        <v>9.6300000000000008</v>
      </c>
      <c r="L59" s="36">
        <v>22.79</v>
      </c>
      <c r="M59" s="36">
        <v>0.33</v>
      </c>
      <c r="N59" s="36">
        <v>7.14</v>
      </c>
      <c r="O59" s="127"/>
      <c r="P59" s="127"/>
      <c r="Q59" s="127"/>
      <c r="R59" s="127"/>
      <c r="S59" s="127"/>
      <c r="T59" s="127"/>
      <c r="U59" s="127"/>
      <c r="V59" s="127"/>
      <c r="W59" s="127"/>
      <c r="X59" s="127"/>
      <c r="Y59" s="127"/>
      <c r="Z59" s="127"/>
      <c r="AA59" s="125"/>
    </row>
    <row r="60" spans="1:27" s="22" customFormat="1" ht="11.1" customHeight="1">
      <c r="A60" s="158">
        <f>IF(B60&lt;&gt;"",COUNTA($B$19:B60),"")</f>
        <v>41</v>
      </c>
      <c r="B60" s="42" t="s">
        <v>145</v>
      </c>
      <c r="C60" s="36">
        <v>393.84</v>
      </c>
      <c r="D60" s="36">
        <v>9.01</v>
      </c>
      <c r="E60" s="36">
        <v>479.68</v>
      </c>
      <c r="F60" s="36">
        <v>536.03</v>
      </c>
      <c r="G60" s="36">
        <v>584.91999999999996</v>
      </c>
      <c r="H60" s="36">
        <v>541.58000000000004</v>
      </c>
      <c r="I60" s="36">
        <v>460.15</v>
      </c>
      <c r="J60" s="36">
        <v>475.15</v>
      </c>
      <c r="K60" s="36">
        <v>415.76</v>
      </c>
      <c r="L60" s="36">
        <v>397.27</v>
      </c>
      <c r="M60" s="36">
        <v>4.32</v>
      </c>
      <c r="N60" s="36">
        <v>0.21</v>
      </c>
      <c r="O60" s="127"/>
      <c r="P60" s="127"/>
      <c r="Q60" s="127"/>
      <c r="R60" s="127"/>
      <c r="S60" s="127"/>
      <c r="T60" s="127"/>
      <c r="U60" s="127"/>
      <c r="V60" s="127"/>
      <c r="W60" s="127"/>
      <c r="X60" s="127"/>
      <c r="Y60" s="127"/>
      <c r="Z60" s="127"/>
      <c r="AA60" s="125"/>
    </row>
    <row r="61" spans="1:27" s="22" customFormat="1" ht="11.1" customHeight="1">
      <c r="A61" s="158">
        <f>IF(B61&lt;&gt;"",COUNTA($B$19:B61),"")</f>
        <v>42</v>
      </c>
      <c r="B61" s="42" t="s">
        <v>146</v>
      </c>
      <c r="C61" s="36">
        <v>385.53</v>
      </c>
      <c r="D61" s="36" t="s">
        <v>10</v>
      </c>
      <c r="E61" s="36">
        <v>5.83</v>
      </c>
      <c r="F61" s="36">
        <v>0.28000000000000003</v>
      </c>
      <c r="G61" s="36">
        <v>0.39</v>
      </c>
      <c r="H61" s="36">
        <v>0.24</v>
      </c>
      <c r="I61" s="36">
        <v>0.02</v>
      </c>
      <c r="J61" s="36">
        <v>16.82</v>
      </c>
      <c r="K61" s="36">
        <v>26.92</v>
      </c>
      <c r="L61" s="36" t="s">
        <v>10</v>
      </c>
      <c r="M61" s="36">
        <v>165</v>
      </c>
      <c r="N61" s="36">
        <v>370.25</v>
      </c>
      <c r="O61" s="127"/>
      <c r="P61" s="127"/>
      <c r="Q61" s="127"/>
      <c r="R61" s="127"/>
      <c r="S61" s="127"/>
      <c r="T61" s="127"/>
      <c r="U61" s="127"/>
      <c r="V61" s="127"/>
      <c r="W61" s="127"/>
      <c r="X61" s="127"/>
      <c r="Y61" s="127"/>
      <c r="Z61" s="127"/>
      <c r="AA61" s="125"/>
    </row>
    <row r="62" spans="1:27" s="22" customFormat="1" ht="20.100000000000001" customHeight="1">
      <c r="A62" s="159">
        <f>IF(B62&lt;&gt;"",COUNTA($B$19:B62),"")</f>
        <v>43</v>
      </c>
      <c r="B62" s="45" t="s">
        <v>147</v>
      </c>
      <c r="C62" s="37">
        <v>29.74</v>
      </c>
      <c r="D62" s="37">
        <v>27.75</v>
      </c>
      <c r="E62" s="37">
        <v>488.57</v>
      </c>
      <c r="F62" s="37">
        <v>549.29999999999995</v>
      </c>
      <c r="G62" s="37">
        <v>597.45000000000005</v>
      </c>
      <c r="H62" s="37">
        <v>553.16999999999996</v>
      </c>
      <c r="I62" s="37">
        <v>472.17</v>
      </c>
      <c r="J62" s="37">
        <v>472.68</v>
      </c>
      <c r="K62" s="37">
        <v>398.47</v>
      </c>
      <c r="L62" s="37">
        <v>420.06</v>
      </c>
      <c r="M62" s="37">
        <v>-160.34</v>
      </c>
      <c r="N62" s="37">
        <v>-362.91</v>
      </c>
      <c r="O62" s="127"/>
      <c r="P62" s="127"/>
      <c r="Q62" s="127"/>
      <c r="R62" s="127"/>
      <c r="S62" s="127"/>
      <c r="T62" s="127"/>
      <c r="U62" s="127"/>
      <c r="V62" s="127"/>
      <c r="W62" s="127"/>
      <c r="X62" s="127"/>
      <c r="Y62" s="127"/>
      <c r="Z62" s="127"/>
      <c r="AA62" s="125"/>
    </row>
    <row r="63" spans="1:27" s="22" customFormat="1" ht="21.6" customHeight="1">
      <c r="A63" s="158">
        <f>IF(B63&lt;&gt;"",COUNTA($B$19:B63),"")</f>
        <v>44</v>
      </c>
      <c r="B63" s="43" t="s">
        <v>148</v>
      </c>
      <c r="C63" s="36" t="s">
        <v>10</v>
      </c>
      <c r="D63" s="36" t="s">
        <v>10</v>
      </c>
      <c r="E63" s="36" t="s">
        <v>10</v>
      </c>
      <c r="F63" s="36" t="s">
        <v>10</v>
      </c>
      <c r="G63" s="36" t="s">
        <v>10</v>
      </c>
      <c r="H63" s="36" t="s">
        <v>10</v>
      </c>
      <c r="I63" s="36" t="s">
        <v>10</v>
      </c>
      <c r="J63" s="36" t="s">
        <v>10</v>
      </c>
      <c r="K63" s="36" t="s">
        <v>10</v>
      </c>
      <c r="L63" s="36" t="s">
        <v>10</v>
      </c>
      <c r="M63" s="36" t="s">
        <v>10</v>
      </c>
      <c r="N63" s="36" t="s">
        <v>10</v>
      </c>
      <c r="O63" s="127"/>
      <c r="P63" s="127"/>
      <c r="Q63" s="127"/>
      <c r="R63" s="127"/>
      <c r="S63" s="127"/>
      <c r="T63" s="127"/>
      <c r="U63" s="127"/>
      <c r="V63" s="127"/>
      <c r="W63" s="127"/>
      <c r="X63" s="127"/>
      <c r="Y63" s="127"/>
      <c r="Z63" s="127"/>
      <c r="AA63" s="125"/>
    </row>
    <row r="64" spans="1:27" s="22" customFormat="1" ht="11.1" customHeight="1">
      <c r="A64" s="158">
        <f>IF(B64&lt;&gt;"",COUNTA($B$19:B64),"")</f>
        <v>45</v>
      </c>
      <c r="B64" s="42" t="s">
        <v>149</v>
      </c>
      <c r="C64" s="36" t="s">
        <v>10</v>
      </c>
      <c r="D64" s="36" t="s">
        <v>10</v>
      </c>
      <c r="E64" s="36" t="s">
        <v>10</v>
      </c>
      <c r="F64" s="36" t="s">
        <v>10</v>
      </c>
      <c r="G64" s="36" t="s">
        <v>10</v>
      </c>
      <c r="H64" s="36" t="s">
        <v>10</v>
      </c>
      <c r="I64" s="36" t="s">
        <v>10</v>
      </c>
      <c r="J64" s="36" t="s">
        <v>10</v>
      </c>
      <c r="K64" s="36" t="s">
        <v>10</v>
      </c>
      <c r="L64" s="36" t="s">
        <v>10</v>
      </c>
      <c r="M64" s="36" t="s">
        <v>10</v>
      </c>
      <c r="N64" s="36" t="s">
        <v>10</v>
      </c>
      <c r="O64" s="127"/>
      <c r="P64" s="127"/>
      <c r="Q64" s="127"/>
      <c r="R64" s="127"/>
      <c r="S64" s="127"/>
      <c r="T64" s="127"/>
      <c r="U64" s="127"/>
      <c r="V64" s="127"/>
      <c r="W64" s="127"/>
      <c r="X64" s="127"/>
      <c r="Y64" s="127"/>
      <c r="Z64" s="127"/>
      <c r="AA64" s="125"/>
    </row>
    <row r="65" spans="1:27" s="22" customFormat="1" ht="11.1" customHeight="1">
      <c r="A65" s="158">
        <f>IF(B65&lt;&gt;"",COUNTA($B$19:B65),"")</f>
        <v>46</v>
      </c>
      <c r="B65" s="42" t="s">
        <v>150</v>
      </c>
      <c r="C65" s="36">
        <v>0.36</v>
      </c>
      <c r="D65" s="36" t="s">
        <v>10</v>
      </c>
      <c r="E65" s="36">
        <v>0.44</v>
      </c>
      <c r="F65" s="36">
        <v>0.06</v>
      </c>
      <c r="G65" s="36">
        <v>0.16</v>
      </c>
      <c r="H65" s="36" t="s">
        <v>10</v>
      </c>
      <c r="I65" s="36">
        <v>3.31</v>
      </c>
      <c r="J65" s="36" t="s">
        <v>10</v>
      </c>
      <c r="K65" s="36" t="s">
        <v>10</v>
      </c>
      <c r="L65" s="36" t="s">
        <v>10</v>
      </c>
      <c r="M65" s="36" t="s">
        <v>10</v>
      </c>
      <c r="N65" s="36" t="s">
        <v>10</v>
      </c>
      <c r="O65" s="127"/>
      <c r="P65" s="127"/>
      <c r="Q65" s="127"/>
      <c r="R65" s="127"/>
      <c r="S65" s="127"/>
      <c r="T65" s="127"/>
      <c r="U65" s="127"/>
      <c r="V65" s="127"/>
      <c r="W65" s="127"/>
      <c r="X65" s="127"/>
      <c r="Y65" s="127"/>
      <c r="Z65" s="127"/>
      <c r="AA65" s="125"/>
    </row>
    <row r="66" spans="1:27" s="22" customFormat="1" ht="11.1" customHeight="1">
      <c r="A66" s="158">
        <f>IF(B66&lt;&gt;"",COUNTA($B$19:B66),"")</f>
        <v>47</v>
      </c>
      <c r="B66" s="42" t="s">
        <v>151</v>
      </c>
      <c r="C66" s="36">
        <v>2.33</v>
      </c>
      <c r="D66" s="36">
        <v>1.19</v>
      </c>
      <c r="E66" s="36">
        <v>2.59</v>
      </c>
      <c r="F66" s="36">
        <v>0.15</v>
      </c>
      <c r="G66" s="36">
        <v>1.02</v>
      </c>
      <c r="H66" s="36">
        <v>2.16</v>
      </c>
      <c r="I66" s="36">
        <v>2.3199999999999998</v>
      </c>
      <c r="J66" s="36">
        <v>0.15</v>
      </c>
      <c r="K66" s="36">
        <v>4.6500000000000004</v>
      </c>
      <c r="L66" s="36">
        <v>5.4</v>
      </c>
      <c r="M66" s="36" t="s">
        <v>10</v>
      </c>
      <c r="N66" s="36" t="s">
        <v>10</v>
      </c>
      <c r="O66" s="127"/>
      <c r="P66" s="127"/>
      <c r="Q66" s="127"/>
      <c r="R66" s="127"/>
      <c r="S66" s="127"/>
      <c r="T66" s="127"/>
      <c r="U66" s="127"/>
      <c r="V66" s="127"/>
      <c r="W66" s="127"/>
      <c r="X66" s="127"/>
      <c r="Y66" s="127"/>
      <c r="Z66" s="127"/>
      <c r="AA66" s="125"/>
    </row>
    <row r="67" spans="1:27" s="22" customFormat="1" ht="11.1" customHeight="1">
      <c r="A67" s="158">
        <f>IF(B67&lt;&gt;"",COUNTA($B$19:B67),"")</f>
        <v>48</v>
      </c>
      <c r="B67" s="42" t="s">
        <v>146</v>
      </c>
      <c r="C67" s="36">
        <v>0.36</v>
      </c>
      <c r="D67" s="36" t="s">
        <v>10</v>
      </c>
      <c r="E67" s="36">
        <v>0.26</v>
      </c>
      <c r="F67" s="36">
        <v>0.01</v>
      </c>
      <c r="G67" s="36" t="s">
        <v>10</v>
      </c>
      <c r="H67" s="36">
        <v>7.0000000000000007E-2</v>
      </c>
      <c r="I67" s="36">
        <v>1.88</v>
      </c>
      <c r="J67" s="36">
        <v>0.09</v>
      </c>
      <c r="K67" s="36" t="s">
        <v>10</v>
      </c>
      <c r="L67" s="36" t="s">
        <v>10</v>
      </c>
      <c r="M67" s="36">
        <v>0.3</v>
      </c>
      <c r="N67" s="36" t="s">
        <v>10</v>
      </c>
      <c r="O67" s="127"/>
      <c r="P67" s="127"/>
      <c r="Q67" s="127"/>
      <c r="R67" s="127"/>
      <c r="S67" s="127"/>
      <c r="T67" s="127"/>
      <c r="U67" s="127"/>
      <c r="V67" s="127"/>
      <c r="W67" s="127"/>
      <c r="X67" s="127"/>
      <c r="Y67" s="127"/>
      <c r="Z67" s="127"/>
      <c r="AA67" s="125"/>
    </row>
    <row r="68" spans="1:27" s="22" customFormat="1" ht="20.100000000000001" customHeight="1">
      <c r="A68" s="159">
        <f>IF(B68&lt;&gt;"",COUNTA($B$19:B68),"")</f>
        <v>49</v>
      </c>
      <c r="B68" s="45" t="s">
        <v>152</v>
      </c>
      <c r="C68" s="37">
        <v>2.33</v>
      </c>
      <c r="D68" s="37">
        <v>1.19</v>
      </c>
      <c r="E68" s="37">
        <v>2.77</v>
      </c>
      <c r="F68" s="37">
        <v>0.2</v>
      </c>
      <c r="G68" s="37">
        <v>1.19</v>
      </c>
      <c r="H68" s="37">
        <v>2.09</v>
      </c>
      <c r="I68" s="37">
        <v>3.76</v>
      </c>
      <c r="J68" s="37">
        <v>0.06</v>
      </c>
      <c r="K68" s="37">
        <v>4.6500000000000004</v>
      </c>
      <c r="L68" s="37">
        <v>5.4</v>
      </c>
      <c r="M68" s="37">
        <v>-0.3</v>
      </c>
      <c r="N68" s="37" t="s">
        <v>10</v>
      </c>
      <c r="O68" s="127"/>
      <c r="P68" s="127"/>
      <c r="Q68" s="127"/>
      <c r="R68" s="127"/>
      <c r="S68" s="127"/>
      <c r="T68" s="127"/>
      <c r="U68" s="127"/>
      <c r="V68" s="127"/>
      <c r="W68" s="127"/>
      <c r="X68" s="127"/>
      <c r="Y68" s="127"/>
      <c r="Z68" s="127"/>
      <c r="AA68" s="125"/>
    </row>
    <row r="69" spans="1:27" s="22" customFormat="1" ht="20.100000000000001" customHeight="1">
      <c r="A69" s="159">
        <f>IF(B69&lt;&gt;"",COUNTA($B$19:B69),"")</f>
        <v>50</v>
      </c>
      <c r="B69" s="45" t="s">
        <v>153</v>
      </c>
      <c r="C69" s="37">
        <v>32.07</v>
      </c>
      <c r="D69" s="37">
        <v>28.94</v>
      </c>
      <c r="E69" s="37">
        <v>491.33</v>
      </c>
      <c r="F69" s="37">
        <v>549.49</v>
      </c>
      <c r="G69" s="37">
        <v>598.64</v>
      </c>
      <c r="H69" s="37">
        <v>555.26</v>
      </c>
      <c r="I69" s="37">
        <v>475.94</v>
      </c>
      <c r="J69" s="37">
        <v>472.74</v>
      </c>
      <c r="K69" s="37">
        <v>403.13</v>
      </c>
      <c r="L69" s="37">
        <v>425.46</v>
      </c>
      <c r="M69" s="37">
        <v>-160.65</v>
      </c>
      <c r="N69" s="37">
        <v>-362.91</v>
      </c>
      <c r="O69" s="127"/>
      <c r="P69" s="127"/>
      <c r="Q69" s="127"/>
      <c r="R69" s="127"/>
      <c r="S69" s="127"/>
      <c r="T69" s="127"/>
      <c r="U69" s="127"/>
      <c r="V69" s="127"/>
      <c r="W69" s="127"/>
      <c r="X69" s="127"/>
      <c r="Y69" s="127"/>
      <c r="Z69" s="127"/>
      <c r="AA69" s="125"/>
    </row>
    <row r="70" spans="1:27" s="22" customFormat="1" ht="11.1" customHeight="1">
      <c r="A70" s="158">
        <f>IF(B70&lt;&gt;"",COUNTA($B$19:B70),"")</f>
        <v>51</v>
      </c>
      <c r="B70" s="42" t="s">
        <v>154</v>
      </c>
      <c r="C70" s="36">
        <v>714.33</v>
      </c>
      <c r="D70" s="36">
        <v>925.52</v>
      </c>
      <c r="E70" s="36">
        <v>665.7</v>
      </c>
      <c r="F70" s="36">
        <v>516.99</v>
      </c>
      <c r="G70" s="36">
        <v>659.52</v>
      </c>
      <c r="H70" s="36">
        <v>645.4</v>
      </c>
      <c r="I70" s="36">
        <v>575.95000000000005</v>
      </c>
      <c r="J70" s="36">
        <v>800.58</v>
      </c>
      <c r="K70" s="36">
        <v>610.59</v>
      </c>
      <c r="L70" s="36">
        <v>715.9</v>
      </c>
      <c r="M70" s="36" t="s">
        <v>10</v>
      </c>
      <c r="N70" s="36" t="s">
        <v>10</v>
      </c>
      <c r="O70" s="127"/>
      <c r="P70" s="127"/>
      <c r="Q70" s="127"/>
      <c r="R70" s="127"/>
      <c r="S70" s="127"/>
      <c r="T70" s="127"/>
      <c r="U70" s="127"/>
      <c r="V70" s="127"/>
      <c r="W70" s="127"/>
      <c r="X70" s="127"/>
      <c r="Y70" s="127"/>
      <c r="Z70" s="127"/>
      <c r="AA70" s="125"/>
    </row>
    <row r="71" spans="1:27" s="22" customFormat="1" ht="11.1" customHeight="1">
      <c r="A71" s="158">
        <f>IF(B71&lt;&gt;"",COUNTA($B$19:B71),"")</f>
        <v>52</v>
      </c>
      <c r="B71" s="42" t="s">
        <v>155</v>
      </c>
      <c r="C71" s="36">
        <v>247.84</v>
      </c>
      <c r="D71" s="36">
        <v>274.97000000000003</v>
      </c>
      <c r="E71" s="36">
        <v>241.59</v>
      </c>
      <c r="F71" s="36">
        <v>222.85</v>
      </c>
      <c r="G71" s="36">
        <v>235.36</v>
      </c>
      <c r="H71" s="36">
        <v>276.55</v>
      </c>
      <c r="I71" s="36">
        <v>231.74</v>
      </c>
      <c r="J71" s="36">
        <v>226.76</v>
      </c>
      <c r="K71" s="36">
        <v>224.03</v>
      </c>
      <c r="L71" s="36">
        <v>248.44</v>
      </c>
      <c r="M71" s="36" t="s">
        <v>10</v>
      </c>
      <c r="N71" s="36" t="s">
        <v>10</v>
      </c>
      <c r="O71" s="127"/>
      <c r="P71" s="127"/>
      <c r="Q71" s="127"/>
      <c r="R71" s="127"/>
      <c r="S71" s="127"/>
      <c r="T71" s="127"/>
      <c r="U71" s="127"/>
      <c r="V71" s="127"/>
      <c r="W71" s="127"/>
      <c r="X71" s="127"/>
      <c r="Y71" s="127"/>
      <c r="Z71" s="127"/>
      <c r="AA71" s="125"/>
    </row>
    <row r="72" spans="1:27" s="22" customFormat="1" ht="11.1" customHeight="1">
      <c r="A72" s="158">
        <f>IF(B72&lt;&gt;"",COUNTA($B$19:B72),"")</f>
        <v>53</v>
      </c>
      <c r="B72" s="42" t="s">
        <v>171</v>
      </c>
      <c r="C72" s="36">
        <v>292.70999999999998</v>
      </c>
      <c r="D72" s="36">
        <v>441.41</v>
      </c>
      <c r="E72" s="36">
        <v>258.45999999999998</v>
      </c>
      <c r="F72" s="36">
        <v>143</v>
      </c>
      <c r="G72" s="36">
        <v>261.45</v>
      </c>
      <c r="H72" s="36">
        <v>205.35</v>
      </c>
      <c r="I72" s="36">
        <v>196.86</v>
      </c>
      <c r="J72" s="36">
        <v>405.88</v>
      </c>
      <c r="K72" s="36">
        <v>230.19</v>
      </c>
      <c r="L72" s="36">
        <v>280.45999999999998</v>
      </c>
      <c r="M72" s="36" t="s">
        <v>10</v>
      </c>
      <c r="N72" s="36" t="s">
        <v>10</v>
      </c>
      <c r="O72" s="127"/>
      <c r="P72" s="127"/>
      <c r="Q72" s="127"/>
      <c r="R72" s="127"/>
      <c r="S72" s="127"/>
      <c r="T72" s="127"/>
      <c r="U72" s="127"/>
      <c r="V72" s="127"/>
      <c r="W72" s="127"/>
      <c r="X72" s="127"/>
      <c r="Y72" s="127"/>
      <c r="Z72" s="127"/>
      <c r="AA72" s="125"/>
    </row>
    <row r="73" spans="1:27" s="22" customFormat="1" ht="11.1" customHeight="1">
      <c r="A73" s="158">
        <f>IF(B73&lt;&gt;"",COUNTA($B$19:B73),"")</f>
        <v>54</v>
      </c>
      <c r="B73" s="42" t="s">
        <v>172</v>
      </c>
      <c r="C73" s="36">
        <v>118.13</v>
      </c>
      <c r="D73" s="36">
        <v>128.33000000000001</v>
      </c>
      <c r="E73" s="36">
        <v>115.78</v>
      </c>
      <c r="F73" s="36">
        <v>124.45</v>
      </c>
      <c r="G73" s="36">
        <v>127.52</v>
      </c>
      <c r="H73" s="36">
        <v>119.17</v>
      </c>
      <c r="I73" s="36">
        <v>107.52</v>
      </c>
      <c r="J73" s="36">
        <v>114.32</v>
      </c>
      <c r="K73" s="36">
        <v>98.37</v>
      </c>
      <c r="L73" s="36">
        <v>118</v>
      </c>
      <c r="M73" s="36" t="s">
        <v>10</v>
      </c>
      <c r="N73" s="36" t="s">
        <v>10</v>
      </c>
      <c r="O73" s="127"/>
      <c r="P73" s="127"/>
      <c r="Q73" s="127"/>
      <c r="R73" s="127"/>
      <c r="S73" s="127"/>
      <c r="T73" s="127"/>
      <c r="U73" s="127"/>
      <c r="V73" s="127"/>
      <c r="W73" s="127"/>
      <c r="X73" s="127"/>
      <c r="Y73" s="127"/>
      <c r="Z73" s="127"/>
      <c r="AA73" s="125"/>
    </row>
    <row r="74" spans="1:27" s="22" customFormat="1" ht="11.1" customHeight="1">
      <c r="A74" s="158">
        <f>IF(B74&lt;&gt;"",COUNTA($B$19:B74),"")</f>
        <v>55</v>
      </c>
      <c r="B74" s="42" t="s">
        <v>60</v>
      </c>
      <c r="C74" s="36">
        <v>388.1</v>
      </c>
      <c r="D74" s="36">
        <v>331.41</v>
      </c>
      <c r="E74" s="36">
        <v>224.98</v>
      </c>
      <c r="F74" s="36">
        <v>271.69</v>
      </c>
      <c r="G74" s="36">
        <v>252.14</v>
      </c>
      <c r="H74" s="36">
        <v>210.18</v>
      </c>
      <c r="I74" s="36">
        <v>245.06</v>
      </c>
      <c r="J74" s="36">
        <v>205.68</v>
      </c>
      <c r="K74" s="36">
        <v>214.73</v>
      </c>
      <c r="L74" s="36">
        <v>213.37</v>
      </c>
      <c r="M74" s="36" t="s">
        <v>10</v>
      </c>
      <c r="N74" s="36">
        <v>176.18</v>
      </c>
      <c r="O74" s="127"/>
      <c r="P74" s="127"/>
      <c r="Q74" s="127"/>
      <c r="R74" s="127"/>
      <c r="S74" s="127"/>
      <c r="T74" s="127"/>
      <c r="U74" s="127"/>
      <c r="V74" s="127"/>
      <c r="W74" s="127"/>
      <c r="X74" s="127"/>
      <c r="Y74" s="127"/>
      <c r="Z74" s="127"/>
      <c r="AA74" s="125"/>
    </row>
    <row r="75" spans="1:27" s="22" customFormat="1" ht="21.6" customHeight="1">
      <c r="A75" s="158">
        <f>IF(B75&lt;&gt;"",COUNTA($B$19:B75),"")</f>
        <v>56</v>
      </c>
      <c r="B75" s="43" t="s">
        <v>156</v>
      </c>
      <c r="C75" s="36">
        <v>344.92</v>
      </c>
      <c r="D75" s="36">
        <v>393.84</v>
      </c>
      <c r="E75" s="36">
        <v>108.29</v>
      </c>
      <c r="F75" s="36">
        <v>40.75</v>
      </c>
      <c r="G75" s="36">
        <v>42.92</v>
      </c>
      <c r="H75" s="36">
        <v>59.66</v>
      </c>
      <c r="I75" s="36">
        <v>101.4</v>
      </c>
      <c r="J75" s="36">
        <v>104.63</v>
      </c>
      <c r="K75" s="36">
        <v>136.37</v>
      </c>
      <c r="L75" s="36">
        <v>198.76</v>
      </c>
      <c r="M75" s="36">
        <v>37.840000000000003</v>
      </c>
      <c r="N75" s="36">
        <v>202.83</v>
      </c>
      <c r="O75" s="127"/>
      <c r="P75" s="127"/>
      <c r="Q75" s="127"/>
      <c r="R75" s="127"/>
      <c r="S75" s="127"/>
      <c r="T75" s="127"/>
      <c r="U75" s="127"/>
      <c r="V75" s="127"/>
      <c r="W75" s="127"/>
      <c r="X75" s="127"/>
      <c r="Y75" s="127"/>
      <c r="Z75" s="127"/>
      <c r="AA75" s="125"/>
    </row>
    <row r="76" spans="1:27" s="22" customFormat="1" ht="21.6" customHeight="1">
      <c r="A76" s="158">
        <f>IF(B76&lt;&gt;"",COUNTA($B$19:B76),"")</f>
        <v>57</v>
      </c>
      <c r="B76" s="43" t="s">
        <v>157</v>
      </c>
      <c r="C76" s="36" t="s">
        <v>10</v>
      </c>
      <c r="D76" s="36" t="s">
        <v>10</v>
      </c>
      <c r="E76" s="36" t="s">
        <v>10</v>
      </c>
      <c r="F76" s="36" t="s">
        <v>10</v>
      </c>
      <c r="G76" s="36" t="s">
        <v>10</v>
      </c>
      <c r="H76" s="36" t="s">
        <v>10</v>
      </c>
      <c r="I76" s="36" t="s">
        <v>10</v>
      </c>
      <c r="J76" s="36" t="s">
        <v>10</v>
      </c>
      <c r="K76" s="36" t="s">
        <v>10</v>
      </c>
      <c r="L76" s="36" t="s">
        <v>10</v>
      </c>
      <c r="M76" s="36" t="s">
        <v>10</v>
      </c>
      <c r="N76" s="36" t="s">
        <v>10</v>
      </c>
      <c r="O76" s="127"/>
      <c r="P76" s="127"/>
      <c r="Q76" s="127"/>
      <c r="R76" s="127"/>
      <c r="S76" s="127"/>
      <c r="T76" s="127"/>
      <c r="U76" s="127"/>
      <c r="V76" s="127"/>
      <c r="W76" s="127"/>
      <c r="X76" s="127"/>
      <c r="Y76" s="127"/>
      <c r="Z76" s="127"/>
      <c r="AA76" s="125"/>
    </row>
    <row r="77" spans="1:27" s="22" customFormat="1" ht="21.6" customHeight="1">
      <c r="A77" s="158">
        <f>IF(B77&lt;&gt;"",COUNTA($B$19:B77),"")</f>
        <v>58</v>
      </c>
      <c r="B77" s="43" t="s">
        <v>158</v>
      </c>
      <c r="C77" s="36" t="s">
        <v>10</v>
      </c>
      <c r="D77" s="36" t="s">
        <v>10</v>
      </c>
      <c r="E77" s="36" t="s">
        <v>10</v>
      </c>
      <c r="F77" s="36" t="s">
        <v>10</v>
      </c>
      <c r="G77" s="36" t="s">
        <v>10</v>
      </c>
      <c r="H77" s="36" t="s">
        <v>10</v>
      </c>
      <c r="I77" s="36" t="s">
        <v>10</v>
      </c>
      <c r="J77" s="36" t="s">
        <v>10</v>
      </c>
      <c r="K77" s="36" t="s">
        <v>10</v>
      </c>
      <c r="L77" s="36" t="s">
        <v>10</v>
      </c>
      <c r="M77" s="36" t="s">
        <v>10</v>
      </c>
      <c r="N77" s="36" t="s">
        <v>10</v>
      </c>
      <c r="O77" s="127"/>
      <c r="P77" s="127"/>
      <c r="Q77" s="127"/>
      <c r="R77" s="127"/>
      <c r="S77" s="127"/>
      <c r="T77" s="127"/>
      <c r="U77" s="127"/>
      <c r="V77" s="127"/>
      <c r="W77" s="127"/>
      <c r="X77" s="127"/>
      <c r="Y77" s="127"/>
      <c r="Z77" s="127"/>
      <c r="AA77" s="125"/>
    </row>
    <row r="78" spans="1:27" s="22" customFormat="1" ht="11.1" customHeight="1">
      <c r="A78" s="158">
        <f>IF(B78&lt;&gt;"",COUNTA($B$19:B78),"")</f>
        <v>59</v>
      </c>
      <c r="B78" s="42" t="s">
        <v>159</v>
      </c>
      <c r="C78" s="36" t="s">
        <v>10</v>
      </c>
      <c r="D78" s="36" t="s">
        <v>10</v>
      </c>
      <c r="E78" s="36" t="s">
        <v>10</v>
      </c>
      <c r="F78" s="36" t="s">
        <v>10</v>
      </c>
      <c r="G78" s="36" t="s">
        <v>10</v>
      </c>
      <c r="H78" s="36" t="s">
        <v>10</v>
      </c>
      <c r="I78" s="36" t="s">
        <v>10</v>
      </c>
      <c r="J78" s="36" t="s">
        <v>10</v>
      </c>
      <c r="K78" s="36" t="s">
        <v>10</v>
      </c>
      <c r="L78" s="36" t="s">
        <v>10</v>
      </c>
      <c r="M78" s="36" t="s">
        <v>10</v>
      </c>
      <c r="N78" s="36" t="s">
        <v>10</v>
      </c>
      <c r="O78" s="127"/>
      <c r="P78" s="127"/>
      <c r="Q78" s="127"/>
      <c r="R78" s="127"/>
      <c r="S78" s="127"/>
      <c r="T78" s="127"/>
      <c r="U78" s="127"/>
      <c r="V78" s="127"/>
      <c r="W78" s="127"/>
      <c r="X78" s="127"/>
      <c r="Y78" s="127"/>
      <c r="Z78" s="127"/>
      <c r="AA78" s="125"/>
    </row>
    <row r="79" spans="1:27" s="22" customFormat="1" ht="11.1" customHeight="1">
      <c r="A79" s="158">
        <f>IF(B79&lt;&gt;"",COUNTA($B$19:B79),"")</f>
        <v>60</v>
      </c>
      <c r="B79" s="42" t="s">
        <v>160</v>
      </c>
      <c r="C79" s="36">
        <v>416.93</v>
      </c>
      <c r="D79" s="36">
        <v>27.89</v>
      </c>
      <c r="E79" s="36">
        <v>36.909999999999997</v>
      </c>
      <c r="F79" s="36">
        <v>18.690000000000001</v>
      </c>
      <c r="G79" s="36">
        <v>15.62</v>
      </c>
      <c r="H79" s="36">
        <v>16.489999999999998</v>
      </c>
      <c r="I79" s="36">
        <v>13.6</v>
      </c>
      <c r="J79" s="36">
        <v>40.770000000000003</v>
      </c>
      <c r="K79" s="36">
        <v>66.89</v>
      </c>
      <c r="L79" s="36">
        <v>66.44</v>
      </c>
      <c r="M79" s="36">
        <v>165.56</v>
      </c>
      <c r="N79" s="36">
        <v>371.05</v>
      </c>
      <c r="O79" s="127"/>
      <c r="P79" s="127"/>
      <c r="Q79" s="127"/>
      <c r="R79" s="127"/>
      <c r="S79" s="127"/>
      <c r="T79" s="127"/>
      <c r="U79" s="127"/>
      <c r="V79" s="127"/>
      <c r="W79" s="127"/>
      <c r="X79" s="127"/>
      <c r="Y79" s="127"/>
      <c r="Z79" s="127"/>
      <c r="AA79" s="125"/>
    </row>
    <row r="80" spans="1:27" s="22" customFormat="1" ht="11.1" customHeight="1">
      <c r="A80" s="158">
        <f>IF(B80&lt;&gt;"",COUNTA($B$19:B80),"")</f>
        <v>61</v>
      </c>
      <c r="B80" s="42" t="s">
        <v>146</v>
      </c>
      <c r="C80" s="36">
        <v>385.53</v>
      </c>
      <c r="D80" s="36" t="s">
        <v>10</v>
      </c>
      <c r="E80" s="36">
        <v>5.83</v>
      </c>
      <c r="F80" s="36">
        <v>0.28000000000000003</v>
      </c>
      <c r="G80" s="36">
        <v>0.39</v>
      </c>
      <c r="H80" s="36">
        <v>0.24</v>
      </c>
      <c r="I80" s="36">
        <v>0.02</v>
      </c>
      <c r="J80" s="36">
        <v>16.82</v>
      </c>
      <c r="K80" s="36">
        <v>26.92</v>
      </c>
      <c r="L80" s="36" t="s">
        <v>10</v>
      </c>
      <c r="M80" s="36">
        <v>165</v>
      </c>
      <c r="N80" s="36">
        <v>370.25</v>
      </c>
      <c r="O80" s="127"/>
      <c r="P80" s="127"/>
      <c r="Q80" s="127"/>
      <c r="R80" s="127"/>
      <c r="S80" s="127"/>
      <c r="T80" s="127"/>
      <c r="U80" s="127"/>
      <c r="V80" s="127"/>
      <c r="W80" s="127"/>
      <c r="X80" s="127"/>
      <c r="Y80" s="127"/>
      <c r="Z80" s="127"/>
      <c r="AA80" s="125"/>
    </row>
    <row r="81" spans="1:27" s="22" customFormat="1" ht="20.100000000000001" customHeight="1">
      <c r="A81" s="159">
        <f>IF(B81&lt;&gt;"",COUNTA($B$19:B81),"")</f>
        <v>62</v>
      </c>
      <c r="B81" s="45" t="s">
        <v>161</v>
      </c>
      <c r="C81" s="37">
        <v>1478.76</v>
      </c>
      <c r="D81" s="37">
        <v>1678.67</v>
      </c>
      <c r="E81" s="37">
        <v>1030.05</v>
      </c>
      <c r="F81" s="37">
        <v>847.83</v>
      </c>
      <c r="G81" s="37">
        <v>969.81</v>
      </c>
      <c r="H81" s="37">
        <v>931.48</v>
      </c>
      <c r="I81" s="37">
        <v>935.99</v>
      </c>
      <c r="J81" s="37">
        <v>1134.8399999999999</v>
      </c>
      <c r="K81" s="37">
        <v>1001.66</v>
      </c>
      <c r="L81" s="37">
        <v>1194.47</v>
      </c>
      <c r="M81" s="37">
        <v>38.4</v>
      </c>
      <c r="N81" s="37">
        <v>379.81</v>
      </c>
      <c r="O81" s="127"/>
      <c r="P81" s="127"/>
      <c r="Q81" s="127"/>
      <c r="R81" s="127"/>
      <c r="S81" s="127"/>
      <c r="T81" s="127"/>
      <c r="U81" s="127"/>
      <c r="V81" s="127"/>
      <c r="W81" s="127"/>
      <c r="X81" s="127"/>
      <c r="Y81" s="127"/>
      <c r="Z81" s="127"/>
      <c r="AA81" s="125"/>
    </row>
    <row r="82" spans="1:27" s="47" customFormat="1" ht="11.1" customHeight="1">
      <c r="A82" s="158">
        <f>IF(B82&lt;&gt;"",COUNTA($B$19:B82),"")</f>
        <v>63</v>
      </c>
      <c r="B82" s="42" t="s">
        <v>162</v>
      </c>
      <c r="C82" s="36">
        <v>78.69</v>
      </c>
      <c r="D82" s="36">
        <v>87.42</v>
      </c>
      <c r="E82" s="36">
        <v>57.76</v>
      </c>
      <c r="F82" s="36">
        <v>21.59</v>
      </c>
      <c r="G82" s="36">
        <v>21.43</v>
      </c>
      <c r="H82" s="36">
        <v>27.67</v>
      </c>
      <c r="I82" s="36">
        <v>67.459999999999994</v>
      </c>
      <c r="J82" s="36">
        <v>65.790000000000006</v>
      </c>
      <c r="K82" s="36">
        <v>94.16</v>
      </c>
      <c r="L82" s="36">
        <v>84.71</v>
      </c>
      <c r="M82" s="36" t="s">
        <v>10</v>
      </c>
      <c r="N82" s="36">
        <v>18.920000000000002</v>
      </c>
      <c r="O82" s="128"/>
      <c r="P82" s="128"/>
      <c r="Q82" s="128"/>
      <c r="R82" s="128"/>
      <c r="S82" s="128"/>
      <c r="T82" s="128"/>
      <c r="U82" s="128"/>
      <c r="V82" s="128"/>
      <c r="W82" s="128"/>
      <c r="X82" s="128"/>
      <c r="Y82" s="128"/>
      <c r="Z82" s="128"/>
      <c r="AA82" s="126"/>
    </row>
    <row r="83" spans="1:27"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8"/>
      <c r="P83" s="128"/>
      <c r="Q83" s="128"/>
      <c r="R83" s="128"/>
      <c r="S83" s="128"/>
      <c r="T83" s="128"/>
      <c r="U83" s="128"/>
      <c r="V83" s="128"/>
      <c r="W83" s="128"/>
      <c r="X83" s="128"/>
      <c r="Y83" s="128"/>
      <c r="Z83" s="128"/>
      <c r="AA83" s="126"/>
    </row>
    <row r="84" spans="1:27" s="47" customFormat="1" ht="11.1" customHeight="1">
      <c r="A84" s="158">
        <f>IF(B84&lt;&gt;"",COUNTA($B$19:B84),"")</f>
        <v>65</v>
      </c>
      <c r="B84" s="42" t="s">
        <v>164</v>
      </c>
      <c r="C84" s="36">
        <v>3.18</v>
      </c>
      <c r="D84" s="36" t="s">
        <v>10</v>
      </c>
      <c r="E84" s="36">
        <v>1.48</v>
      </c>
      <c r="F84" s="36">
        <v>0.54</v>
      </c>
      <c r="G84" s="36" t="s">
        <v>10</v>
      </c>
      <c r="H84" s="36">
        <v>0.13</v>
      </c>
      <c r="I84" s="36">
        <v>3.38</v>
      </c>
      <c r="J84" s="36">
        <v>1.63</v>
      </c>
      <c r="K84" s="36">
        <v>2.92</v>
      </c>
      <c r="L84" s="36">
        <v>1.83</v>
      </c>
      <c r="M84" s="36">
        <v>0.3</v>
      </c>
      <c r="N84" s="36">
        <v>2.25</v>
      </c>
      <c r="O84" s="128"/>
      <c r="P84" s="128"/>
      <c r="Q84" s="128"/>
      <c r="R84" s="128"/>
      <c r="S84" s="128"/>
      <c r="T84" s="128"/>
      <c r="U84" s="128"/>
      <c r="V84" s="128"/>
      <c r="W84" s="128"/>
      <c r="X84" s="128"/>
      <c r="Y84" s="128"/>
      <c r="Z84" s="128"/>
      <c r="AA84" s="126"/>
    </row>
    <row r="85" spans="1:27" s="47" customFormat="1" ht="11.1" customHeight="1">
      <c r="A85" s="158">
        <f>IF(B85&lt;&gt;"",COUNTA($B$19:B85),"")</f>
        <v>66</v>
      </c>
      <c r="B85" s="42" t="s">
        <v>146</v>
      </c>
      <c r="C85" s="36">
        <v>0.36</v>
      </c>
      <c r="D85" s="36" t="s">
        <v>10</v>
      </c>
      <c r="E85" s="36">
        <v>0.26</v>
      </c>
      <c r="F85" s="36">
        <v>0.01</v>
      </c>
      <c r="G85" s="36" t="s">
        <v>10</v>
      </c>
      <c r="H85" s="36">
        <v>7.0000000000000007E-2</v>
      </c>
      <c r="I85" s="36">
        <v>1.88</v>
      </c>
      <c r="J85" s="36">
        <v>0.09</v>
      </c>
      <c r="K85" s="36" t="s">
        <v>10</v>
      </c>
      <c r="L85" s="36" t="s">
        <v>10</v>
      </c>
      <c r="M85" s="36">
        <v>0.3</v>
      </c>
      <c r="N85" s="36" t="s">
        <v>10</v>
      </c>
      <c r="O85" s="128"/>
      <c r="P85" s="128"/>
      <c r="Q85" s="128"/>
      <c r="R85" s="128"/>
      <c r="S85" s="128"/>
      <c r="T85" s="128"/>
      <c r="U85" s="128"/>
      <c r="V85" s="128"/>
      <c r="W85" s="128"/>
      <c r="X85" s="128"/>
      <c r="Y85" s="128"/>
      <c r="Z85" s="128"/>
      <c r="AA85" s="126"/>
    </row>
    <row r="86" spans="1:27" s="22" customFormat="1" ht="20.100000000000001" customHeight="1">
      <c r="A86" s="159">
        <f>IF(B86&lt;&gt;"",COUNTA($B$19:B86),"")</f>
        <v>67</v>
      </c>
      <c r="B86" s="45" t="s">
        <v>165</v>
      </c>
      <c r="C86" s="37">
        <v>81.510000000000005</v>
      </c>
      <c r="D86" s="37">
        <v>87.42</v>
      </c>
      <c r="E86" s="37">
        <v>58.98</v>
      </c>
      <c r="F86" s="37">
        <v>22.12</v>
      </c>
      <c r="G86" s="37">
        <v>21.43</v>
      </c>
      <c r="H86" s="37">
        <v>27.72</v>
      </c>
      <c r="I86" s="37">
        <v>68.97</v>
      </c>
      <c r="J86" s="37">
        <v>67.34</v>
      </c>
      <c r="K86" s="37">
        <v>97.08</v>
      </c>
      <c r="L86" s="37">
        <v>86.54</v>
      </c>
      <c r="M86" s="37" t="s">
        <v>10</v>
      </c>
      <c r="N86" s="37">
        <v>21.17</v>
      </c>
      <c r="O86" s="127"/>
      <c r="P86" s="127"/>
      <c r="Q86" s="127"/>
      <c r="R86" s="127"/>
      <c r="S86" s="127"/>
      <c r="T86" s="127"/>
      <c r="U86" s="127"/>
      <c r="V86" s="127"/>
      <c r="W86" s="127"/>
      <c r="X86" s="127"/>
      <c r="Y86" s="127"/>
      <c r="Z86" s="127"/>
      <c r="AA86" s="125"/>
    </row>
    <row r="87" spans="1:27" s="22" customFormat="1" ht="20.100000000000001" customHeight="1">
      <c r="A87" s="159">
        <f>IF(B87&lt;&gt;"",COUNTA($B$19:B87),"")</f>
        <v>68</v>
      </c>
      <c r="B87" s="45" t="s">
        <v>166</v>
      </c>
      <c r="C87" s="37">
        <v>1560.27</v>
      </c>
      <c r="D87" s="37">
        <v>1766.09</v>
      </c>
      <c r="E87" s="37">
        <v>1089.02</v>
      </c>
      <c r="F87" s="37">
        <v>869.95</v>
      </c>
      <c r="G87" s="37">
        <v>991.24</v>
      </c>
      <c r="H87" s="37">
        <v>959.2</v>
      </c>
      <c r="I87" s="37">
        <v>1004.96</v>
      </c>
      <c r="J87" s="37">
        <v>1202.18</v>
      </c>
      <c r="K87" s="37">
        <v>1098.74</v>
      </c>
      <c r="L87" s="37">
        <v>1281.01</v>
      </c>
      <c r="M87" s="37">
        <v>38.4</v>
      </c>
      <c r="N87" s="37">
        <v>400.98</v>
      </c>
      <c r="O87" s="127"/>
      <c r="P87" s="127"/>
      <c r="Q87" s="127"/>
      <c r="R87" s="127"/>
      <c r="S87" s="127"/>
      <c r="T87" s="127"/>
      <c r="U87" s="127"/>
      <c r="V87" s="127"/>
      <c r="W87" s="127"/>
      <c r="X87" s="127"/>
      <c r="Y87" s="127"/>
      <c r="Z87" s="127"/>
      <c r="AA87" s="125"/>
    </row>
    <row r="88" spans="1:27" s="22" customFormat="1" ht="20.100000000000001" customHeight="1">
      <c r="A88" s="159">
        <f>IF(B88&lt;&gt;"",COUNTA($B$19:B88),"")</f>
        <v>69</v>
      </c>
      <c r="B88" s="45" t="s">
        <v>167</v>
      </c>
      <c r="C88" s="37">
        <v>1528.2</v>
      </c>
      <c r="D88" s="37">
        <v>1737.14</v>
      </c>
      <c r="E88" s="37">
        <v>597.69000000000005</v>
      </c>
      <c r="F88" s="37">
        <v>320.45999999999998</v>
      </c>
      <c r="G88" s="37">
        <v>392.6</v>
      </c>
      <c r="H88" s="37">
        <v>403.93</v>
      </c>
      <c r="I88" s="37">
        <v>529.02</v>
      </c>
      <c r="J88" s="37">
        <v>729.43</v>
      </c>
      <c r="K88" s="37">
        <v>695.61</v>
      </c>
      <c r="L88" s="37">
        <v>855.55</v>
      </c>
      <c r="M88" s="37">
        <v>199.05</v>
      </c>
      <c r="N88" s="37">
        <v>763.88</v>
      </c>
      <c r="O88" s="127"/>
      <c r="P88" s="127"/>
      <c r="Q88" s="127"/>
      <c r="R88" s="127"/>
      <c r="S88" s="127"/>
      <c r="T88" s="127"/>
      <c r="U88" s="127"/>
      <c r="V88" s="127"/>
      <c r="W88" s="127"/>
      <c r="X88" s="127"/>
      <c r="Y88" s="127"/>
      <c r="Z88" s="127"/>
      <c r="AA88" s="125"/>
    </row>
    <row r="89" spans="1:27" s="47" customFormat="1" ht="24.95" customHeight="1">
      <c r="A89" s="158">
        <f>IF(B89&lt;&gt;"",COUNTA($B$19:B89),"")</f>
        <v>70</v>
      </c>
      <c r="B89" s="44" t="s">
        <v>168</v>
      </c>
      <c r="C89" s="38">
        <v>1449.02</v>
      </c>
      <c r="D89" s="38">
        <v>1650.92</v>
      </c>
      <c r="E89" s="38">
        <v>541.48</v>
      </c>
      <c r="F89" s="38">
        <v>298.54000000000002</v>
      </c>
      <c r="G89" s="38">
        <v>372.36</v>
      </c>
      <c r="H89" s="38">
        <v>378.31</v>
      </c>
      <c r="I89" s="38">
        <v>463.82</v>
      </c>
      <c r="J89" s="38">
        <v>662.16</v>
      </c>
      <c r="K89" s="38">
        <v>603.19000000000005</v>
      </c>
      <c r="L89" s="38">
        <v>774.41</v>
      </c>
      <c r="M89" s="38">
        <v>198.75</v>
      </c>
      <c r="N89" s="38">
        <v>742.71</v>
      </c>
      <c r="O89" s="128"/>
      <c r="P89" s="128"/>
      <c r="Q89" s="128"/>
      <c r="R89" s="128"/>
      <c r="S89" s="128"/>
      <c r="T89" s="128"/>
      <c r="U89" s="128"/>
      <c r="V89" s="128"/>
      <c r="W89" s="128"/>
      <c r="X89" s="128"/>
      <c r="Y89" s="128"/>
      <c r="Z89" s="128"/>
      <c r="AA89" s="126"/>
    </row>
    <row r="90" spans="1:27" s="47" customFormat="1" ht="18" customHeight="1">
      <c r="A90" s="158">
        <f>IF(B90&lt;&gt;"",COUNTA($B$19:B90),"")</f>
        <v>71</v>
      </c>
      <c r="B90" s="42" t="s">
        <v>169</v>
      </c>
      <c r="C90" s="36">
        <v>72.47</v>
      </c>
      <c r="D90" s="36">
        <v>53.68</v>
      </c>
      <c r="E90" s="36">
        <v>57.21</v>
      </c>
      <c r="F90" s="36">
        <v>15.73</v>
      </c>
      <c r="G90" s="36">
        <v>18.32</v>
      </c>
      <c r="H90" s="36">
        <v>46.32</v>
      </c>
      <c r="I90" s="36">
        <v>72.17</v>
      </c>
      <c r="J90" s="36">
        <v>53.19</v>
      </c>
      <c r="K90" s="36">
        <v>40.71</v>
      </c>
      <c r="L90" s="36">
        <v>104.8</v>
      </c>
      <c r="M90" s="36">
        <v>1.75</v>
      </c>
      <c r="N90" s="36">
        <v>18.54</v>
      </c>
      <c r="O90" s="128"/>
      <c r="P90" s="128"/>
      <c r="Q90" s="128"/>
      <c r="R90" s="128"/>
      <c r="S90" s="128"/>
      <c r="T90" s="128"/>
      <c r="U90" s="128"/>
      <c r="V90" s="128"/>
      <c r="W90" s="128"/>
      <c r="X90" s="128"/>
      <c r="Y90" s="128"/>
      <c r="Z90" s="128"/>
      <c r="AA90" s="126"/>
    </row>
    <row r="91" spans="1:27" ht="11.1" customHeight="1">
      <c r="A91" s="158">
        <f>IF(B91&lt;&gt;"",COUNTA($B$19:B91),"")</f>
        <v>72</v>
      </c>
      <c r="B91" s="42" t="s">
        <v>170</v>
      </c>
      <c r="C91" s="36">
        <v>120.73</v>
      </c>
      <c r="D91" s="36">
        <v>61.6</v>
      </c>
      <c r="E91" s="36">
        <v>87.93</v>
      </c>
      <c r="F91" s="36">
        <v>61.37</v>
      </c>
      <c r="G91" s="36">
        <v>48.9</v>
      </c>
      <c r="H91" s="36">
        <v>74.010000000000005</v>
      </c>
      <c r="I91" s="36">
        <v>82.88</v>
      </c>
      <c r="J91" s="36">
        <v>94.71</v>
      </c>
      <c r="K91" s="36">
        <v>65.05</v>
      </c>
      <c r="L91" s="36">
        <v>140.37</v>
      </c>
      <c r="M91" s="36">
        <v>3.54</v>
      </c>
      <c r="N91" s="36">
        <v>44.31</v>
      </c>
    </row>
  </sheetData>
  <mergeCells count="28">
    <mergeCell ref="I18:N18"/>
    <mergeCell ref="C18:H1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A2:B3"/>
    <mergeCell ref="C2:H3"/>
    <mergeCell ref="I2:N3"/>
    <mergeCell ref="A1:B1"/>
    <mergeCell ref="C1:H1"/>
    <mergeCell ref="I1:N1"/>
    <mergeCell ref="F14:H16"/>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201"/>
  <sheetViews>
    <sheetView zoomScale="140" zoomScaleNormal="140" workbookViewId="0">
      <pane xSplit="2" ySplit="14" topLeftCell="C15" activePane="bottomRight" state="frozen"/>
      <selection pane="topRight" activeCell="C1" sqref="C1"/>
      <selection pane="bottomLeft" activeCell="A18" sqref="A18"/>
      <selection pane="bottomRight" activeCell="C15" sqref="C15:H15"/>
    </sheetView>
  </sheetViews>
  <sheetFormatPr baseColWidth="10" defaultRowHeight="15.75" customHeight="1"/>
  <cols>
    <col min="1" max="1" width="3.7109375" style="5" customWidth="1"/>
    <col min="2" max="2" width="36.7109375" style="5" customWidth="1"/>
    <col min="3" max="4" width="8.7109375" style="5" customWidth="1"/>
    <col min="5" max="5" width="8.28515625" style="98" customWidth="1"/>
    <col min="6" max="6" width="8.7109375" style="99" customWidth="1"/>
    <col min="7" max="7" width="8.7109375" style="5" customWidth="1"/>
    <col min="8" max="8" width="8.28515625" style="5" customWidth="1"/>
    <col min="9" max="9" width="10.7109375" style="5" customWidth="1"/>
    <col min="10" max="10" width="9.7109375" style="5" customWidth="1"/>
    <col min="11" max="11" width="10.7109375" style="5" customWidth="1"/>
    <col min="12" max="12" width="9.7109375" style="5" customWidth="1"/>
    <col min="13" max="13" width="10.7109375" style="5" customWidth="1"/>
    <col min="14" max="16384" width="11.42578125" style="5"/>
  </cols>
  <sheetData>
    <row r="1" spans="1:13" s="85" customFormat="1" ht="50.1" customHeight="1">
      <c r="A1" s="275" t="s">
        <v>115</v>
      </c>
      <c r="B1" s="276"/>
      <c r="C1" s="277" t="str">
        <f>"Auszahlungen und Einzahlungen der Kreisverwaltungen, Amtsverwaltungen und kreisangehörigen Gemeinden "&amp;Deckblatt!A7&amp;"
nach Arten und Kreisen"</f>
        <v>Auszahlungen und Einzahlungen der Kreisverwaltungen, Amtsverwaltungen und kreisangehörigen Gemeinden 2016
nach Arten und Kreisen</v>
      </c>
      <c r="D1" s="277"/>
      <c r="E1" s="277"/>
      <c r="F1" s="277"/>
      <c r="G1" s="277"/>
      <c r="H1" s="278"/>
      <c r="I1" s="279" t="str">
        <f>"Auszahlungen und Einzahlungen der Kreisverwaltungen, Amtsverwaltungen und kreisangehörigen Gemeinden "&amp;Deckblatt!A7&amp;"
 nach Arten und Kreisen"</f>
        <v>Auszahlungen und Einzahlungen der Kreisverwaltungen, Amtsverwaltungen und kreisangehörigen Gemeinden 2016
 nach Arten und Kreisen</v>
      </c>
      <c r="J1" s="277"/>
      <c r="K1" s="277"/>
      <c r="L1" s="277"/>
      <c r="M1" s="278"/>
    </row>
    <row r="2" spans="1:13" s="85" customFormat="1" ht="11.45" customHeight="1">
      <c r="A2" s="262" t="s">
        <v>79</v>
      </c>
      <c r="B2" s="265" t="s">
        <v>188</v>
      </c>
      <c r="C2" s="268" t="s">
        <v>916</v>
      </c>
      <c r="D2" s="259" t="s">
        <v>3</v>
      </c>
      <c r="E2" s="271"/>
      <c r="F2" s="271"/>
      <c r="G2" s="271"/>
      <c r="H2" s="271"/>
      <c r="I2" s="271" t="s">
        <v>3</v>
      </c>
      <c r="J2" s="271"/>
      <c r="K2" s="271"/>
      <c r="L2" s="271"/>
      <c r="M2" s="271"/>
    </row>
    <row r="3" spans="1:13" s="86" customFormat="1" ht="11.45" customHeight="1">
      <c r="A3" s="263"/>
      <c r="B3" s="266"/>
      <c r="C3" s="269"/>
      <c r="D3" s="261"/>
      <c r="E3" s="272"/>
      <c r="F3" s="272"/>
      <c r="G3" s="272"/>
      <c r="H3" s="272"/>
      <c r="I3" s="272"/>
      <c r="J3" s="272"/>
      <c r="K3" s="272"/>
      <c r="L3" s="272"/>
      <c r="M3" s="272"/>
    </row>
    <row r="4" spans="1:13" s="86" customFormat="1" ht="11.45" customHeight="1">
      <c r="A4" s="263"/>
      <c r="B4" s="266"/>
      <c r="C4" s="269"/>
      <c r="D4" s="268" t="s">
        <v>917</v>
      </c>
      <c r="E4" s="268" t="s">
        <v>918</v>
      </c>
      <c r="F4" s="280" t="s">
        <v>919</v>
      </c>
      <c r="G4" s="256" t="s">
        <v>920</v>
      </c>
      <c r="H4" s="259" t="s">
        <v>921</v>
      </c>
      <c r="I4" s="283" t="s">
        <v>922</v>
      </c>
      <c r="J4" s="256" t="s">
        <v>921</v>
      </c>
      <c r="K4" s="256" t="s">
        <v>923</v>
      </c>
      <c r="L4" s="256" t="s">
        <v>921</v>
      </c>
      <c r="M4" s="259" t="s">
        <v>924</v>
      </c>
    </row>
    <row r="5" spans="1:13" s="86" customFormat="1" ht="11.45" customHeight="1">
      <c r="A5" s="263"/>
      <c r="B5" s="266"/>
      <c r="C5" s="269"/>
      <c r="D5" s="269"/>
      <c r="E5" s="269"/>
      <c r="F5" s="281"/>
      <c r="G5" s="257"/>
      <c r="H5" s="260"/>
      <c r="I5" s="284"/>
      <c r="J5" s="257"/>
      <c r="K5" s="257"/>
      <c r="L5" s="257"/>
      <c r="M5" s="260"/>
    </row>
    <row r="6" spans="1:13" s="86" customFormat="1" ht="11.45" customHeight="1">
      <c r="A6" s="263"/>
      <c r="B6" s="266"/>
      <c r="C6" s="269"/>
      <c r="D6" s="269"/>
      <c r="E6" s="268" t="s">
        <v>925</v>
      </c>
      <c r="F6" s="281"/>
      <c r="G6" s="257"/>
      <c r="H6" s="259" t="s">
        <v>118</v>
      </c>
      <c r="I6" s="284"/>
      <c r="J6" s="256" t="s">
        <v>119</v>
      </c>
      <c r="K6" s="257"/>
      <c r="L6" s="256" t="s">
        <v>120</v>
      </c>
      <c r="M6" s="260"/>
    </row>
    <row r="7" spans="1:13" s="86" customFormat="1" ht="11.45" customHeight="1">
      <c r="A7" s="263"/>
      <c r="B7" s="266"/>
      <c r="C7" s="269"/>
      <c r="D7" s="269"/>
      <c r="E7" s="269"/>
      <c r="F7" s="281"/>
      <c r="G7" s="257"/>
      <c r="H7" s="260"/>
      <c r="I7" s="284"/>
      <c r="J7" s="257"/>
      <c r="K7" s="257"/>
      <c r="L7" s="257"/>
      <c r="M7" s="260"/>
    </row>
    <row r="8" spans="1:13" s="86" customFormat="1" ht="11.45" customHeight="1">
      <c r="A8" s="263"/>
      <c r="B8" s="266"/>
      <c r="C8" s="269"/>
      <c r="D8" s="269"/>
      <c r="E8" s="269"/>
      <c r="F8" s="281"/>
      <c r="G8" s="257"/>
      <c r="H8" s="260"/>
      <c r="I8" s="284"/>
      <c r="J8" s="257"/>
      <c r="K8" s="257"/>
      <c r="L8" s="257"/>
      <c r="M8" s="260"/>
    </row>
    <row r="9" spans="1:13" s="86" customFormat="1" ht="11.45" customHeight="1">
      <c r="A9" s="263"/>
      <c r="B9" s="266"/>
      <c r="C9" s="269"/>
      <c r="D9" s="269"/>
      <c r="E9" s="269"/>
      <c r="F9" s="281"/>
      <c r="G9" s="257"/>
      <c r="H9" s="260"/>
      <c r="I9" s="284"/>
      <c r="J9" s="257"/>
      <c r="K9" s="257"/>
      <c r="L9" s="257"/>
      <c r="M9" s="260"/>
    </row>
    <row r="10" spans="1:13" s="86" customFormat="1" ht="11.45" customHeight="1">
      <c r="A10" s="263"/>
      <c r="B10" s="266"/>
      <c r="C10" s="269"/>
      <c r="D10" s="269"/>
      <c r="E10" s="269"/>
      <c r="F10" s="281"/>
      <c r="G10" s="257"/>
      <c r="H10" s="260"/>
      <c r="I10" s="284"/>
      <c r="J10" s="257"/>
      <c r="K10" s="257"/>
      <c r="L10" s="257"/>
      <c r="M10" s="260"/>
    </row>
    <row r="11" spans="1:13" s="86" customFormat="1" ht="11.45" customHeight="1">
      <c r="A11" s="263"/>
      <c r="B11" s="266"/>
      <c r="C11" s="269"/>
      <c r="D11" s="269"/>
      <c r="E11" s="269"/>
      <c r="F11" s="281"/>
      <c r="G11" s="257"/>
      <c r="H11" s="260"/>
      <c r="I11" s="284"/>
      <c r="J11" s="257"/>
      <c r="K11" s="257"/>
      <c r="L11" s="257"/>
      <c r="M11" s="260"/>
    </row>
    <row r="12" spans="1:13" s="86" customFormat="1" ht="11.45" customHeight="1">
      <c r="A12" s="263"/>
      <c r="B12" s="266"/>
      <c r="C12" s="269"/>
      <c r="D12" s="269"/>
      <c r="E12" s="269"/>
      <c r="F12" s="281"/>
      <c r="G12" s="257"/>
      <c r="H12" s="260"/>
      <c r="I12" s="284"/>
      <c r="J12" s="257"/>
      <c r="K12" s="257"/>
      <c r="L12" s="257"/>
      <c r="M12" s="260"/>
    </row>
    <row r="13" spans="1:13" s="86" customFormat="1" ht="11.45" customHeight="1">
      <c r="A13" s="264"/>
      <c r="B13" s="267"/>
      <c r="C13" s="270"/>
      <c r="D13" s="270"/>
      <c r="E13" s="270"/>
      <c r="F13" s="282"/>
      <c r="G13" s="258"/>
      <c r="H13" s="261"/>
      <c r="I13" s="285"/>
      <c r="J13" s="258"/>
      <c r="K13" s="258"/>
      <c r="L13" s="258"/>
      <c r="M13" s="261"/>
    </row>
    <row r="14" spans="1:13" s="87" customFormat="1" ht="11.45" customHeight="1">
      <c r="A14" s="113">
        <v>1</v>
      </c>
      <c r="B14" s="114">
        <v>2</v>
      </c>
      <c r="C14" s="115">
        <v>3</v>
      </c>
      <c r="D14" s="115">
        <v>4</v>
      </c>
      <c r="E14" s="116">
        <v>5</v>
      </c>
      <c r="F14" s="115">
        <v>6</v>
      </c>
      <c r="G14" s="108">
        <v>7</v>
      </c>
      <c r="H14" s="110">
        <v>8</v>
      </c>
      <c r="I14" s="111">
        <v>9</v>
      </c>
      <c r="J14" s="108">
        <v>10</v>
      </c>
      <c r="K14" s="108">
        <v>11</v>
      </c>
      <c r="L14" s="109">
        <v>12</v>
      </c>
      <c r="M14" s="112">
        <v>13</v>
      </c>
    </row>
    <row r="15" spans="1:13" s="86" customFormat="1" ht="21.75" customHeight="1">
      <c r="A15" s="117"/>
      <c r="B15" s="118"/>
      <c r="C15" s="273" t="s">
        <v>110</v>
      </c>
      <c r="D15" s="274"/>
      <c r="E15" s="274"/>
      <c r="F15" s="274"/>
      <c r="G15" s="274"/>
      <c r="H15" s="274"/>
      <c r="I15" s="274" t="s">
        <v>110</v>
      </c>
      <c r="J15" s="274"/>
      <c r="K15" s="274"/>
      <c r="L15" s="274"/>
      <c r="M15" s="274"/>
    </row>
    <row r="16" spans="1:13" s="86" customFormat="1" ht="11.1" customHeight="1">
      <c r="A16" s="158">
        <f>IF(B16&lt;&gt;"",COUNTA($B$16:B16),"")</f>
        <v>1</v>
      </c>
      <c r="B16" s="88" t="s">
        <v>141</v>
      </c>
      <c r="C16" s="129">
        <v>837602</v>
      </c>
      <c r="D16" s="132">
        <v>166209</v>
      </c>
      <c r="E16" s="132">
        <v>24251</v>
      </c>
      <c r="F16" s="132">
        <v>123780</v>
      </c>
      <c r="G16" s="132">
        <v>141560</v>
      </c>
      <c r="H16" s="132">
        <v>30461</v>
      </c>
      <c r="I16" s="132">
        <v>98460</v>
      </c>
      <c r="J16" s="132">
        <v>21397</v>
      </c>
      <c r="K16" s="132">
        <v>155047</v>
      </c>
      <c r="L16" s="132">
        <v>29761</v>
      </c>
      <c r="M16" s="132">
        <v>152546</v>
      </c>
    </row>
    <row r="17" spans="1:13" s="86" customFormat="1" ht="11.1" customHeight="1">
      <c r="A17" s="158">
        <f>IF(B17&lt;&gt;"",COUNTA($B$16:B17),"")</f>
        <v>2</v>
      </c>
      <c r="B17" s="88" t="s">
        <v>142</v>
      </c>
      <c r="C17" s="132">
        <v>528738</v>
      </c>
      <c r="D17" s="132">
        <v>115391</v>
      </c>
      <c r="E17" s="132">
        <v>8918</v>
      </c>
      <c r="F17" s="132">
        <v>81921</v>
      </c>
      <c r="G17" s="132">
        <v>85705</v>
      </c>
      <c r="H17" s="132">
        <v>15713</v>
      </c>
      <c r="I17" s="132">
        <v>65218</v>
      </c>
      <c r="J17" s="132">
        <v>7180</v>
      </c>
      <c r="K17" s="132">
        <v>103214</v>
      </c>
      <c r="L17" s="132">
        <v>11065</v>
      </c>
      <c r="M17" s="132">
        <v>77289</v>
      </c>
    </row>
    <row r="18" spans="1:13" s="86" customFormat="1" ht="21.6" customHeight="1">
      <c r="A18" s="158">
        <f>IF(B18&lt;&gt;"",COUNTA($B$16:B18),"")</f>
        <v>3</v>
      </c>
      <c r="B18" s="89" t="s">
        <v>143</v>
      </c>
      <c r="C18" s="132">
        <v>1053704</v>
      </c>
      <c r="D18" s="132">
        <v>201527</v>
      </c>
      <c r="E18" s="132" t="s">
        <v>10</v>
      </c>
      <c r="F18" s="132">
        <v>128243</v>
      </c>
      <c r="G18" s="132">
        <v>294252</v>
      </c>
      <c r="H18" s="132" t="s">
        <v>10</v>
      </c>
      <c r="I18" s="132">
        <v>100928</v>
      </c>
      <c r="J18" s="132" t="s">
        <v>10</v>
      </c>
      <c r="K18" s="132">
        <v>185398</v>
      </c>
      <c r="L18" s="132">
        <v>405</v>
      </c>
      <c r="M18" s="132">
        <v>143357</v>
      </c>
    </row>
    <row r="19" spans="1:13" s="86" customFormat="1" ht="11.1" customHeight="1">
      <c r="A19" s="158">
        <f>IF(B19&lt;&gt;"",COUNTA($B$16:B19),"")</f>
        <v>4</v>
      </c>
      <c r="B19" s="88" t="s">
        <v>144</v>
      </c>
      <c r="C19" s="132">
        <v>31875</v>
      </c>
      <c r="D19" s="132">
        <v>5719</v>
      </c>
      <c r="E19" s="132">
        <v>414</v>
      </c>
      <c r="F19" s="132">
        <v>3971</v>
      </c>
      <c r="G19" s="132">
        <v>6492</v>
      </c>
      <c r="H19" s="132">
        <v>2636</v>
      </c>
      <c r="I19" s="132">
        <v>5411</v>
      </c>
      <c r="J19" s="132">
        <v>3039</v>
      </c>
      <c r="K19" s="132">
        <v>5406</v>
      </c>
      <c r="L19" s="132">
        <v>242</v>
      </c>
      <c r="M19" s="132">
        <v>4874</v>
      </c>
    </row>
    <row r="20" spans="1:13" s="86" customFormat="1" ht="11.1" customHeight="1">
      <c r="A20" s="158">
        <f>IF(B20&lt;&gt;"",COUNTA($B$16:B20),"")</f>
        <v>5</v>
      </c>
      <c r="B20" s="88" t="s">
        <v>145</v>
      </c>
      <c r="C20" s="132">
        <v>1479479</v>
      </c>
      <c r="D20" s="132">
        <v>347000</v>
      </c>
      <c r="E20" s="132">
        <v>74001</v>
      </c>
      <c r="F20" s="132">
        <v>226846</v>
      </c>
      <c r="G20" s="132">
        <v>249633</v>
      </c>
      <c r="H20" s="132">
        <v>43150</v>
      </c>
      <c r="I20" s="132">
        <v>157762</v>
      </c>
      <c r="J20" s="132">
        <v>30365</v>
      </c>
      <c r="K20" s="132">
        <v>264788</v>
      </c>
      <c r="L20" s="132">
        <v>45949</v>
      </c>
      <c r="M20" s="132">
        <v>233450</v>
      </c>
    </row>
    <row r="21" spans="1:13" s="86" customFormat="1" ht="11.1" customHeight="1">
      <c r="A21" s="158">
        <f>IF(B21&lt;&gt;"",COUNTA($B$16:B21),"")</f>
        <v>6</v>
      </c>
      <c r="B21" s="88" t="s">
        <v>146</v>
      </c>
      <c r="C21" s="132">
        <v>772526</v>
      </c>
      <c r="D21" s="132">
        <v>167687</v>
      </c>
      <c r="E21" s="132">
        <v>3164</v>
      </c>
      <c r="F21" s="132">
        <v>113508</v>
      </c>
      <c r="G21" s="132">
        <v>128765</v>
      </c>
      <c r="H21" s="132">
        <v>2928</v>
      </c>
      <c r="I21" s="132">
        <v>86112</v>
      </c>
      <c r="J21" s="132">
        <v>324</v>
      </c>
      <c r="K21" s="132">
        <v>136824</v>
      </c>
      <c r="L21" s="132">
        <v>1122</v>
      </c>
      <c r="M21" s="132">
        <v>139630</v>
      </c>
    </row>
    <row r="22" spans="1:13" s="91" customFormat="1" ht="20.100000000000001" customHeight="1">
      <c r="A22" s="159">
        <f>IF(B22&lt;&gt;"",COUNTA($B$16:B22),"")</f>
        <v>7</v>
      </c>
      <c r="B22" s="90" t="s">
        <v>147</v>
      </c>
      <c r="C22" s="133">
        <v>3158871</v>
      </c>
      <c r="D22" s="133">
        <v>668159</v>
      </c>
      <c r="E22" s="133">
        <v>104420</v>
      </c>
      <c r="F22" s="133">
        <v>451252</v>
      </c>
      <c r="G22" s="133">
        <v>648877</v>
      </c>
      <c r="H22" s="133">
        <v>89033</v>
      </c>
      <c r="I22" s="133">
        <v>341668</v>
      </c>
      <c r="J22" s="133">
        <v>61658</v>
      </c>
      <c r="K22" s="133">
        <v>577029</v>
      </c>
      <c r="L22" s="133">
        <v>86300</v>
      </c>
      <c r="M22" s="133">
        <v>471886</v>
      </c>
    </row>
    <row r="23" spans="1:13" s="86" customFormat="1" ht="21.6" customHeight="1">
      <c r="A23" s="158">
        <f>IF(B23&lt;&gt;"",COUNTA($B$16:B23),"")</f>
        <v>8</v>
      </c>
      <c r="B23" s="89" t="s">
        <v>148</v>
      </c>
      <c r="C23" s="132">
        <v>310898</v>
      </c>
      <c r="D23" s="132">
        <v>52580</v>
      </c>
      <c r="E23" s="132">
        <v>1440</v>
      </c>
      <c r="F23" s="132">
        <v>42766</v>
      </c>
      <c r="G23" s="132">
        <v>56315</v>
      </c>
      <c r="H23" s="132">
        <v>9082</v>
      </c>
      <c r="I23" s="132">
        <v>53151</v>
      </c>
      <c r="J23" s="132">
        <v>18023</v>
      </c>
      <c r="K23" s="132">
        <v>57395</v>
      </c>
      <c r="L23" s="132">
        <v>11919</v>
      </c>
      <c r="M23" s="132">
        <v>48690</v>
      </c>
    </row>
    <row r="24" spans="1:13" s="86" customFormat="1" ht="11.1" customHeight="1">
      <c r="A24" s="158">
        <f>IF(B24&lt;&gt;"",COUNTA($B$16:B24),"")</f>
        <v>9</v>
      </c>
      <c r="B24" s="88" t="s">
        <v>149</v>
      </c>
      <c r="C24" s="132">
        <v>195488</v>
      </c>
      <c r="D24" s="132">
        <v>29458</v>
      </c>
      <c r="E24" s="132" t="s">
        <v>10</v>
      </c>
      <c r="F24" s="132">
        <v>28565</v>
      </c>
      <c r="G24" s="132">
        <v>32919</v>
      </c>
      <c r="H24" s="132">
        <v>1770</v>
      </c>
      <c r="I24" s="132">
        <v>42194</v>
      </c>
      <c r="J24" s="132">
        <v>16057</v>
      </c>
      <c r="K24" s="132">
        <v>27131</v>
      </c>
      <c r="L24" s="132">
        <v>2267</v>
      </c>
      <c r="M24" s="132">
        <v>35221</v>
      </c>
    </row>
    <row r="25" spans="1:13" s="86" customFormat="1" ht="11.1" customHeight="1">
      <c r="A25" s="158">
        <f>IF(B25&lt;&gt;"",COUNTA($B$16:B25),"")</f>
        <v>10</v>
      </c>
      <c r="B25" s="88" t="s">
        <v>150</v>
      </c>
      <c r="C25" s="132">
        <v>619</v>
      </c>
      <c r="D25" s="132">
        <v>61</v>
      </c>
      <c r="E25" s="132" t="s">
        <v>10</v>
      </c>
      <c r="F25" s="132" t="s">
        <v>10</v>
      </c>
      <c r="G25" s="132">
        <v>58</v>
      </c>
      <c r="H25" s="132" t="s">
        <v>10</v>
      </c>
      <c r="I25" s="132">
        <v>500</v>
      </c>
      <c r="J25" s="132" t="s">
        <v>10</v>
      </c>
      <c r="K25" s="132" t="s">
        <v>10</v>
      </c>
      <c r="L25" s="132" t="s">
        <v>10</v>
      </c>
      <c r="M25" s="132" t="s">
        <v>10</v>
      </c>
    </row>
    <row r="26" spans="1:13" s="86" customFormat="1" ht="11.1" customHeight="1">
      <c r="A26" s="158">
        <f>IF(B26&lt;&gt;"",COUNTA($B$16:B26),"")</f>
        <v>11</v>
      </c>
      <c r="B26" s="88" t="s">
        <v>151</v>
      </c>
      <c r="C26" s="132">
        <v>20913</v>
      </c>
      <c r="D26" s="132">
        <v>10606</v>
      </c>
      <c r="E26" s="132">
        <v>8218</v>
      </c>
      <c r="F26" s="132">
        <v>1885</v>
      </c>
      <c r="G26" s="132">
        <v>3944</v>
      </c>
      <c r="H26" s="132">
        <v>1278</v>
      </c>
      <c r="I26" s="132">
        <v>838</v>
      </c>
      <c r="J26" s="132">
        <v>14</v>
      </c>
      <c r="K26" s="132">
        <v>1501</v>
      </c>
      <c r="L26" s="132">
        <v>335</v>
      </c>
      <c r="M26" s="132">
        <v>2140</v>
      </c>
    </row>
    <row r="27" spans="1:13" s="86" customFormat="1" ht="11.1" customHeight="1">
      <c r="A27" s="158">
        <f>IF(B27&lt;&gt;"",COUNTA($B$16:B27),"")</f>
        <v>12</v>
      </c>
      <c r="B27" s="88" t="s">
        <v>146</v>
      </c>
      <c r="C27" s="132">
        <v>3450</v>
      </c>
      <c r="D27" s="132">
        <v>1606</v>
      </c>
      <c r="E27" s="132" t="s">
        <v>10</v>
      </c>
      <c r="F27" s="132">
        <v>722</v>
      </c>
      <c r="G27" s="132">
        <v>350</v>
      </c>
      <c r="H27" s="132" t="s">
        <v>10</v>
      </c>
      <c r="I27" s="132">
        <v>246</v>
      </c>
      <c r="J27" s="132" t="s">
        <v>10</v>
      </c>
      <c r="K27" s="132">
        <v>82</v>
      </c>
      <c r="L27" s="132" t="s">
        <v>10</v>
      </c>
      <c r="M27" s="132">
        <v>444</v>
      </c>
    </row>
    <row r="28" spans="1:13" s="91" customFormat="1" ht="20.100000000000001" customHeight="1">
      <c r="A28" s="159">
        <f>IF(B28&lt;&gt;"",COUNTA($B$16:B28),"")</f>
        <v>13</v>
      </c>
      <c r="B28" s="90" t="s">
        <v>152</v>
      </c>
      <c r="C28" s="133">
        <v>328981</v>
      </c>
      <c r="D28" s="133">
        <v>61641</v>
      </c>
      <c r="E28" s="133">
        <v>9658</v>
      </c>
      <c r="F28" s="133">
        <v>43929</v>
      </c>
      <c r="G28" s="133">
        <v>59967</v>
      </c>
      <c r="H28" s="133">
        <v>10360</v>
      </c>
      <c r="I28" s="133">
        <v>54244</v>
      </c>
      <c r="J28" s="133">
        <v>18037</v>
      </c>
      <c r="K28" s="133">
        <v>58814</v>
      </c>
      <c r="L28" s="133">
        <v>12254</v>
      </c>
      <c r="M28" s="133">
        <v>50386</v>
      </c>
    </row>
    <row r="29" spans="1:13" s="91" customFormat="1" ht="20.100000000000001" customHeight="1">
      <c r="A29" s="159">
        <f>IF(B29&lt;&gt;"",COUNTA($B$16:B29),"")</f>
        <v>14</v>
      </c>
      <c r="B29" s="90" t="s">
        <v>153</v>
      </c>
      <c r="C29" s="133">
        <v>3487852</v>
      </c>
      <c r="D29" s="133">
        <v>729800</v>
      </c>
      <c r="E29" s="133">
        <v>114078</v>
      </c>
      <c r="F29" s="133">
        <v>495181</v>
      </c>
      <c r="G29" s="133">
        <v>708844</v>
      </c>
      <c r="H29" s="133">
        <v>99393</v>
      </c>
      <c r="I29" s="133">
        <v>395912</v>
      </c>
      <c r="J29" s="133">
        <v>79695</v>
      </c>
      <c r="K29" s="133">
        <v>635843</v>
      </c>
      <c r="L29" s="133">
        <v>98555</v>
      </c>
      <c r="M29" s="133">
        <v>522272</v>
      </c>
    </row>
    <row r="30" spans="1:13" s="86" customFormat="1" ht="11.1" customHeight="1">
      <c r="A30" s="158">
        <f>IF(B30&lt;&gt;"",COUNTA($B$16:B30),"")</f>
        <v>15</v>
      </c>
      <c r="B30" s="88" t="s">
        <v>154</v>
      </c>
      <c r="C30" s="132">
        <v>871736</v>
      </c>
      <c r="D30" s="132">
        <v>170628</v>
      </c>
      <c r="E30" s="132">
        <v>57372</v>
      </c>
      <c r="F30" s="132">
        <v>149786</v>
      </c>
      <c r="G30" s="132">
        <v>149512</v>
      </c>
      <c r="H30" s="132">
        <v>38370</v>
      </c>
      <c r="I30" s="132">
        <v>114366</v>
      </c>
      <c r="J30" s="132">
        <v>33415</v>
      </c>
      <c r="K30" s="132">
        <v>142090</v>
      </c>
      <c r="L30" s="132">
        <v>39084</v>
      </c>
      <c r="M30" s="132">
        <v>145355</v>
      </c>
    </row>
    <row r="31" spans="1:13" s="86" customFormat="1" ht="11.1" customHeight="1">
      <c r="A31" s="158">
        <f>IF(B31&lt;&gt;"",COUNTA($B$16:B31),"")</f>
        <v>16</v>
      </c>
      <c r="B31" s="88" t="s">
        <v>155</v>
      </c>
      <c r="C31" s="132">
        <v>316368</v>
      </c>
      <c r="D31" s="132">
        <v>61539</v>
      </c>
      <c r="E31" s="132">
        <v>17679</v>
      </c>
      <c r="F31" s="132">
        <v>56523</v>
      </c>
      <c r="G31" s="132">
        <v>50682</v>
      </c>
      <c r="H31" s="132">
        <v>13710</v>
      </c>
      <c r="I31" s="132">
        <v>39711</v>
      </c>
      <c r="J31" s="132">
        <v>9608</v>
      </c>
      <c r="K31" s="132">
        <v>52599</v>
      </c>
      <c r="L31" s="132">
        <v>15502</v>
      </c>
      <c r="M31" s="132">
        <v>55314</v>
      </c>
    </row>
    <row r="32" spans="1:13" s="86" customFormat="1" ht="11.1" customHeight="1">
      <c r="A32" s="158">
        <f>IF(B32&lt;&gt;"",COUNTA($B$16:B32),"")</f>
        <v>17</v>
      </c>
      <c r="B32" s="88" t="s">
        <v>926</v>
      </c>
      <c r="C32" s="132">
        <v>338463</v>
      </c>
      <c r="D32" s="132">
        <v>62849</v>
      </c>
      <c r="E32" s="132">
        <v>24516</v>
      </c>
      <c r="F32" s="132">
        <v>61112</v>
      </c>
      <c r="G32" s="132">
        <v>56863</v>
      </c>
      <c r="H32" s="132">
        <v>13711</v>
      </c>
      <c r="I32" s="132">
        <v>49113</v>
      </c>
      <c r="J32" s="132">
        <v>14956</v>
      </c>
      <c r="K32" s="132">
        <v>51322</v>
      </c>
      <c r="L32" s="132">
        <v>15078</v>
      </c>
      <c r="M32" s="132">
        <v>57204</v>
      </c>
    </row>
    <row r="33" spans="1:13" s="86" customFormat="1" ht="11.1" customHeight="1">
      <c r="A33" s="158">
        <f>IF(B33&lt;&gt;"",COUNTA($B$16:B33),"")</f>
        <v>18</v>
      </c>
      <c r="B33" s="88" t="s">
        <v>927</v>
      </c>
      <c r="C33" s="132">
        <v>151620</v>
      </c>
      <c r="D33" s="132">
        <v>32289</v>
      </c>
      <c r="E33" s="132">
        <v>9554</v>
      </c>
      <c r="F33" s="132">
        <v>22701</v>
      </c>
      <c r="G33" s="132">
        <v>29076</v>
      </c>
      <c r="H33" s="132">
        <v>7138</v>
      </c>
      <c r="I33" s="132">
        <v>17673</v>
      </c>
      <c r="J33" s="132">
        <v>5729</v>
      </c>
      <c r="K33" s="132">
        <v>25711</v>
      </c>
      <c r="L33" s="132">
        <v>4959</v>
      </c>
      <c r="M33" s="132">
        <v>24170</v>
      </c>
    </row>
    <row r="34" spans="1:13" s="86" customFormat="1" ht="11.1" customHeight="1">
      <c r="A34" s="158">
        <f>IF(B34&lt;&gt;"",COUNTA($B$16:B34),"")</f>
        <v>19</v>
      </c>
      <c r="B34" s="88" t="s">
        <v>60</v>
      </c>
      <c r="C34" s="132">
        <v>525324</v>
      </c>
      <c r="D34" s="132">
        <v>112082</v>
      </c>
      <c r="E34" s="132">
        <v>9047</v>
      </c>
      <c r="F34" s="132">
        <v>73814</v>
      </c>
      <c r="G34" s="132">
        <v>88481</v>
      </c>
      <c r="H34" s="132">
        <v>15164</v>
      </c>
      <c r="I34" s="132">
        <v>58070</v>
      </c>
      <c r="J34" s="132">
        <v>9798</v>
      </c>
      <c r="K34" s="132">
        <v>106845</v>
      </c>
      <c r="L34" s="132">
        <v>15557</v>
      </c>
      <c r="M34" s="132">
        <v>86033</v>
      </c>
    </row>
    <row r="35" spans="1:13" s="86" customFormat="1" ht="21.6" customHeight="1">
      <c r="A35" s="158">
        <f>IF(B35&lt;&gt;"",COUNTA($B$16:B35),"")</f>
        <v>20</v>
      </c>
      <c r="B35" s="89" t="s">
        <v>928</v>
      </c>
      <c r="C35" s="132">
        <v>436923</v>
      </c>
      <c r="D35" s="132">
        <v>95298</v>
      </c>
      <c r="E35" s="132">
        <v>15537</v>
      </c>
      <c r="F35" s="132">
        <v>64211</v>
      </c>
      <c r="G35" s="132">
        <v>78366</v>
      </c>
      <c r="H35" s="132">
        <v>12153</v>
      </c>
      <c r="I35" s="132">
        <v>51021</v>
      </c>
      <c r="J35" s="132">
        <v>9474</v>
      </c>
      <c r="K35" s="132">
        <v>82006</v>
      </c>
      <c r="L35" s="132">
        <v>11753</v>
      </c>
      <c r="M35" s="132">
        <v>66022</v>
      </c>
    </row>
    <row r="36" spans="1:13" s="86" customFormat="1" ht="21.6" customHeight="1">
      <c r="A36" s="158">
        <f>IF(B36&lt;&gt;"",COUNTA($B$16:B36),"")</f>
        <v>21</v>
      </c>
      <c r="B36" s="89" t="s">
        <v>929</v>
      </c>
      <c r="C36" s="132">
        <v>489488</v>
      </c>
      <c r="D36" s="132">
        <v>90949</v>
      </c>
      <c r="E36" s="132">
        <v>6053</v>
      </c>
      <c r="F36" s="132">
        <v>78932</v>
      </c>
      <c r="G36" s="132">
        <v>90725</v>
      </c>
      <c r="H36" s="132">
        <v>4105</v>
      </c>
      <c r="I36" s="132">
        <v>58004</v>
      </c>
      <c r="J36" s="132">
        <v>323</v>
      </c>
      <c r="K36" s="132">
        <v>91924</v>
      </c>
      <c r="L36" s="132">
        <v>6174</v>
      </c>
      <c r="M36" s="132">
        <v>78955</v>
      </c>
    </row>
    <row r="37" spans="1:13" s="86" customFormat="1" ht="21.6" customHeight="1">
      <c r="A37" s="158">
        <f>IF(B37&lt;&gt;"",COUNTA($B$16:B37),"")</f>
        <v>22</v>
      </c>
      <c r="B37" s="89" t="s">
        <v>930</v>
      </c>
      <c r="C37" s="132">
        <v>205026</v>
      </c>
      <c r="D37" s="132">
        <v>22834</v>
      </c>
      <c r="E37" s="132">
        <v>106</v>
      </c>
      <c r="F37" s="132">
        <v>13244</v>
      </c>
      <c r="G37" s="132">
        <v>123672</v>
      </c>
      <c r="H37" s="132">
        <v>91</v>
      </c>
      <c r="I37" s="132">
        <v>10873</v>
      </c>
      <c r="J37" s="132">
        <v>348</v>
      </c>
      <c r="K37" s="132">
        <v>22645</v>
      </c>
      <c r="L37" s="132">
        <v>90</v>
      </c>
      <c r="M37" s="132">
        <v>11758</v>
      </c>
    </row>
    <row r="38" spans="1:13" s="86" customFormat="1" ht="11.1" customHeight="1">
      <c r="A38" s="158">
        <f>IF(B38&lt;&gt;"",COUNTA($B$16:B38),"")</f>
        <v>23</v>
      </c>
      <c r="B38" s="88" t="s">
        <v>159</v>
      </c>
      <c r="C38" s="132">
        <v>207624</v>
      </c>
      <c r="D38" s="132">
        <v>61059</v>
      </c>
      <c r="E38" s="132">
        <v>12037</v>
      </c>
      <c r="F38" s="132">
        <v>25990</v>
      </c>
      <c r="G38" s="132">
        <v>28964</v>
      </c>
      <c r="H38" s="132">
        <v>4048</v>
      </c>
      <c r="I38" s="132">
        <v>15631</v>
      </c>
      <c r="J38" s="132">
        <v>2003</v>
      </c>
      <c r="K38" s="132">
        <v>46828</v>
      </c>
      <c r="L38" s="132">
        <v>7541</v>
      </c>
      <c r="M38" s="132">
        <v>29152</v>
      </c>
    </row>
    <row r="39" spans="1:13" s="86" customFormat="1" ht="11.1" customHeight="1">
      <c r="A39" s="158">
        <f>IF(B39&lt;&gt;"",COUNTA($B$16:B39),"")</f>
        <v>24</v>
      </c>
      <c r="B39" s="88" t="s">
        <v>160</v>
      </c>
      <c r="C39" s="132">
        <v>1431334</v>
      </c>
      <c r="D39" s="132">
        <v>321718</v>
      </c>
      <c r="E39" s="132">
        <v>13153</v>
      </c>
      <c r="F39" s="132">
        <v>223920</v>
      </c>
      <c r="G39" s="132">
        <v>251932</v>
      </c>
      <c r="H39" s="132">
        <v>24637</v>
      </c>
      <c r="I39" s="132">
        <v>150823</v>
      </c>
      <c r="J39" s="132">
        <v>9764</v>
      </c>
      <c r="K39" s="132">
        <v>248324</v>
      </c>
      <c r="L39" s="132">
        <v>15820</v>
      </c>
      <c r="M39" s="132">
        <v>234616</v>
      </c>
    </row>
    <row r="40" spans="1:13" s="86" customFormat="1" ht="11.1" customHeight="1">
      <c r="A40" s="158">
        <f>IF(B40&lt;&gt;"",COUNTA($B$16:B40),"")</f>
        <v>25</v>
      </c>
      <c r="B40" s="88" t="s">
        <v>146</v>
      </c>
      <c r="C40" s="132">
        <v>772526</v>
      </c>
      <c r="D40" s="132">
        <v>167687</v>
      </c>
      <c r="E40" s="132">
        <v>3164</v>
      </c>
      <c r="F40" s="132">
        <v>113508</v>
      </c>
      <c r="G40" s="132">
        <v>128765</v>
      </c>
      <c r="H40" s="132">
        <v>2928</v>
      </c>
      <c r="I40" s="132">
        <v>86112</v>
      </c>
      <c r="J40" s="132">
        <v>324</v>
      </c>
      <c r="K40" s="132">
        <v>136824</v>
      </c>
      <c r="L40" s="132">
        <v>1122</v>
      </c>
      <c r="M40" s="132">
        <v>139630</v>
      </c>
    </row>
    <row r="41" spans="1:13" s="91" customFormat="1" ht="20.100000000000001" customHeight="1">
      <c r="A41" s="159">
        <f>IF(B41&lt;&gt;"",COUNTA($B$16:B41),"")</f>
        <v>26</v>
      </c>
      <c r="B41" s="90" t="s">
        <v>161</v>
      </c>
      <c r="C41" s="133">
        <v>3394929</v>
      </c>
      <c r="D41" s="133">
        <v>706881</v>
      </c>
      <c r="E41" s="133">
        <v>110142</v>
      </c>
      <c r="F41" s="133">
        <v>516389</v>
      </c>
      <c r="G41" s="133">
        <v>682887</v>
      </c>
      <c r="H41" s="133">
        <v>95640</v>
      </c>
      <c r="I41" s="133">
        <v>372675</v>
      </c>
      <c r="J41" s="133">
        <v>64802</v>
      </c>
      <c r="K41" s="133">
        <v>603838</v>
      </c>
      <c r="L41" s="133">
        <v>94896</v>
      </c>
      <c r="M41" s="133">
        <v>512260</v>
      </c>
    </row>
    <row r="42" spans="1:13" s="86" customFormat="1" ht="11.1" customHeight="1">
      <c r="A42" s="158">
        <f>IF(B42&lt;&gt;"",COUNTA($B$16:B42),"")</f>
        <v>27</v>
      </c>
      <c r="B42" s="88" t="s">
        <v>162</v>
      </c>
      <c r="C42" s="132">
        <v>221000</v>
      </c>
      <c r="D42" s="132">
        <v>45387</v>
      </c>
      <c r="E42" s="132">
        <v>6082</v>
      </c>
      <c r="F42" s="132">
        <v>26762</v>
      </c>
      <c r="G42" s="132">
        <v>46967</v>
      </c>
      <c r="H42" s="132">
        <v>7375</v>
      </c>
      <c r="I42" s="132">
        <v>34501</v>
      </c>
      <c r="J42" s="132">
        <v>15188</v>
      </c>
      <c r="K42" s="132">
        <v>35867</v>
      </c>
      <c r="L42" s="132">
        <v>7868</v>
      </c>
      <c r="M42" s="132">
        <v>31516</v>
      </c>
    </row>
    <row r="43" spans="1:13" s="86" customFormat="1" ht="11.1" customHeight="1">
      <c r="A43" s="158">
        <f>IF(B43&lt;&gt;"",COUNTA($B$16:B43),"")</f>
        <v>28</v>
      </c>
      <c r="B43" s="88" t="s">
        <v>163</v>
      </c>
      <c r="C43" s="132">
        <v>76</v>
      </c>
      <c r="D43" s="132" t="s">
        <v>10</v>
      </c>
      <c r="E43" s="132" t="s">
        <v>10</v>
      </c>
      <c r="F43" s="132" t="s">
        <v>10</v>
      </c>
      <c r="G43" s="132">
        <v>76</v>
      </c>
      <c r="H43" s="132" t="s">
        <v>10</v>
      </c>
      <c r="I43" s="132" t="s">
        <v>10</v>
      </c>
      <c r="J43" s="132" t="s">
        <v>10</v>
      </c>
      <c r="K43" s="132" t="s">
        <v>10</v>
      </c>
      <c r="L43" s="132" t="s">
        <v>10</v>
      </c>
      <c r="M43" s="132" t="s">
        <v>10</v>
      </c>
    </row>
    <row r="44" spans="1:13" s="86" customFormat="1" ht="11.1" customHeight="1">
      <c r="A44" s="158">
        <f>IF(B44&lt;&gt;"",COUNTA($B$16:B44),"")</f>
        <v>29</v>
      </c>
      <c r="B44" s="88" t="s">
        <v>164</v>
      </c>
      <c r="C44" s="132">
        <v>83995</v>
      </c>
      <c r="D44" s="132">
        <v>16659</v>
      </c>
      <c r="E44" s="132">
        <v>62</v>
      </c>
      <c r="F44" s="132">
        <v>10721</v>
      </c>
      <c r="G44" s="132">
        <v>21409</v>
      </c>
      <c r="H44" s="132">
        <v>629</v>
      </c>
      <c r="I44" s="132">
        <v>8831</v>
      </c>
      <c r="J44" s="132">
        <v>2886</v>
      </c>
      <c r="K44" s="132">
        <v>13310</v>
      </c>
      <c r="L44" s="132">
        <v>3956</v>
      </c>
      <c r="M44" s="132">
        <v>13064</v>
      </c>
    </row>
    <row r="45" spans="1:13" s="86" customFormat="1" ht="11.1" customHeight="1">
      <c r="A45" s="158">
        <f>IF(B45&lt;&gt;"",COUNTA($B$16:B45),"")</f>
        <v>30</v>
      </c>
      <c r="B45" s="88" t="s">
        <v>146</v>
      </c>
      <c r="C45" s="132">
        <v>3450</v>
      </c>
      <c r="D45" s="132">
        <v>1606</v>
      </c>
      <c r="E45" s="132" t="s">
        <v>10</v>
      </c>
      <c r="F45" s="132">
        <v>722</v>
      </c>
      <c r="G45" s="132">
        <v>350</v>
      </c>
      <c r="H45" s="132" t="s">
        <v>10</v>
      </c>
      <c r="I45" s="132">
        <v>246</v>
      </c>
      <c r="J45" s="132" t="s">
        <v>10</v>
      </c>
      <c r="K45" s="132">
        <v>82</v>
      </c>
      <c r="L45" s="132" t="s">
        <v>10</v>
      </c>
      <c r="M45" s="132">
        <v>444</v>
      </c>
    </row>
    <row r="46" spans="1:13" s="91" customFormat="1" ht="20.100000000000001" customHeight="1">
      <c r="A46" s="159">
        <f>IF(B46&lt;&gt;"",COUNTA($B$16:B46),"")</f>
        <v>31</v>
      </c>
      <c r="B46" s="90" t="s">
        <v>165</v>
      </c>
      <c r="C46" s="133">
        <v>301620</v>
      </c>
      <c r="D46" s="133">
        <v>60440</v>
      </c>
      <c r="E46" s="133">
        <v>6144</v>
      </c>
      <c r="F46" s="133">
        <v>36761</v>
      </c>
      <c r="G46" s="133">
        <v>68102</v>
      </c>
      <c r="H46" s="133">
        <v>8004</v>
      </c>
      <c r="I46" s="133">
        <v>43086</v>
      </c>
      <c r="J46" s="133">
        <v>18074</v>
      </c>
      <c r="K46" s="133">
        <v>49095</v>
      </c>
      <c r="L46" s="133">
        <v>11824</v>
      </c>
      <c r="M46" s="133">
        <v>44136</v>
      </c>
    </row>
    <row r="47" spans="1:13" s="91" customFormat="1" ht="20.100000000000001" customHeight="1">
      <c r="A47" s="159">
        <f>IF(B47&lt;&gt;"",COUNTA($B$16:B47),"")</f>
        <v>32</v>
      </c>
      <c r="B47" s="90" t="s">
        <v>166</v>
      </c>
      <c r="C47" s="133">
        <v>3696549</v>
      </c>
      <c r="D47" s="133">
        <v>767321</v>
      </c>
      <c r="E47" s="133">
        <v>116286</v>
      </c>
      <c r="F47" s="133">
        <v>553150</v>
      </c>
      <c r="G47" s="133">
        <v>750988</v>
      </c>
      <c r="H47" s="133">
        <v>103644</v>
      </c>
      <c r="I47" s="133">
        <v>415761</v>
      </c>
      <c r="J47" s="133">
        <v>82875</v>
      </c>
      <c r="K47" s="133">
        <v>652934</v>
      </c>
      <c r="L47" s="133">
        <v>106720</v>
      </c>
      <c r="M47" s="133">
        <v>556395</v>
      </c>
    </row>
    <row r="48" spans="1:13" s="91" customFormat="1" ht="20.100000000000001" customHeight="1">
      <c r="A48" s="159">
        <f>IF(B48&lt;&gt;"",COUNTA($B$16:B48),"")</f>
        <v>33</v>
      </c>
      <c r="B48" s="90" t="s">
        <v>167</v>
      </c>
      <c r="C48" s="133">
        <v>208697</v>
      </c>
      <c r="D48" s="133">
        <v>37521</v>
      </c>
      <c r="E48" s="133">
        <v>2208</v>
      </c>
      <c r="F48" s="133">
        <v>57969</v>
      </c>
      <c r="G48" s="133">
        <v>42144</v>
      </c>
      <c r="H48" s="133">
        <v>4251</v>
      </c>
      <c r="I48" s="133">
        <v>19849</v>
      </c>
      <c r="J48" s="133">
        <v>3181</v>
      </c>
      <c r="K48" s="133">
        <v>17090</v>
      </c>
      <c r="L48" s="133">
        <v>8165</v>
      </c>
      <c r="M48" s="133">
        <v>34124</v>
      </c>
    </row>
    <row r="49" spans="1:13" s="93" customFormat="1" ht="24.95" customHeight="1">
      <c r="A49" s="158">
        <f>IF(B49&lt;&gt;"",COUNTA($B$16:B49),"")</f>
        <v>34</v>
      </c>
      <c r="B49" s="92" t="s">
        <v>931</v>
      </c>
      <c r="C49" s="134">
        <v>236058</v>
      </c>
      <c r="D49" s="134">
        <v>38722</v>
      </c>
      <c r="E49" s="134">
        <v>5722</v>
      </c>
      <c r="F49" s="134">
        <v>65136</v>
      </c>
      <c r="G49" s="134">
        <v>34009</v>
      </c>
      <c r="H49" s="134">
        <v>6607</v>
      </c>
      <c r="I49" s="134">
        <v>31007</v>
      </c>
      <c r="J49" s="134">
        <v>3144</v>
      </c>
      <c r="K49" s="134">
        <v>26809</v>
      </c>
      <c r="L49" s="134">
        <v>8596</v>
      </c>
      <c r="M49" s="134">
        <v>40374</v>
      </c>
    </row>
    <row r="50" spans="1:13" s="86" customFormat="1" ht="24.95" customHeight="1">
      <c r="A50" s="158">
        <f>IF(B50&lt;&gt;"",COUNTA($B$16:B50),"")</f>
        <v>35</v>
      </c>
      <c r="B50" s="94" t="s">
        <v>965</v>
      </c>
      <c r="C50" s="132">
        <v>110215</v>
      </c>
      <c r="D50" s="132">
        <v>10630</v>
      </c>
      <c r="E50" s="132" t="s">
        <v>10</v>
      </c>
      <c r="F50" s="132">
        <v>18601</v>
      </c>
      <c r="G50" s="132">
        <v>41297</v>
      </c>
      <c r="H50" s="132">
        <v>21463</v>
      </c>
      <c r="I50" s="132">
        <v>16492</v>
      </c>
      <c r="J50" s="132">
        <v>3135</v>
      </c>
      <c r="K50" s="132">
        <v>14623</v>
      </c>
      <c r="L50" s="132" t="s">
        <v>10</v>
      </c>
      <c r="M50" s="132">
        <v>8572</v>
      </c>
    </row>
    <row r="51" spans="1:13" s="86" customFormat="1" ht="21.6" customHeight="1">
      <c r="A51" s="158">
        <f>IF(B51&lt;&gt;"",COUNTA($B$16:B51),"")</f>
        <v>36</v>
      </c>
      <c r="B51" s="94" t="s">
        <v>964</v>
      </c>
      <c r="C51" s="132">
        <v>193177</v>
      </c>
      <c r="D51" s="132">
        <v>36133</v>
      </c>
      <c r="E51" s="132">
        <v>2235</v>
      </c>
      <c r="F51" s="132">
        <v>35342</v>
      </c>
      <c r="G51" s="132">
        <v>53531</v>
      </c>
      <c r="H51" s="132">
        <v>25151</v>
      </c>
      <c r="I51" s="132">
        <v>18535</v>
      </c>
      <c r="J51" s="132">
        <v>4882</v>
      </c>
      <c r="K51" s="132">
        <v>27540</v>
      </c>
      <c r="L51" s="132">
        <v>4521</v>
      </c>
      <c r="M51" s="132">
        <v>22096</v>
      </c>
    </row>
    <row r="52" spans="1:13" s="18" customFormat="1" ht="20.100000000000001" customHeight="1">
      <c r="A52" s="158" t="str">
        <f>IF(B52&lt;&gt;"",COUNTA($B$16:B52),"")</f>
        <v/>
      </c>
      <c r="B52" s="42"/>
      <c r="C52" s="240" t="s">
        <v>111</v>
      </c>
      <c r="D52" s="241"/>
      <c r="E52" s="241"/>
      <c r="F52" s="241"/>
      <c r="G52" s="241"/>
      <c r="H52" s="241"/>
      <c r="I52" s="241" t="s">
        <v>111</v>
      </c>
      <c r="J52" s="241"/>
      <c r="K52" s="241"/>
      <c r="L52" s="241"/>
      <c r="M52" s="241"/>
    </row>
    <row r="53" spans="1:13" s="86" customFormat="1" ht="11.1" customHeight="1">
      <c r="A53" s="158">
        <f>IF(B53&lt;&gt;"",COUNTA($B$16:B53),"")</f>
        <v>37</v>
      </c>
      <c r="B53" s="88" t="s">
        <v>141</v>
      </c>
      <c r="C53" s="36">
        <v>639.63</v>
      </c>
      <c r="D53" s="141">
        <v>632.67999999999995</v>
      </c>
      <c r="E53" s="141">
        <v>381.4</v>
      </c>
      <c r="F53" s="141">
        <v>577.91999999999996</v>
      </c>
      <c r="G53" s="141">
        <v>627.99</v>
      </c>
      <c r="H53" s="141">
        <v>521.32000000000005</v>
      </c>
      <c r="I53" s="141">
        <v>628.73</v>
      </c>
      <c r="J53" s="141">
        <v>501.37</v>
      </c>
      <c r="K53" s="141">
        <v>652.36</v>
      </c>
      <c r="L53" s="141">
        <v>519.27</v>
      </c>
      <c r="M53" s="141">
        <v>716.39</v>
      </c>
    </row>
    <row r="54" spans="1:13" s="86" customFormat="1" ht="11.1" customHeight="1">
      <c r="A54" s="158">
        <f>IF(B54&lt;&gt;"",COUNTA($B$16:B54),"")</f>
        <v>38</v>
      </c>
      <c r="B54" s="88" t="s">
        <v>142</v>
      </c>
      <c r="C54" s="141">
        <v>403.77</v>
      </c>
      <c r="D54" s="141">
        <v>439.24</v>
      </c>
      <c r="E54" s="141">
        <v>140.26</v>
      </c>
      <c r="F54" s="141">
        <v>382.49</v>
      </c>
      <c r="G54" s="141">
        <v>380.21</v>
      </c>
      <c r="H54" s="141">
        <v>268.92</v>
      </c>
      <c r="I54" s="141">
        <v>416.46</v>
      </c>
      <c r="J54" s="141">
        <v>168.24</v>
      </c>
      <c r="K54" s="141">
        <v>434.28</v>
      </c>
      <c r="L54" s="141">
        <v>193.07</v>
      </c>
      <c r="M54" s="141">
        <v>362.97</v>
      </c>
    </row>
    <row r="55" spans="1:13" s="86" customFormat="1" ht="21.6" customHeight="1">
      <c r="A55" s="158">
        <f>IF(B55&lt;&gt;"",COUNTA($B$16:B55),"")</f>
        <v>39</v>
      </c>
      <c r="B55" s="89" t="s">
        <v>143</v>
      </c>
      <c r="C55" s="141">
        <v>804.65</v>
      </c>
      <c r="D55" s="141">
        <v>767.12</v>
      </c>
      <c r="E55" s="141" t="s">
        <v>10</v>
      </c>
      <c r="F55" s="141">
        <v>598.76</v>
      </c>
      <c r="G55" s="141">
        <v>1305.3599999999999</v>
      </c>
      <c r="H55" s="141" t="s">
        <v>10</v>
      </c>
      <c r="I55" s="141">
        <v>644.48</v>
      </c>
      <c r="J55" s="141" t="s">
        <v>10</v>
      </c>
      <c r="K55" s="141">
        <v>780.07</v>
      </c>
      <c r="L55" s="141">
        <v>7.07</v>
      </c>
      <c r="M55" s="141">
        <v>673.24</v>
      </c>
    </row>
    <row r="56" spans="1:13" s="86" customFormat="1" ht="11.1" customHeight="1">
      <c r="A56" s="158">
        <f>IF(B56&lt;&gt;"",COUNTA($B$16:B56),"")</f>
        <v>40</v>
      </c>
      <c r="B56" s="88" t="s">
        <v>144</v>
      </c>
      <c r="C56" s="141">
        <v>24.34</v>
      </c>
      <c r="D56" s="141">
        <v>21.77</v>
      </c>
      <c r="E56" s="141">
        <v>6.51</v>
      </c>
      <c r="F56" s="141">
        <v>18.54</v>
      </c>
      <c r="G56" s="141">
        <v>28.8</v>
      </c>
      <c r="H56" s="141">
        <v>45.12</v>
      </c>
      <c r="I56" s="141">
        <v>34.56</v>
      </c>
      <c r="J56" s="141">
        <v>71.209999999999994</v>
      </c>
      <c r="K56" s="141">
        <v>22.75</v>
      </c>
      <c r="L56" s="141">
        <v>4.22</v>
      </c>
      <c r="M56" s="141">
        <v>22.89</v>
      </c>
    </row>
    <row r="57" spans="1:13" s="86" customFormat="1" ht="11.1" customHeight="1">
      <c r="A57" s="158">
        <f>IF(B57&lt;&gt;"",COUNTA($B$16:B57),"")</f>
        <v>41</v>
      </c>
      <c r="B57" s="88" t="s">
        <v>145</v>
      </c>
      <c r="C57" s="141">
        <v>1129.79</v>
      </c>
      <c r="D57" s="141">
        <v>1320.87</v>
      </c>
      <c r="E57" s="141">
        <v>1163.83</v>
      </c>
      <c r="F57" s="141">
        <v>1059.1400000000001</v>
      </c>
      <c r="G57" s="141">
        <v>1107.42</v>
      </c>
      <c r="H57" s="141">
        <v>738.5</v>
      </c>
      <c r="I57" s="141">
        <v>1007.4</v>
      </c>
      <c r="J57" s="141">
        <v>711.51</v>
      </c>
      <c r="K57" s="141">
        <v>1114.0999999999999</v>
      </c>
      <c r="L57" s="141">
        <v>801.72</v>
      </c>
      <c r="M57" s="141">
        <v>1096.3399999999999</v>
      </c>
    </row>
    <row r="58" spans="1:13" s="86" customFormat="1" ht="11.1" customHeight="1">
      <c r="A58" s="158">
        <f>IF(B58&lt;&gt;"",COUNTA($B$16:B58),"")</f>
        <v>42</v>
      </c>
      <c r="B58" s="88" t="s">
        <v>146</v>
      </c>
      <c r="C58" s="141">
        <v>589.92999999999995</v>
      </c>
      <c r="D58" s="141">
        <v>638.30999999999995</v>
      </c>
      <c r="E58" s="141">
        <v>49.76</v>
      </c>
      <c r="F58" s="141">
        <v>529.96</v>
      </c>
      <c r="G58" s="141">
        <v>571.23</v>
      </c>
      <c r="H58" s="141">
        <v>50.11</v>
      </c>
      <c r="I58" s="141">
        <v>549.88</v>
      </c>
      <c r="J58" s="141">
        <v>7.58</v>
      </c>
      <c r="K58" s="141">
        <v>575.69000000000005</v>
      </c>
      <c r="L58" s="141">
        <v>19.579999999999998</v>
      </c>
      <c r="M58" s="141">
        <v>655.74</v>
      </c>
    </row>
    <row r="59" spans="1:13" s="91" customFormat="1" ht="20.100000000000001" customHeight="1">
      <c r="A59" s="159">
        <f>IF(B59&lt;&gt;"",COUNTA($B$16:B59),"")</f>
        <v>43</v>
      </c>
      <c r="B59" s="90" t="s">
        <v>147</v>
      </c>
      <c r="C59" s="142">
        <v>2412.25</v>
      </c>
      <c r="D59" s="142">
        <v>2543.38</v>
      </c>
      <c r="E59" s="142">
        <v>1642.24</v>
      </c>
      <c r="F59" s="142">
        <v>2106.88</v>
      </c>
      <c r="G59" s="142">
        <v>2878.55</v>
      </c>
      <c r="H59" s="142">
        <v>1523.75</v>
      </c>
      <c r="I59" s="142">
        <v>2181.75</v>
      </c>
      <c r="J59" s="142">
        <v>1444.75</v>
      </c>
      <c r="K59" s="142">
        <v>2427.86</v>
      </c>
      <c r="L59" s="142">
        <v>1505.77</v>
      </c>
      <c r="M59" s="142">
        <v>2216.09</v>
      </c>
    </row>
    <row r="60" spans="1:13" s="86" customFormat="1" ht="21.6" customHeight="1">
      <c r="A60" s="158">
        <f>IF(B60&lt;&gt;"",COUNTA($B$16:B60),"")</f>
        <v>44</v>
      </c>
      <c r="B60" s="89" t="s">
        <v>148</v>
      </c>
      <c r="C60" s="141">
        <v>237.42</v>
      </c>
      <c r="D60" s="141">
        <v>200.15</v>
      </c>
      <c r="E60" s="141">
        <v>22.64</v>
      </c>
      <c r="F60" s="141">
        <v>199.67</v>
      </c>
      <c r="G60" s="141">
        <v>249.83</v>
      </c>
      <c r="H60" s="141">
        <v>155.43</v>
      </c>
      <c r="I60" s="141">
        <v>339.4</v>
      </c>
      <c r="J60" s="141">
        <v>422.31</v>
      </c>
      <c r="K60" s="141">
        <v>241.49</v>
      </c>
      <c r="L60" s="141">
        <v>207.97</v>
      </c>
      <c r="M60" s="141">
        <v>228.66</v>
      </c>
    </row>
    <row r="61" spans="1:13" s="86" customFormat="1" ht="11.1" customHeight="1">
      <c r="A61" s="158">
        <f>IF(B61&lt;&gt;"",COUNTA($B$16:B61),"")</f>
        <v>45</v>
      </c>
      <c r="B61" s="88" t="s">
        <v>149</v>
      </c>
      <c r="C61" s="141">
        <v>149.28</v>
      </c>
      <c r="D61" s="141">
        <v>112.13</v>
      </c>
      <c r="E61" s="141" t="s">
        <v>10</v>
      </c>
      <c r="F61" s="141">
        <v>133.37</v>
      </c>
      <c r="G61" s="141">
        <v>146.03</v>
      </c>
      <c r="H61" s="141">
        <v>30.3</v>
      </c>
      <c r="I61" s="141">
        <v>269.43</v>
      </c>
      <c r="J61" s="141">
        <v>376.24</v>
      </c>
      <c r="K61" s="141">
        <v>114.16</v>
      </c>
      <c r="L61" s="141">
        <v>39.56</v>
      </c>
      <c r="M61" s="141">
        <v>165.41</v>
      </c>
    </row>
    <row r="62" spans="1:13" s="86" customFormat="1" ht="11.1" customHeight="1">
      <c r="A62" s="158">
        <f>IF(B62&lt;&gt;"",COUNTA($B$16:B62),"")</f>
        <v>46</v>
      </c>
      <c r="B62" s="88" t="s">
        <v>150</v>
      </c>
      <c r="C62" s="141">
        <v>0.47</v>
      </c>
      <c r="D62" s="141">
        <v>0.23</v>
      </c>
      <c r="E62" s="141" t="s">
        <v>10</v>
      </c>
      <c r="F62" s="141" t="s">
        <v>10</v>
      </c>
      <c r="G62" s="141">
        <v>0.26</v>
      </c>
      <c r="H62" s="141" t="s">
        <v>10</v>
      </c>
      <c r="I62" s="141">
        <v>3.19</v>
      </c>
      <c r="J62" s="141" t="s">
        <v>10</v>
      </c>
      <c r="K62" s="141" t="s">
        <v>10</v>
      </c>
      <c r="L62" s="141" t="s">
        <v>10</v>
      </c>
      <c r="M62" s="141" t="s">
        <v>10</v>
      </c>
    </row>
    <row r="63" spans="1:13" s="86" customFormat="1" ht="11.1" customHeight="1">
      <c r="A63" s="158">
        <f>IF(B63&lt;&gt;"",COUNTA($B$16:B63),"")</f>
        <v>47</v>
      </c>
      <c r="B63" s="88" t="s">
        <v>151</v>
      </c>
      <c r="C63" s="141">
        <v>15.97</v>
      </c>
      <c r="D63" s="141">
        <v>40.369999999999997</v>
      </c>
      <c r="E63" s="141">
        <v>129.24</v>
      </c>
      <c r="F63" s="141">
        <v>8.8000000000000007</v>
      </c>
      <c r="G63" s="141">
        <v>17.5</v>
      </c>
      <c r="H63" s="141">
        <v>21.87</v>
      </c>
      <c r="I63" s="141">
        <v>5.35</v>
      </c>
      <c r="J63" s="141">
        <v>0.33</v>
      </c>
      <c r="K63" s="141">
        <v>6.32</v>
      </c>
      <c r="L63" s="141">
        <v>5.84</v>
      </c>
      <c r="M63" s="141">
        <v>10.050000000000001</v>
      </c>
    </row>
    <row r="64" spans="1:13" s="86" customFormat="1" ht="11.1" customHeight="1">
      <c r="A64" s="158">
        <f>IF(B64&lt;&gt;"",COUNTA($B$16:B64),"")</f>
        <v>48</v>
      </c>
      <c r="B64" s="88" t="s">
        <v>146</v>
      </c>
      <c r="C64" s="141">
        <v>2.63</v>
      </c>
      <c r="D64" s="141">
        <v>6.11</v>
      </c>
      <c r="E64" s="141" t="s">
        <v>10</v>
      </c>
      <c r="F64" s="141">
        <v>3.37</v>
      </c>
      <c r="G64" s="141">
        <v>1.55</v>
      </c>
      <c r="H64" s="141" t="s">
        <v>10</v>
      </c>
      <c r="I64" s="141">
        <v>1.57</v>
      </c>
      <c r="J64" s="141" t="s">
        <v>10</v>
      </c>
      <c r="K64" s="141">
        <v>0.35</v>
      </c>
      <c r="L64" s="141" t="s">
        <v>10</v>
      </c>
      <c r="M64" s="141">
        <v>2.09</v>
      </c>
    </row>
    <row r="65" spans="1:13" s="91" customFormat="1" ht="20.100000000000001" customHeight="1">
      <c r="A65" s="159">
        <f>IF(B65&lt;&gt;"",COUNTA($B$16:B65),"")</f>
        <v>49</v>
      </c>
      <c r="B65" s="90" t="s">
        <v>152</v>
      </c>
      <c r="C65" s="142">
        <v>251.22</v>
      </c>
      <c r="D65" s="142">
        <v>234.64</v>
      </c>
      <c r="E65" s="142">
        <v>151.88999999999999</v>
      </c>
      <c r="F65" s="142">
        <v>205.1</v>
      </c>
      <c r="G65" s="142">
        <v>266.02999999999997</v>
      </c>
      <c r="H65" s="142">
        <v>177.3</v>
      </c>
      <c r="I65" s="142">
        <v>346.38</v>
      </c>
      <c r="J65" s="142">
        <v>422.64</v>
      </c>
      <c r="K65" s="142">
        <v>247.46</v>
      </c>
      <c r="L65" s="142">
        <v>213.82</v>
      </c>
      <c r="M65" s="142">
        <v>236.62</v>
      </c>
    </row>
    <row r="66" spans="1:13" s="91" customFormat="1" ht="20.100000000000001" customHeight="1">
      <c r="A66" s="159">
        <f>IF(B66&lt;&gt;"",COUNTA($B$16:B66),"")</f>
        <v>50</v>
      </c>
      <c r="B66" s="90" t="s">
        <v>153</v>
      </c>
      <c r="C66" s="142">
        <v>2663.47</v>
      </c>
      <c r="D66" s="142">
        <v>2778.02</v>
      </c>
      <c r="E66" s="142">
        <v>1794.13</v>
      </c>
      <c r="F66" s="142">
        <v>2311.98</v>
      </c>
      <c r="G66" s="142">
        <v>3144.58</v>
      </c>
      <c r="H66" s="142">
        <v>1701.05</v>
      </c>
      <c r="I66" s="142">
        <v>2528.12</v>
      </c>
      <c r="J66" s="142">
        <v>1867.39</v>
      </c>
      <c r="K66" s="142">
        <v>2675.32</v>
      </c>
      <c r="L66" s="142">
        <v>1719.58</v>
      </c>
      <c r="M66" s="142">
        <v>2452.7199999999998</v>
      </c>
    </row>
    <row r="67" spans="1:13" s="86" customFormat="1" ht="11.1" customHeight="1">
      <c r="A67" s="158">
        <f>IF(B67&lt;&gt;"",COUNTA($B$16:B67),"")</f>
        <v>51</v>
      </c>
      <c r="B67" s="88" t="s">
        <v>154</v>
      </c>
      <c r="C67" s="141">
        <v>665.7</v>
      </c>
      <c r="D67" s="141">
        <v>649.5</v>
      </c>
      <c r="E67" s="141">
        <v>902.31</v>
      </c>
      <c r="F67" s="141">
        <v>699.34</v>
      </c>
      <c r="G67" s="141">
        <v>663.26</v>
      </c>
      <c r="H67" s="141">
        <v>656.69</v>
      </c>
      <c r="I67" s="141">
        <v>730.29</v>
      </c>
      <c r="J67" s="141">
        <v>782.97</v>
      </c>
      <c r="K67" s="141">
        <v>597.85</v>
      </c>
      <c r="L67" s="141">
        <v>681.93</v>
      </c>
      <c r="M67" s="141">
        <v>682.62</v>
      </c>
    </row>
    <row r="68" spans="1:13" s="86" customFormat="1" ht="11.1" customHeight="1">
      <c r="A68" s="158">
        <f>IF(B68&lt;&gt;"",COUNTA($B$16:B68),"")</f>
        <v>52</v>
      </c>
      <c r="B68" s="88" t="s">
        <v>155</v>
      </c>
      <c r="C68" s="141">
        <v>241.59</v>
      </c>
      <c r="D68" s="141">
        <v>234.25</v>
      </c>
      <c r="E68" s="141">
        <v>278.02999999999997</v>
      </c>
      <c r="F68" s="141">
        <v>263.91000000000003</v>
      </c>
      <c r="G68" s="141">
        <v>224.83</v>
      </c>
      <c r="H68" s="141">
        <v>234.64</v>
      </c>
      <c r="I68" s="141">
        <v>253.57</v>
      </c>
      <c r="J68" s="141">
        <v>225.14</v>
      </c>
      <c r="K68" s="141">
        <v>221.31</v>
      </c>
      <c r="L68" s="141">
        <v>270.48</v>
      </c>
      <c r="M68" s="141">
        <v>259.77</v>
      </c>
    </row>
    <row r="69" spans="1:13" s="86" customFormat="1" ht="11.1" customHeight="1">
      <c r="A69" s="158">
        <f>IF(B69&lt;&gt;"",COUNTA($B$16:B69),"")</f>
        <v>53</v>
      </c>
      <c r="B69" s="88" t="s">
        <v>926</v>
      </c>
      <c r="C69" s="141">
        <v>258.45999999999998</v>
      </c>
      <c r="D69" s="141">
        <v>239.24</v>
      </c>
      <c r="E69" s="141">
        <v>385.57</v>
      </c>
      <c r="F69" s="141">
        <v>285.33</v>
      </c>
      <c r="G69" s="141">
        <v>252.25</v>
      </c>
      <c r="H69" s="141">
        <v>234.66</v>
      </c>
      <c r="I69" s="141">
        <v>313.62</v>
      </c>
      <c r="J69" s="141">
        <v>350.45</v>
      </c>
      <c r="K69" s="141">
        <v>215.94</v>
      </c>
      <c r="L69" s="141">
        <v>263.08</v>
      </c>
      <c r="M69" s="141">
        <v>268.64</v>
      </c>
    </row>
    <row r="70" spans="1:13" s="86" customFormat="1" ht="11.1" customHeight="1">
      <c r="A70" s="158">
        <f>IF(B70&lt;&gt;"",COUNTA($B$16:B70),"")</f>
        <v>54</v>
      </c>
      <c r="B70" s="88" t="s">
        <v>927</v>
      </c>
      <c r="C70" s="141">
        <v>115.78</v>
      </c>
      <c r="D70" s="141">
        <v>122.91</v>
      </c>
      <c r="E70" s="141">
        <v>150.26</v>
      </c>
      <c r="F70" s="141">
        <v>105.99</v>
      </c>
      <c r="G70" s="141">
        <v>128.99</v>
      </c>
      <c r="H70" s="141">
        <v>122.16</v>
      </c>
      <c r="I70" s="141">
        <v>112.86</v>
      </c>
      <c r="J70" s="141">
        <v>134.22999999999999</v>
      </c>
      <c r="K70" s="141">
        <v>108.18</v>
      </c>
      <c r="L70" s="141">
        <v>86.52</v>
      </c>
      <c r="M70" s="141">
        <v>113.51</v>
      </c>
    </row>
    <row r="71" spans="1:13" s="86" customFormat="1" ht="11.1" customHeight="1">
      <c r="A71" s="158">
        <f>IF(B71&lt;&gt;"",COUNTA($B$16:B71),"")</f>
        <v>55</v>
      </c>
      <c r="B71" s="88" t="s">
        <v>60</v>
      </c>
      <c r="C71" s="141">
        <v>401.16</v>
      </c>
      <c r="D71" s="141">
        <v>426.64</v>
      </c>
      <c r="E71" s="141">
        <v>142.29</v>
      </c>
      <c r="F71" s="141">
        <v>344.63</v>
      </c>
      <c r="G71" s="141">
        <v>392.52</v>
      </c>
      <c r="H71" s="141">
        <v>259.52</v>
      </c>
      <c r="I71" s="141">
        <v>370.81</v>
      </c>
      <c r="J71" s="141">
        <v>229.59</v>
      </c>
      <c r="K71" s="141">
        <v>449.55</v>
      </c>
      <c r="L71" s="141">
        <v>271.44</v>
      </c>
      <c r="M71" s="141">
        <v>404.03</v>
      </c>
    </row>
    <row r="72" spans="1:13" s="86" customFormat="1" ht="21.6" customHeight="1">
      <c r="A72" s="158">
        <f>IF(B72&lt;&gt;"",COUNTA($B$16:B72),"")</f>
        <v>56</v>
      </c>
      <c r="B72" s="89" t="s">
        <v>928</v>
      </c>
      <c r="C72" s="141">
        <v>333.65</v>
      </c>
      <c r="D72" s="141">
        <v>362.76</v>
      </c>
      <c r="E72" s="141">
        <v>244.36</v>
      </c>
      <c r="F72" s="141">
        <v>299.8</v>
      </c>
      <c r="G72" s="141">
        <v>347.65</v>
      </c>
      <c r="H72" s="141">
        <v>207.99</v>
      </c>
      <c r="I72" s="141">
        <v>325.8</v>
      </c>
      <c r="J72" s="141">
        <v>222</v>
      </c>
      <c r="K72" s="141">
        <v>345.04</v>
      </c>
      <c r="L72" s="141">
        <v>205.07</v>
      </c>
      <c r="M72" s="141">
        <v>310.05</v>
      </c>
    </row>
    <row r="73" spans="1:13" s="86" customFormat="1" ht="21.6" customHeight="1">
      <c r="A73" s="158">
        <f>IF(B73&lt;&gt;"",COUNTA($B$16:B73),"")</f>
        <v>57</v>
      </c>
      <c r="B73" s="89" t="s">
        <v>929</v>
      </c>
      <c r="C73" s="141">
        <v>373.79</v>
      </c>
      <c r="D73" s="141">
        <v>346.2</v>
      </c>
      <c r="E73" s="141">
        <v>95.2</v>
      </c>
      <c r="F73" s="141">
        <v>368.53</v>
      </c>
      <c r="G73" s="141">
        <v>402.47</v>
      </c>
      <c r="H73" s="141">
        <v>70.25</v>
      </c>
      <c r="I73" s="141">
        <v>370.39</v>
      </c>
      <c r="J73" s="141">
        <v>7.58</v>
      </c>
      <c r="K73" s="141">
        <v>386.77</v>
      </c>
      <c r="L73" s="141">
        <v>107.72</v>
      </c>
      <c r="M73" s="141">
        <v>370.79</v>
      </c>
    </row>
    <row r="74" spans="1:13" s="86" customFormat="1" ht="21.6" customHeight="1">
      <c r="A74" s="158">
        <f>IF(B74&lt;&gt;"",COUNTA($B$16:B74),"")</f>
        <v>58</v>
      </c>
      <c r="B74" s="89" t="s">
        <v>930</v>
      </c>
      <c r="C74" s="141">
        <v>156.57</v>
      </c>
      <c r="D74" s="141">
        <v>86.92</v>
      </c>
      <c r="E74" s="141">
        <v>1.67</v>
      </c>
      <c r="F74" s="141">
        <v>61.83</v>
      </c>
      <c r="G74" s="141">
        <v>548.63</v>
      </c>
      <c r="H74" s="141">
        <v>1.55</v>
      </c>
      <c r="I74" s="141">
        <v>69.430000000000007</v>
      </c>
      <c r="J74" s="141">
        <v>8.16</v>
      </c>
      <c r="K74" s="141">
        <v>95.28</v>
      </c>
      <c r="L74" s="141">
        <v>1.58</v>
      </c>
      <c r="M74" s="141">
        <v>55.22</v>
      </c>
    </row>
    <row r="75" spans="1:13" s="86" customFormat="1" ht="11.1" customHeight="1">
      <c r="A75" s="158">
        <f>IF(B75&lt;&gt;"",COUNTA($B$16:B75),"")</f>
        <v>59</v>
      </c>
      <c r="B75" s="88" t="s">
        <v>159</v>
      </c>
      <c r="C75" s="141">
        <v>158.55000000000001</v>
      </c>
      <c r="D75" s="141">
        <v>232.42</v>
      </c>
      <c r="E75" s="141">
        <v>189.3</v>
      </c>
      <c r="F75" s="141">
        <v>121.35</v>
      </c>
      <c r="G75" s="141">
        <v>128.49</v>
      </c>
      <c r="H75" s="141">
        <v>69.290000000000006</v>
      </c>
      <c r="I75" s="141">
        <v>99.81</v>
      </c>
      <c r="J75" s="141">
        <v>46.92</v>
      </c>
      <c r="K75" s="141">
        <v>197.03</v>
      </c>
      <c r="L75" s="141">
        <v>131.57</v>
      </c>
      <c r="M75" s="141">
        <v>136.9</v>
      </c>
    </row>
    <row r="76" spans="1:13" s="86" customFormat="1" ht="11.1" customHeight="1">
      <c r="A76" s="158">
        <f>IF(B76&lt;&gt;"",COUNTA($B$16:B76),"")</f>
        <v>60</v>
      </c>
      <c r="B76" s="88" t="s">
        <v>160</v>
      </c>
      <c r="C76" s="141">
        <v>1093.03</v>
      </c>
      <c r="D76" s="141">
        <v>1224.6400000000001</v>
      </c>
      <c r="E76" s="141">
        <v>206.86</v>
      </c>
      <c r="F76" s="141">
        <v>1045.48</v>
      </c>
      <c r="G76" s="141">
        <v>1117.6199999999999</v>
      </c>
      <c r="H76" s="141">
        <v>421.65</v>
      </c>
      <c r="I76" s="141">
        <v>963.09</v>
      </c>
      <c r="J76" s="141">
        <v>228.79</v>
      </c>
      <c r="K76" s="141">
        <v>1044.83</v>
      </c>
      <c r="L76" s="141">
        <v>276.02</v>
      </c>
      <c r="M76" s="141">
        <v>1101.82</v>
      </c>
    </row>
    <row r="77" spans="1:13" s="86" customFormat="1" ht="11.1" customHeight="1">
      <c r="A77" s="158">
        <f>IF(B77&lt;&gt;"",COUNTA($B$16:B77),"")</f>
        <v>61</v>
      </c>
      <c r="B77" s="88" t="s">
        <v>146</v>
      </c>
      <c r="C77" s="141">
        <v>589.92999999999995</v>
      </c>
      <c r="D77" s="141">
        <v>638.30999999999995</v>
      </c>
      <c r="E77" s="141">
        <v>49.76</v>
      </c>
      <c r="F77" s="141">
        <v>529.96</v>
      </c>
      <c r="G77" s="141">
        <v>571.23</v>
      </c>
      <c r="H77" s="141">
        <v>50.11</v>
      </c>
      <c r="I77" s="141">
        <v>549.88</v>
      </c>
      <c r="J77" s="141">
        <v>7.58</v>
      </c>
      <c r="K77" s="141">
        <v>575.69000000000005</v>
      </c>
      <c r="L77" s="141">
        <v>19.579999999999998</v>
      </c>
      <c r="M77" s="141">
        <v>655.74</v>
      </c>
    </row>
    <row r="78" spans="1:13" s="91" customFormat="1" ht="20.100000000000001" customHeight="1">
      <c r="A78" s="159">
        <f>IF(B78&lt;&gt;"",COUNTA($B$16:B78),"")</f>
        <v>62</v>
      </c>
      <c r="B78" s="90" t="s">
        <v>161</v>
      </c>
      <c r="C78" s="143">
        <v>2592.5100000000002</v>
      </c>
      <c r="D78" s="143">
        <v>2690.78</v>
      </c>
      <c r="E78" s="143">
        <v>1732.23</v>
      </c>
      <c r="F78" s="143">
        <v>2411</v>
      </c>
      <c r="G78" s="143">
        <v>3029.42</v>
      </c>
      <c r="H78" s="143">
        <v>1636.83</v>
      </c>
      <c r="I78" s="143">
        <v>2379.7399999999998</v>
      </c>
      <c r="J78" s="143">
        <v>1518.43</v>
      </c>
      <c r="K78" s="143">
        <v>2540.66</v>
      </c>
      <c r="L78" s="143">
        <v>1655.75</v>
      </c>
      <c r="M78" s="143">
        <v>2405.6999999999998</v>
      </c>
    </row>
    <row r="79" spans="1:13" s="86" customFormat="1" ht="11.1" customHeight="1">
      <c r="A79" s="158">
        <f>IF(B79&lt;&gt;"",COUNTA($B$16:B79),"")</f>
        <v>63</v>
      </c>
      <c r="B79" s="88" t="s">
        <v>162</v>
      </c>
      <c r="C79" s="141">
        <v>168.76</v>
      </c>
      <c r="D79" s="141">
        <v>172.77</v>
      </c>
      <c r="E79" s="141">
        <v>95.65</v>
      </c>
      <c r="F79" s="141">
        <v>124.95</v>
      </c>
      <c r="G79" s="141">
        <v>208.35</v>
      </c>
      <c r="H79" s="141">
        <v>126.22</v>
      </c>
      <c r="I79" s="141">
        <v>220.31</v>
      </c>
      <c r="J79" s="141">
        <v>355.88</v>
      </c>
      <c r="K79" s="141">
        <v>150.91</v>
      </c>
      <c r="L79" s="141">
        <v>137.28</v>
      </c>
      <c r="M79" s="141">
        <v>148.01</v>
      </c>
    </row>
    <row r="80" spans="1:13" s="86" customFormat="1" ht="11.1" customHeight="1">
      <c r="A80" s="158">
        <f>IF(B80&lt;&gt;"",COUNTA($B$16:B80),"")</f>
        <v>64</v>
      </c>
      <c r="B80" s="88" t="s">
        <v>163</v>
      </c>
      <c r="C80" s="141">
        <v>0.06</v>
      </c>
      <c r="D80" s="141" t="s">
        <v>10</v>
      </c>
      <c r="E80" s="141" t="s">
        <v>10</v>
      </c>
      <c r="F80" s="141" t="s">
        <v>10</v>
      </c>
      <c r="G80" s="141">
        <v>0.34</v>
      </c>
      <c r="H80" s="141" t="s">
        <v>10</v>
      </c>
      <c r="I80" s="141" t="s">
        <v>10</v>
      </c>
      <c r="J80" s="141" t="s">
        <v>10</v>
      </c>
      <c r="K80" s="141" t="s">
        <v>10</v>
      </c>
      <c r="L80" s="141" t="s">
        <v>10</v>
      </c>
      <c r="M80" s="141" t="s">
        <v>10</v>
      </c>
    </row>
    <row r="81" spans="1:13" s="86" customFormat="1" ht="11.1" customHeight="1">
      <c r="A81" s="158">
        <f>IF(B81&lt;&gt;"",COUNTA($B$16:B81),"")</f>
        <v>65</v>
      </c>
      <c r="B81" s="88" t="s">
        <v>164</v>
      </c>
      <c r="C81" s="141">
        <v>64.14</v>
      </c>
      <c r="D81" s="141">
        <v>63.41</v>
      </c>
      <c r="E81" s="141">
        <v>0.97</v>
      </c>
      <c r="F81" s="141">
        <v>50.06</v>
      </c>
      <c r="G81" s="141">
        <v>94.97</v>
      </c>
      <c r="H81" s="141">
        <v>10.77</v>
      </c>
      <c r="I81" s="141">
        <v>56.39</v>
      </c>
      <c r="J81" s="141">
        <v>67.61</v>
      </c>
      <c r="K81" s="141">
        <v>56</v>
      </c>
      <c r="L81" s="141">
        <v>69.02</v>
      </c>
      <c r="M81" s="141">
        <v>61.35</v>
      </c>
    </row>
    <row r="82" spans="1:13" s="86" customFormat="1" ht="11.1" customHeight="1">
      <c r="A82" s="158">
        <f>IF(B82&lt;&gt;"",COUNTA($B$16:B82),"")</f>
        <v>66</v>
      </c>
      <c r="B82" s="88" t="s">
        <v>146</v>
      </c>
      <c r="C82" s="141">
        <v>2.63</v>
      </c>
      <c r="D82" s="141">
        <v>6.11</v>
      </c>
      <c r="E82" s="141" t="s">
        <v>10</v>
      </c>
      <c r="F82" s="141">
        <v>3.37</v>
      </c>
      <c r="G82" s="141">
        <v>1.55</v>
      </c>
      <c r="H82" s="141" t="s">
        <v>10</v>
      </c>
      <c r="I82" s="141">
        <v>1.57</v>
      </c>
      <c r="J82" s="141" t="s">
        <v>10</v>
      </c>
      <c r="K82" s="141">
        <v>0.35</v>
      </c>
      <c r="L82" s="141" t="s">
        <v>10</v>
      </c>
      <c r="M82" s="141">
        <v>2.09</v>
      </c>
    </row>
    <row r="83" spans="1:13" s="91" customFormat="1" ht="20.100000000000001" customHeight="1">
      <c r="A83" s="159">
        <f>IF(B83&lt;&gt;"",COUNTA($B$16:B83),"")</f>
        <v>67</v>
      </c>
      <c r="B83" s="90" t="s">
        <v>165</v>
      </c>
      <c r="C83" s="142">
        <v>230.33</v>
      </c>
      <c r="D83" s="142">
        <v>230.07</v>
      </c>
      <c r="E83" s="142">
        <v>96.62</v>
      </c>
      <c r="F83" s="142">
        <v>171.64</v>
      </c>
      <c r="G83" s="142">
        <v>302.11</v>
      </c>
      <c r="H83" s="142">
        <v>136.99</v>
      </c>
      <c r="I83" s="142">
        <v>275.13</v>
      </c>
      <c r="J83" s="142">
        <v>423.5</v>
      </c>
      <c r="K83" s="142">
        <v>206.57</v>
      </c>
      <c r="L83" s="142">
        <v>206.3</v>
      </c>
      <c r="M83" s="142">
        <v>207.27</v>
      </c>
    </row>
    <row r="84" spans="1:13" s="91" customFormat="1" ht="20.100000000000001" customHeight="1">
      <c r="A84" s="159">
        <f>IF(B84&lt;&gt;"",COUNTA($B$16:B84),"")</f>
        <v>68</v>
      </c>
      <c r="B84" s="90" t="s">
        <v>166</v>
      </c>
      <c r="C84" s="143">
        <v>2822.84</v>
      </c>
      <c r="D84" s="143">
        <v>2920.85</v>
      </c>
      <c r="E84" s="143">
        <v>1828.85</v>
      </c>
      <c r="F84" s="143">
        <v>2582.64</v>
      </c>
      <c r="G84" s="143">
        <v>3331.54</v>
      </c>
      <c r="H84" s="143">
        <v>1773.81</v>
      </c>
      <c r="I84" s="143">
        <v>2654.87</v>
      </c>
      <c r="J84" s="143">
        <v>1941.92</v>
      </c>
      <c r="K84" s="143">
        <v>2747.23</v>
      </c>
      <c r="L84" s="143">
        <v>1862.05</v>
      </c>
      <c r="M84" s="143">
        <v>2612.9699999999998</v>
      </c>
    </row>
    <row r="85" spans="1:13" s="91" customFormat="1" ht="20.100000000000001" customHeight="1">
      <c r="A85" s="159">
        <f>IF(B85&lt;&gt;"",COUNTA($B$16:B85),"")</f>
        <v>69</v>
      </c>
      <c r="B85" s="90" t="s">
        <v>167</v>
      </c>
      <c r="C85" s="143">
        <v>159.37</v>
      </c>
      <c r="D85" s="143">
        <v>142.82</v>
      </c>
      <c r="E85" s="143">
        <v>34.72</v>
      </c>
      <c r="F85" s="143">
        <v>270.66000000000003</v>
      </c>
      <c r="G85" s="143">
        <v>186.96</v>
      </c>
      <c r="H85" s="143">
        <v>72.760000000000005</v>
      </c>
      <c r="I85" s="143">
        <v>126.75</v>
      </c>
      <c r="J85" s="143">
        <v>74.53</v>
      </c>
      <c r="K85" s="143">
        <v>71.91</v>
      </c>
      <c r="L85" s="143">
        <v>142.46</v>
      </c>
      <c r="M85" s="143">
        <v>160.25</v>
      </c>
    </row>
    <row r="86" spans="1:13" s="93" customFormat="1" ht="24.95" customHeight="1">
      <c r="A86" s="158">
        <f>IF(B86&lt;&gt;"",COUNTA($B$16:B86),"")</f>
        <v>70</v>
      </c>
      <c r="B86" s="92" t="s">
        <v>931</v>
      </c>
      <c r="C86" s="142">
        <v>180.26</v>
      </c>
      <c r="D86" s="142">
        <v>147.4</v>
      </c>
      <c r="E86" s="142">
        <v>89.99</v>
      </c>
      <c r="F86" s="142">
        <v>304.12</v>
      </c>
      <c r="G86" s="142">
        <v>150.87</v>
      </c>
      <c r="H86" s="142">
        <v>113.08</v>
      </c>
      <c r="I86" s="142">
        <v>198</v>
      </c>
      <c r="J86" s="142">
        <v>73.680000000000007</v>
      </c>
      <c r="K86" s="142">
        <v>112.8</v>
      </c>
      <c r="L86" s="142">
        <v>149.97999999999999</v>
      </c>
      <c r="M86" s="142">
        <v>189.61</v>
      </c>
    </row>
    <row r="87" spans="1:13" s="86" customFormat="1" ht="24.95" customHeight="1">
      <c r="A87" s="158">
        <f>IF(B87&lt;&gt;"",COUNTA($B$16:B87),"")</f>
        <v>71</v>
      </c>
      <c r="B87" s="94" t="s">
        <v>965</v>
      </c>
      <c r="C87" s="141">
        <v>84.16</v>
      </c>
      <c r="D87" s="141">
        <v>40.46</v>
      </c>
      <c r="E87" s="141" t="s">
        <v>10</v>
      </c>
      <c r="F87" s="141">
        <v>86.85</v>
      </c>
      <c r="G87" s="141">
        <v>183.2</v>
      </c>
      <c r="H87" s="141">
        <v>367.34</v>
      </c>
      <c r="I87" s="141">
        <v>105.31</v>
      </c>
      <c r="J87" s="141">
        <v>73.45</v>
      </c>
      <c r="K87" s="141">
        <v>61.53</v>
      </c>
      <c r="L87" s="141" t="s">
        <v>10</v>
      </c>
      <c r="M87" s="141">
        <v>40.26</v>
      </c>
    </row>
    <row r="88" spans="1:13" s="86" customFormat="1" ht="21.6" customHeight="1">
      <c r="A88" s="158">
        <f>IF(B88&lt;&gt;"",COUNTA($B$16:B88),"")</f>
        <v>72</v>
      </c>
      <c r="B88" s="94" t="s">
        <v>964</v>
      </c>
      <c r="C88" s="141">
        <v>147.52000000000001</v>
      </c>
      <c r="D88" s="141">
        <v>137.54</v>
      </c>
      <c r="E88" s="141">
        <v>35.15</v>
      </c>
      <c r="F88" s="141">
        <v>165.01</v>
      </c>
      <c r="G88" s="141">
        <v>237.47</v>
      </c>
      <c r="H88" s="141">
        <v>430.45</v>
      </c>
      <c r="I88" s="141">
        <v>118.36</v>
      </c>
      <c r="J88" s="141">
        <v>114.39</v>
      </c>
      <c r="K88" s="141">
        <v>115.87</v>
      </c>
      <c r="L88" s="141">
        <v>78.89</v>
      </c>
      <c r="M88" s="141">
        <v>103.77</v>
      </c>
    </row>
    <row r="89" spans="1:13" s="98" customFormat="1" ht="11.45" customHeight="1">
      <c r="A89" s="95"/>
      <c r="B89" s="96"/>
      <c r="C89" s="96"/>
      <c r="D89" s="97"/>
      <c r="F89" s="99"/>
      <c r="G89" s="5"/>
      <c r="H89" s="5"/>
      <c r="I89" s="5"/>
      <c r="J89" s="5"/>
      <c r="K89" s="5"/>
      <c r="L89" s="5"/>
      <c r="M89" s="5"/>
    </row>
    <row r="90" spans="1:13" s="98" customFormat="1" ht="11.45" customHeight="1">
      <c r="A90" s="95"/>
      <c r="B90" s="96"/>
      <c r="C90" s="96"/>
      <c r="D90" s="97"/>
      <c r="F90" s="99"/>
      <c r="G90" s="5"/>
      <c r="H90" s="5"/>
      <c r="I90" s="5"/>
      <c r="J90" s="5"/>
      <c r="K90" s="5"/>
      <c r="L90" s="5"/>
      <c r="M90" s="5"/>
    </row>
    <row r="91" spans="1:13" s="98" customFormat="1" ht="11.45" customHeight="1">
      <c r="A91" s="95"/>
      <c r="B91" s="96"/>
      <c r="C91" s="96"/>
      <c r="D91" s="97"/>
      <c r="F91" s="99"/>
      <c r="G91" s="5"/>
      <c r="H91" s="5"/>
      <c r="I91" s="5"/>
      <c r="J91" s="5"/>
      <c r="K91" s="5"/>
      <c r="L91" s="5"/>
      <c r="M91" s="5"/>
    </row>
    <row r="92" spans="1:13" s="98" customFormat="1" ht="11.45" customHeight="1">
      <c r="A92" s="95"/>
      <c r="B92" s="96"/>
      <c r="C92" s="96"/>
      <c r="D92" s="97"/>
      <c r="F92" s="99"/>
      <c r="G92" s="5"/>
      <c r="H92" s="5"/>
      <c r="I92" s="5"/>
      <c r="J92" s="5"/>
      <c r="K92" s="5"/>
      <c r="L92" s="5"/>
      <c r="M92" s="5"/>
    </row>
    <row r="93" spans="1:13" s="98" customFormat="1" ht="11.45" customHeight="1">
      <c r="A93" s="95"/>
      <c r="B93" s="96"/>
      <c r="C93" s="96"/>
      <c r="D93" s="97"/>
      <c r="F93" s="99"/>
      <c r="G93" s="5"/>
      <c r="H93" s="5"/>
      <c r="I93" s="5"/>
      <c r="J93" s="5"/>
      <c r="K93" s="5"/>
      <c r="L93" s="5"/>
      <c r="M93" s="5"/>
    </row>
    <row r="94" spans="1:13" s="98" customFormat="1" ht="11.45" customHeight="1">
      <c r="A94" s="95"/>
      <c r="B94" s="96"/>
      <c r="C94" s="96"/>
      <c r="D94" s="97"/>
      <c r="F94" s="99"/>
      <c r="G94" s="5"/>
      <c r="H94" s="5"/>
      <c r="I94" s="5"/>
      <c r="J94" s="5"/>
      <c r="K94" s="5"/>
      <c r="L94" s="5"/>
      <c r="M94" s="5"/>
    </row>
    <row r="95" spans="1:13" s="98" customFormat="1" ht="11.45" customHeight="1">
      <c r="A95" s="95"/>
      <c r="B95" s="96"/>
      <c r="C95" s="96"/>
      <c r="D95" s="97"/>
      <c r="F95" s="99"/>
      <c r="G95" s="5"/>
      <c r="H95" s="5"/>
      <c r="I95" s="5"/>
      <c r="J95" s="5"/>
      <c r="K95" s="5"/>
      <c r="L95" s="5"/>
      <c r="M95" s="5"/>
    </row>
    <row r="96" spans="1:13" s="98" customFormat="1" ht="11.45" customHeight="1">
      <c r="A96" s="95"/>
      <c r="B96" s="96"/>
      <c r="C96" s="96"/>
      <c r="D96" s="97"/>
      <c r="F96" s="99"/>
      <c r="G96" s="5"/>
      <c r="H96" s="5"/>
      <c r="I96" s="5"/>
      <c r="J96" s="5"/>
      <c r="K96" s="5"/>
      <c r="L96" s="5"/>
      <c r="M96" s="5"/>
    </row>
    <row r="97" spans="1:13" s="98" customFormat="1" ht="11.45" customHeight="1">
      <c r="A97" s="95"/>
      <c r="B97" s="96"/>
      <c r="C97" s="96"/>
      <c r="D97" s="97"/>
      <c r="F97" s="99"/>
      <c r="G97" s="5"/>
      <c r="H97" s="5"/>
      <c r="I97" s="5"/>
      <c r="J97" s="5"/>
      <c r="K97" s="5"/>
      <c r="L97" s="5"/>
      <c r="M97" s="5"/>
    </row>
    <row r="98" spans="1:13" s="98" customFormat="1" ht="11.45" customHeight="1">
      <c r="A98" s="95"/>
      <c r="B98" s="96"/>
      <c r="C98" s="96"/>
      <c r="D98" s="97"/>
      <c r="F98" s="99"/>
      <c r="G98" s="5"/>
      <c r="H98" s="5"/>
      <c r="I98" s="5"/>
      <c r="J98" s="5"/>
      <c r="K98" s="5"/>
      <c r="L98" s="5"/>
      <c r="M98" s="5"/>
    </row>
    <row r="99" spans="1:13" s="98" customFormat="1" ht="11.45" customHeight="1">
      <c r="A99" s="95"/>
      <c r="B99" s="96"/>
      <c r="C99" s="96"/>
      <c r="D99" s="97"/>
      <c r="F99" s="99"/>
      <c r="G99" s="5"/>
      <c r="H99" s="5"/>
      <c r="I99" s="5"/>
      <c r="J99" s="5"/>
      <c r="K99" s="5"/>
      <c r="L99" s="5"/>
      <c r="M99" s="5"/>
    </row>
    <row r="100" spans="1:13" s="98" customFormat="1" ht="11.45" customHeight="1">
      <c r="A100" s="95"/>
      <c r="B100" s="96"/>
      <c r="C100" s="96"/>
      <c r="D100" s="97"/>
      <c r="F100" s="99"/>
      <c r="G100" s="5"/>
      <c r="H100" s="5"/>
      <c r="I100" s="5"/>
      <c r="J100" s="5"/>
      <c r="K100" s="5"/>
      <c r="L100" s="5"/>
      <c r="M100" s="5"/>
    </row>
    <row r="101" spans="1:13" s="98" customFormat="1" ht="11.45" customHeight="1">
      <c r="A101" s="100"/>
      <c r="B101" s="100"/>
      <c r="C101" s="100"/>
      <c r="D101" s="100"/>
      <c r="F101" s="99"/>
      <c r="G101" s="5"/>
      <c r="H101" s="5"/>
      <c r="I101" s="5"/>
      <c r="J101" s="5"/>
      <c r="K101" s="5"/>
      <c r="L101" s="5"/>
      <c r="M101" s="5"/>
    </row>
    <row r="102" spans="1:13" s="98" customFormat="1" ht="11.45" customHeight="1">
      <c r="A102" s="100"/>
      <c r="B102" s="100"/>
      <c r="C102" s="100"/>
      <c r="D102" s="100"/>
      <c r="F102" s="99"/>
      <c r="G102" s="5"/>
      <c r="H102" s="5"/>
      <c r="I102" s="5"/>
      <c r="J102" s="5"/>
      <c r="K102" s="5"/>
      <c r="L102" s="5"/>
      <c r="M102" s="5"/>
    </row>
    <row r="103" spans="1:13" s="98" customFormat="1" ht="11.45" customHeight="1">
      <c r="A103" s="100"/>
      <c r="B103" s="100"/>
      <c r="C103" s="100"/>
      <c r="D103" s="100"/>
      <c r="F103" s="99"/>
      <c r="G103" s="5"/>
      <c r="H103" s="5"/>
      <c r="I103" s="5"/>
      <c r="J103" s="5"/>
      <c r="K103" s="5"/>
      <c r="L103" s="5"/>
      <c r="M103" s="5"/>
    </row>
    <row r="104" spans="1:13" s="98" customFormat="1" ht="11.45" customHeight="1">
      <c r="A104" s="100"/>
      <c r="B104" s="100"/>
      <c r="C104" s="100"/>
      <c r="D104" s="100"/>
      <c r="F104" s="99"/>
      <c r="G104" s="5"/>
      <c r="H104" s="5"/>
      <c r="I104" s="5"/>
      <c r="J104" s="5"/>
      <c r="K104" s="5"/>
      <c r="L104" s="5"/>
      <c r="M104" s="5"/>
    </row>
    <row r="105" spans="1:13" s="98" customFormat="1" ht="11.45" customHeight="1">
      <c r="A105" s="100"/>
      <c r="B105" s="100"/>
      <c r="C105" s="100"/>
      <c r="D105" s="100"/>
      <c r="F105" s="99"/>
      <c r="G105" s="5"/>
      <c r="H105" s="5"/>
      <c r="I105" s="5"/>
      <c r="J105" s="5"/>
      <c r="K105" s="5"/>
      <c r="L105" s="5"/>
      <c r="M105" s="5"/>
    </row>
    <row r="106" spans="1:13" s="98" customFormat="1" ht="11.45" customHeight="1">
      <c r="A106" s="100"/>
      <c r="B106" s="100"/>
      <c r="C106" s="100"/>
      <c r="D106" s="100"/>
      <c r="F106" s="99"/>
      <c r="G106" s="5"/>
      <c r="H106" s="5"/>
      <c r="I106" s="5"/>
      <c r="J106" s="5"/>
      <c r="K106" s="5"/>
      <c r="L106" s="5"/>
      <c r="M106" s="5"/>
    </row>
    <row r="107" spans="1:13" s="98" customFormat="1" ht="11.45" customHeight="1">
      <c r="A107" s="100"/>
      <c r="B107" s="100"/>
      <c r="C107" s="100"/>
      <c r="D107" s="100"/>
      <c r="F107" s="99"/>
      <c r="G107" s="5"/>
      <c r="H107" s="5"/>
      <c r="I107" s="5"/>
      <c r="J107" s="5"/>
      <c r="K107" s="5"/>
      <c r="L107" s="5"/>
      <c r="M107" s="5"/>
    </row>
    <row r="108" spans="1:13" s="98" customFormat="1" ht="11.45" customHeight="1">
      <c r="A108" s="100"/>
      <c r="B108" s="100"/>
      <c r="C108" s="100"/>
      <c r="D108" s="100"/>
      <c r="F108" s="99"/>
      <c r="G108" s="5"/>
      <c r="H108" s="5"/>
      <c r="I108" s="5"/>
      <c r="J108" s="5"/>
      <c r="K108" s="5"/>
      <c r="L108" s="5"/>
      <c r="M108" s="5"/>
    </row>
    <row r="109" spans="1:13" s="98" customFormat="1" ht="11.45" customHeight="1">
      <c r="A109" s="100"/>
      <c r="B109" s="100"/>
      <c r="C109" s="100"/>
      <c r="D109" s="100"/>
      <c r="F109" s="99"/>
      <c r="G109" s="5"/>
      <c r="H109" s="5"/>
      <c r="I109" s="5"/>
      <c r="J109" s="5"/>
      <c r="K109" s="5"/>
      <c r="L109" s="5"/>
      <c r="M109" s="5"/>
    </row>
    <row r="110" spans="1:13" s="98" customFormat="1" ht="11.45" customHeight="1">
      <c r="A110" s="100"/>
      <c r="B110" s="100"/>
      <c r="C110" s="100"/>
      <c r="D110" s="100"/>
      <c r="F110" s="99"/>
      <c r="G110" s="5"/>
      <c r="H110" s="5"/>
      <c r="I110" s="5"/>
      <c r="J110" s="5"/>
      <c r="K110" s="5"/>
      <c r="L110" s="5"/>
      <c r="M110" s="5"/>
    </row>
    <row r="111" spans="1:13" s="98" customFormat="1" ht="11.45" customHeight="1">
      <c r="A111" s="100"/>
      <c r="B111" s="100"/>
      <c r="C111" s="100"/>
      <c r="D111" s="100"/>
      <c r="F111" s="99"/>
      <c r="G111" s="5"/>
      <c r="H111" s="5"/>
      <c r="I111" s="5"/>
      <c r="J111" s="5"/>
      <c r="K111" s="5"/>
      <c r="L111" s="5"/>
      <c r="M111" s="5"/>
    </row>
    <row r="112" spans="1:13" s="98" customFormat="1" ht="11.45" customHeight="1">
      <c r="A112" s="100"/>
      <c r="B112" s="100"/>
      <c r="C112" s="100"/>
      <c r="D112" s="100"/>
      <c r="F112" s="99"/>
      <c r="G112" s="5"/>
      <c r="H112" s="5"/>
      <c r="I112" s="5"/>
      <c r="J112" s="5"/>
      <c r="K112" s="5"/>
      <c r="L112" s="5"/>
      <c r="M112" s="5"/>
    </row>
    <row r="113" spans="1:13" s="98" customFormat="1" ht="11.45" customHeight="1">
      <c r="A113" s="100"/>
      <c r="B113" s="100"/>
      <c r="C113" s="100"/>
      <c r="D113" s="100"/>
      <c r="F113" s="99"/>
      <c r="G113" s="5"/>
      <c r="H113" s="5"/>
      <c r="I113" s="5"/>
      <c r="J113" s="5"/>
      <c r="K113" s="5"/>
      <c r="L113" s="5"/>
      <c r="M113" s="5"/>
    </row>
    <row r="114" spans="1:13" s="98" customFormat="1" ht="11.45" customHeight="1">
      <c r="A114" s="100"/>
      <c r="B114" s="100"/>
      <c r="C114" s="100"/>
      <c r="D114" s="100"/>
      <c r="F114" s="99"/>
      <c r="G114" s="5"/>
      <c r="H114" s="5"/>
      <c r="I114" s="5"/>
      <c r="J114" s="5"/>
      <c r="K114" s="5"/>
      <c r="L114" s="5"/>
      <c r="M114" s="5"/>
    </row>
    <row r="115" spans="1:13" s="98" customFormat="1" ht="11.45" customHeight="1">
      <c r="A115" s="100"/>
      <c r="B115" s="100"/>
      <c r="C115" s="100"/>
      <c r="D115" s="100"/>
      <c r="F115" s="99"/>
      <c r="G115" s="5"/>
      <c r="H115" s="5"/>
      <c r="I115" s="5"/>
      <c r="J115" s="5"/>
      <c r="K115" s="5"/>
      <c r="L115" s="5"/>
      <c r="M115" s="5"/>
    </row>
    <row r="116" spans="1:13" s="98" customFormat="1" ht="11.45" customHeight="1">
      <c r="A116" s="100"/>
      <c r="B116" s="100"/>
      <c r="C116" s="100"/>
      <c r="D116" s="100"/>
      <c r="F116" s="99"/>
      <c r="G116" s="5"/>
      <c r="H116" s="5"/>
      <c r="I116" s="5"/>
      <c r="J116" s="5"/>
      <c r="K116" s="5"/>
      <c r="L116" s="5"/>
      <c r="M116" s="5"/>
    </row>
    <row r="117" spans="1:13" s="98" customFormat="1" ht="11.45" customHeight="1">
      <c r="A117" s="100"/>
      <c r="B117" s="100"/>
      <c r="C117" s="100"/>
      <c r="D117" s="100"/>
      <c r="F117" s="99"/>
      <c r="G117" s="5"/>
      <c r="H117" s="5"/>
      <c r="I117" s="5"/>
      <c r="J117" s="5"/>
      <c r="K117" s="5"/>
      <c r="L117" s="5"/>
      <c r="M117" s="5"/>
    </row>
    <row r="118" spans="1:13" s="98" customFormat="1" ht="11.45" customHeight="1">
      <c r="A118" s="100"/>
      <c r="B118" s="100"/>
      <c r="C118" s="100"/>
      <c r="D118" s="100"/>
      <c r="F118" s="99"/>
      <c r="G118" s="5"/>
      <c r="H118" s="5"/>
      <c r="I118" s="5"/>
      <c r="J118" s="5"/>
      <c r="K118" s="5"/>
      <c r="L118" s="5"/>
      <c r="M118" s="5"/>
    </row>
    <row r="119" spans="1:13" s="98" customFormat="1" ht="11.45" customHeight="1">
      <c r="A119" s="100"/>
      <c r="B119" s="100"/>
      <c r="C119" s="100"/>
      <c r="D119" s="100"/>
      <c r="F119" s="99"/>
      <c r="G119" s="5"/>
      <c r="H119" s="5"/>
      <c r="I119" s="5"/>
      <c r="J119" s="5"/>
      <c r="K119" s="5"/>
      <c r="L119" s="5"/>
      <c r="M119" s="5"/>
    </row>
    <row r="120" spans="1:13" s="98" customFormat="1" ht="11.45" customHeight="1">
      <c r="A120" s="100"/>
      <c r="B120" s="100"/>
      <c r="C120" s="100"/>
      <c r="D120" s="100"/>
      <c r="F120" s="99"/>
      <c r="G120" s="5"/>
      <c r="H120" s="5"/>
      <c r="I120" s="5"/>
      <c r="J120" s="5"/>
      <c r="K120" s="5"/>
      <c r="L120" s="5"/>
      <c r="M120" s="5"/>
    </row>
    <row r="121" spans="1:13" s="98" customFormat="1" ht="11.45" customHeight="1">
      <c r="A121" s="100"/>
      <c r="B121" s="100"/>
      <c r="C121" s="100"/>
      <c r="D121" s="100"/>
      <c r="F121" s="99"/>
      <c r="G121" s="5"/>
      <c r="H121" s="5"/>
      <c r="I121" s="5"/>
      <c r="J121" s="5"/>
      <c r="K121" s="5"/>
      <c r="L121" s="5"/>
      <c r="M121" s="5"/>
    </row>
    <row r="122" spans="1:13" s="98" customFormat="1" ht="11.45" customHeight="1">
      <c r="A122" s="100"/>
      <c r="B122" s="100"/>
      <c r="C122" s="100"/>
      <c r="D122" s="100"/>
      <c r="F122" s="99"/>
      <c r="G122" s="5"/>
      <c r="H122" s="5"/>
      <c r="I122" s="5"/>
      <c r="J122" s="5"/>
      <c r="K122" s="5"/>
      <c r="L122" s="5"/>
      <c r="M122" s="5"/>
    </row>
    <row r="123" spans="1:13" s="98" customFormat="1" ht="11.45" customHeight="1">
      <c r="A123" s="100"/>
      <c r="B123" s="100"/>
      <c r="C123" s="100"/>
      <c r="D123" s="100"/>
      <c r="F123" s="99"/>
      <c r="G123" s="5"/>
      <c r="H123" s="5"/>
      <c r="I123" s="5"/>
      <c r="J123" s="5"/>
      <c r="K123" s="5"/>
      <c r="L123" s="5"/>
      <c r="M123" s="5"/>
    </row>
    <row r="124" spans="1:13" s="98" customFormat="1" ht="11.45" customHeight="1">
      <c r="A124" s="100"/>
      <c r="B124" s="100"/>
      <c r="C124" s="100"/>
      <c r="D124" s="100"/>
      <c r="F124" s="99"/>
      <c r="G124" s="5"/>
      <c r="H124" s="5"/>
      <c r="I124" s="5"/>
      <c r="J124" s="5"/>
      <c r="K124" s="5"/>
      <c r="L124" s="5"/>
      <c r="M124" s="5"/>
    </row>
    <row r="125" spans="1:13" s="98" customFormat="1" ht="11.45" customHeight="1">
      <c r="A125" s="100"/>
      <c r="B125" s="100"/>
      <c r="C125" s="100"/>
      <c r="D125" s="100"/>
      <c r="F125" s="99"/>
      <c r="G125" s="5"/>
      <c r="H125" s="5"/>
      <c r="I125" s="5"/>
      <c r="J125" s="5"/>
      <c r="K125" s="5"/>
      <c r="L125" s="5"/>
      <c r="M125" s="5"/>
    </row>
    <row r="126" spans="1:13" s="98" customFormat="1" ht="11.45" customHeight="1">
      <c r="A126" s="100"/>
      <c r="B126" s="100"/>
      <c r="C126" s="100"/>
      <c r="D126" s="100"/>
      <c r="F126" s="99"/>
      <c r="G126" s="5"/>
      <c r="H126" s="5"/>
      <c r="I126" s="5"/>
      <c r="J126" s="5"/>
      <c r="K126" s="5"/>
      <c r="L126" s="5"/>
      <c r="M126" s="5"/>
    </row>
    <row r="127" spans="1:13" s="98" customFormat="1" ht="11.45" customHeight="1">
      <c r="A127" s="100"/>
      <c r="B127" s="100"/>
      <c r="C127" s="100"/>
      <c r="D127" s="100"/>
      <c r="F127" s="99"/>
      <c r="G127" s="5"/>
      <c r="H127" s="5"/>
      <c r="I127" s="5"/>
      <c r="J127" s="5"/>
      <c r="K127" s="5"/>
      <c r="L127" s="5"/>
      <c r="M127" s="5"/>
    </row>
    <row r="128" spans="1:13" s="98" customFormat="1" ht="11.45" customHeight="1">
      <c r="A128" s="100"/>
      <c r="B128" s="100"/>
      <c r="C128" s="100"/>
      <c r="D128" s="100"/>
      <c r="F128" s="99"/>
      <c r="G128" s="5"/>
      <c r="H128" s="5"/>
      <c r="I128" s="5"/>
      <c r="J128" s="5"/>
      <c r="K128" s="5"/>
      <c r="L128" s="5"/>
      <c r="M128" s="5"/>
    </row>
    <row r="129" spans="1:13" s="98" customFormat="1" ht="11.45" customHeight="1">
      <c r="A129" s="100"/>
      <c r="B129" s="100"/>
      <c r="C129" s="100"/>
      <c r="D129" s="100"/>
      <c r="F129" s="99"/>
      <c r="G129" s="5"/>
      <c r="H129" s="5"/>
      <c r="I129" s="5"/>
      <c r="J129" s="5"/>
      <c r="K129" s="5"/>
      <c r="L129" s="5"/>
      <c r="M129" s="5"/>
    </row>
    <row r="130" spans="1:13" s="98" customFormat="1" ht="11.45" customHeight="1">
      <c r="A130" s="100"/>
      <c r="B130" s="100"/>
      <c r="C130" s="100"/>
      <c r="D130" s="100"/>
      <c r="F130" s="99"/>
      <c r="G130" s="5"/>
      <c r="H130" s="5"/>
      <c r="I130" s="5"/>
      <c r="J130" s="5"/>
      <c r="K130" s="5"/>
      <c r="L130" s="5"/>
      <c r="M130" s="5"/>
    </row>
    <row r="131" spans="1:13" s="98" customFormat="1" ht="11.45" customHeight="1">
      <c r="A131" s="100"/>
      <c r="B131" s="100"/>
      <c r="C131" s="100"/>
      <c r="D131" s="100"/>
      <c r="F131" s="99"/>
      <c r="G131" s="5"/>
      <c r="H131" s="5"/>
      <c r="I131" s="5"/>
      <c r="J131" s="5"/>
      <c r="K131" s="5"/>
      <c r="L131" s="5"/>
      <c r="M131" s="5"/>
    </row>
    <row r="132" spans="1:13" s="98" customFormat="1" ht="11.45" customHeight="1">
      <c r="A132" s="100"/>
      <c r="B132" s="100"/>
      <c r="C132" s="100"/>
      <c r="D132" s="100"/>
      <c r="F132" s="99"/>
      <c r="G132" s="5"/>
      <c r="H132" s="5"/>
      <c r="I132" s="5"/>
      <c r="J132" s="5"/>
      <c r="K132" s="5"/>
      <c r="L132" s="5"/>
      <c r="M132" s="5"/>
    </row>
    <row r="133" spans="1:13" s="98" customFormat="1" ht="11.45" customHeight="1">
      <c r="A133" s="100"/>
      <c r="B133" s="100"/>
      <c r="C133" s="100"/>
      <c r="D133" s="100"/>
      <c r="F133" s="99"/>
      <c r="G133" s="5"/>
      <c r="H133" s="5"/>
      <c r="I133" s="5"/>
      <c r="J133" s="5"/>
      <c r="K133" s="5"/>
      <c r="L133" s="5"/>
      <c r="M133" s="5"/>
    </row>
    <row r="134" spans="1:13" s="98" customFormat="1" ht="11.45" customHeight="1">
      <c r="A134" s="100"/>
      <c r="B134" s="100"/>
      <c r="C134" s="100"/>
      <c r="D134" s="100"/>
      <c r="F134" s="99"/>
      <c r="G134" s="5"/>
      <c r="H134" s="5"/>
      <c r="I134" s="5"/>
      <c r="J134" s="5"/>
      <c r="K134" s="5"/>
      <c r="L134" s="5"/>
      <c r="M134" s="5"/>
    </row>
    <row r="135" spans="1:13" s="98" customFormat="1" ht="11.45" customHeight="1">
      <c r="A135" s="100"/>
      <c r="B135" s="100"/>
      <c r="C135" s="100"/>
      <c r="D135" s="100"/>
      <c r="F135" s="99"/>
      <c r="G135" s="5"/>
      <c r="H135" s="5"/>
      <c r="I135" s="5"/>
      <c r="J135" s="5"/>
      <c r="K135" s="5"/>
      <c r="L135" s="5"/>
      <c r="M135" s="5"/>
    </row>
    <row r="136" spans="1:13" s="98" customFormat="1" ht="11.45" customHeight="1">
      <c r="A136" s="100"/>
      <c r="B136" s="100"/>
      <c r="C136" s="100"/>
      <c r="D136" s="100"/>
      <c r="F136" s="99"/>
      <c r="G136" s="5"/>
      <c r="H136" s="5"/>
      <c r="I136" s="5"/>
      <c r="J136" s="5"/>
      <c r="K136" s="5"/>
      <c r="L136" s="5"/>
      <c r="M136" s="5"/>
    </row>
    <row r="137" spans="1:13" s="98" customFormat="1" ht="11.45" customHeight="1">
      <c r="A137" s="100"/>
      <c r="B137" s="100"/>
      <c r="C137" s="100"/>
      <c r="D137" s="100"/>
      <c r="F137" s="99"/>
      <c r="G137" s="5"/>
      <c r="H137" s="5"/>
      <c r="I137" s="5"/>
      <c r="J137" s="5"/>
      <c r="K137" s="5"/>
      <c r="L137" s="5"/>
      <c r="M137" s="5"/>
    </row>
    <row r="138" spans="1:13" s="98" customFormat="1" ht="11.45" customHeight="1">
      <c r="A138" s="100"/>
      <c r="B138" s="100"/>
      <c r="C138" s="100"/>
      <c r="D138" s="100"/>
      <c r="F138" s="99"/>
      <c r="G138" s="5"/>
      <c r="H138" s="5"/>
      <c r="I138" s="5"/>
      <c r="J138" s="5"/>
      <c r="K138" s="5"/>
      <c r="L138" s="5"/>
      <c r="M138" s="5"/>
    </row>
    <row r="139" spans="1:13" s="98" customFormat="1" ht="11.45" customHeight="1">
      <c r="A139" s="100"/>
      <c r="B139" s="100"/>
      <c r="C139" s="100"/>
      <c r="D139" s="100"/>
      <c r="F139" s="99"/>
      <c r="G139" s="5"/>
      <c r="H139" s="5"/>
      <c r="I139" s="5"/>
      <c r="J139" s="5"/>
      <c r="K139" s="5"/>
      <c r="L139" s="5"/>
      <c r="M139" s="5"/>
    </row>
    <row r="140" spans="1:13" s="98" customFormat="1" ht="11.45" customHeight="1">
      <c r="A140" s="100"/>
      <c r="B140" s="100"/>
      <c r="C140" s="100"/>
      <c r="D140" s="100"/>
      <c r="F140" s="99"/>
      <c r="G140" s="5"/>
      <c r="H140" s="5"/>
      <c r="I140" s="5"/>
      <c r="J140" s="5"/>
      <c r="K140" s="5"/>
      <c r="L140" s="5"/>
      <c r="M140" s="5"/>
    </row>
    <row r="141" spans="1:13" s="98" customFormat="1" ht="11.45" customHeight="1">
      <c r="A141" s="100"/>
      <c r="B141" s="100"/>
      <c r="C141" s="100"/>
      <c r="D141" s="100"/>
      <c r="F141" s="99"/>
      <c r="G141" s="5"/>
      <c r="H141" s="5"/>
      <c r="I141" s="5"/>
      <c r="J141" s="5"/>
      <c r="K141" s="5"/>
      <c r="L141" s="5"/>
      <c r="M141" s="5"/>
    </row>
    <row r="142" spans="1:13" s="98" customFormat="1" ht="15.75" customHeight="1">
      <c r="A142" s="100"/>
      <c r="B142" s="100"/>
      <c r="C142" s="100"/>
      <c r="D142" s="100"/>
      <c r="F142" s="99"/>
      <c r="G142" s="5"/>
      <c r="H142" s="5"/>
      <c r="I142" s="5"/>
      <c r="J142" s="5"/>
      <c r="K142" s="5"/>
      <c r="L142" s="5"/>
      <c r="M142" s="5"/>
    </row>
    <row r="143" spans="1:13" s="98" customFormat="1" ht="15.75" customHeight="1">
      <c r="A143" s="100"/>
      <c r="B143" s="100"/>
      <c r="C143" s="100"/>
      <c r="D143" s="100"/>
      <c r="F143" s="99"/>
      <c r="G143" s="5"/>
      <c r="H143" s="5"/>
      <c r="I143" s="5"/>
      <c r="J143" s="5"/>
      <c r="K143" s="5"/>
      <c r="L143" s="5"/>
      <c r="M143" s="5"/>
    </row>
    <row r="144" spans="1:13" s="98" customFormat="1" ht="15.75" customHeight="1">
      <c r="A144" s="100"/>
      <c r="B144" s="100"/>
      <c r="C144" s="100"/>
      <c r="D144" s="100"/>
      <c r="F144" s="99"/>
      <c r="G144" s="5"/>
      <c r="H144" s="5"/>
      <c r="I144" s="5"/>
      <c r="J144" s="5"/>
      <c r="K144" s="5"/>
      <c r="L144" s="5"/>
      <c r="M144" s="5"/>
    </row>
    <row r="145" spans="1:13" s="98" customFormat="1" ht="15.75" customHeight="1">
      <c r="A145" s="100"/>
      <c r="B145" s="100"/>
      <c r="C145" s="100"/>
      <c r="D145" s="100"/>
      <c r="F145" s="99"/>
      <c r="G145" s="5"/>
      <c r="H145" s="5"/>
      <c r="I145" s="5"/>
      <c r="J145" s="5"/>
      <c r="K145" s="5"/>
      <c r="L145" s="5"/>
      <c r="M145" s="5"/>
    </row>
    <row r="146" spans="1:13" s="98" customFormat="1" ht="15.75" customHeight="1">
      <c r="A146" s="100"/>
      <c r="B146" s="100"/>
      <c r="C146" s="100"/>
      <c r="D146" s="100"/>
      <c r="F146" s="99"/>
      <c r="G146" s="5"/>
      <c r="H146" s="5"/>
      <c r="I146" s="5"/>
      <c r="J146" s="5"/>
      <c r="K146" s="5"/>
      <c r="L146" s="5"/>
      <c r="M146" s="5"/>
    </row>
    <row r="147" spans="1:13" s="98" customFormat="1" ht="15.75" customHeight="1">
      <c r="A147" s="100"/>
      <c r="B147" s="100"/>
      <c r="C147" s="100"/>
      <c r="D147" s="100"/>
      <c r="F147" s="99"/>
      <c r="G147" s="5"/>
      <c r="H147" s="5"/>
      <c r="I147" s="5"/>
      <c r="J147" s="5"/>
      <c r="K147" s="5"/>
      <c r="L147" s="5"/>
      <c r="M147" s="5"/>
    </row>
    <row r="148" spans="1:13" s="98" customFormat="1" ht="15.75" customHeight="1">
      <c r="A148" s="100"/>
      <c r="B148" s="100"/>
      <c r="C148" s="100"/>
      <c r="D148" s="100"/>
      <c r="F148" s="99"/>
      <c r="G148" s="5"/>
      <c r="H148" s="5"/>
      <c r="I148" s="5"/>
      <c r="J148" s="5"/>
      <c r="K148" s="5"/>
      <c r="L148" s="5"/>
      <c r="M148" s="5"/>
    </row>
    <row r="149" spans="1:13" s="98" customFormat="1" ht="15.75" customHeight="1">
      <c r="A149" s="100"/>
      <c r="B149" s="100"/>
      <c r="C149" s="100"/>
      <c r="D149" s="100"/>
      <c r="F149" s="99"/>
      <c r="G149" s="5"/>
      <c r="H149" s="5"/>
      <c r="I149" s="5"/>
      <c r="J149" s="5"/>
      <c r="K149" s="5"/>
      <c r="L149" s="5"/>
      <c r="M149" s="5"/>
    </row>
    <row r="150" spans="1:13" s="98" customFormat="1" ht="15.75" customHeight="1">
      <c r="A150" s="100"/>
      <c r="B150" s="100"/>
      <c r="C150" s="100"/>
      <c r="D150" s="100"/>
      <c r="F150" s="99"/>
      <c r="G150" s="5"/>
      <c r="H150" s="5"/>
      <c r="I150" s="5"/>
      <c r="J150" s="5"/>
      <c r="K150" s="5"/>
      <c r="L150" s="5"/>
      <c r="M150" s="5"/>
    </row>
    <row r="151" spans="1:13" s="98" customFormat="1" ht="15.75" customHeight="1">
      <c r="A151" s="100"/>
      <c r="B151" s="100"/>
      <c r="C151" s="100"/>
      <c r="D151" s="100"/>
      <c r="F151" s="99"/>
      <c r="G151" s="5"/>
      <c r="H151" s="5"/>
      <c r="I151" s="5"/>
      <c r="J151" s="5"/>
      <c r="K151" s="5"/>
      <c r="L151" s="5"/>
      <c r="M151" s="5"/>
    </row>
    <row r="152" spans="1:13" s="98" customFormat="1" ht="15.75" customHeight="1">
      <c r="A152" s="100"/>
      <c r="B152" s="100"/>
      <c r="C152" s="100"/>
      <c r="D152" s="100"/>
      <c r="F152" s="99"/>
      <c r="G152" s="5"/>
      <c r="H152" s="5"/>
      <c r="I152" s="5"/>
      <c r="J152" s="5"/>
      <c r="K152" s="5"/>
      <c r="L152" s="5"/>
      <c r="M152" s="5"/>
    </row>
    <row r="153" spans="1:13" s="98" customFormat="1" ht="15.75" customHeight="1">
      <c r="A153" s="100"/>
      <c r="B153" s="100"/>
      <c r="C153" s="100"/>
      <c r="D153" s="100"/>
      <c r="F153" s="99"/>
      <c r="G153" s="5"/>
      <c r="H153" s="5"/>
      <c r="I153" s="5"/>
      <c r="J153" s="5"/>
      <c r="K153" s="5"/>
      <c r="L153" s="5"/>
      <c r="M153" s="5"/>
    </row>
    <row r="154" spans="1:13" s="98" customFormat="1" ht="15.75" customHeight="1">
      <c r="A154" s="100"/>
      <c r="B154" s="100"/>
      <c r="C154" s="100"/>
      <c r="D154" s="100"/>
      <c r="F154" s="99"/>
      <c r="G154" s="5"/>
      <c r="H154" s="5"/>
      <c r="I154" s="5"/>
      <c r="J154" s="5"/>
      <c r="K154" s="5"/>
      <c r="L154" s="5"/>
      <c r="M154" s="5"/>
    </row>
    <row r="155" spans="1:13" s="98" customFormat="1" ht="15.75" customHeight="1">
      <c r="A155" s="100"/>
      <c r="B155" s="100"/>
      <c r="C155" s="100"/>
      <c r="D155" s="100"/>
      <c r="F155" s="99"/>
      <c r="G155" s="5"/>
      <c r="H155" s="5"/>
      <c r="I155" s="5"/>
      <c r="J155" s="5"/>
      <c r="K155" s="5"/>
      <c r="L155" s="5"/>
      <c r="M155" s="5"/>
    </row>
    <row r="156" spans="1:13" s="98" customFormat="1" ht="15.75" customHeight="1">
      <c r="A156" s="100"/>
      <c r="B156" s="100"/>
      <c r="C156" s="100"/>
      <c r="D156" s="100"/>
      <c r="F156" s="99"/>
      <c r="G156" s="5"/>
      <c r="H156" s="5"/>
      <c r="I156" s="5"/>
      <c r="J156" s="5"/>
      <c r="K156" s="5"/>
      <c r="L156" s="5"/>
      <c r="M156" s="5"/>
    </row>
    <row r="157" spans="1:13" s="98" customFormat="1" ht="15.75" customHeight="1">
      <c r="A157" s="100"/>
      <c r="B157" s="100"/>
      <c r="C157" s="100"/>
      <c r="D157" s="100"/>
      <c r="F157" s="99"/>
      <c r="G157" s="5"/>
      <c r="H157" s="5"/>
      <c r="I157" s="5"/>
      <c r="J157" s="5"/>
      <c r="K157" s="5"/>
      <c r="L157" s="5"/>
      <c r="M157" s="5"/>
    </row>
    <row r="158" spans="1:13" s="98" customFormat="1" ht="15.75" customHeight="1">
      <c r="A158" s="100"/>
      <c r="B158" s="100"/>
      <c r="C158" s="100"/>
      <c r="D158" s="100"/>
      <c r="F158" s="99"/>
      <c r="G158" s="5"/>
      <c r="H158" s="5"/>
      <c r="I158" s="5"/>
      <c r="J158" s="5"/>
      <c r="K158" s="5"/>
      <c r="L158" s="5"/>
      <c r="M158" s="5"/>
    </row>
    <row r="159" spans="1:13" s="98" customFormat="1" ht="15.75" customHeight="1">
      <c r="A159" s="100"/>
      <c r="B159" s="100"/>
      <c r="C159" s="100"/>
      <c r="D159" s="100"/>
      <c r="F159" s="99"/>
      <c r="G159" s="5"/>
      <c r="H159" s="5"/>
      <c r="I159" s="5"/>
      <c r="J159" s="5"/>
      <c r="K159" s="5"/>
      <c r="L159" s="5"/>
      <c r="M159" s="5"/>
    </row>
    <row r="160" spans="1:13" s="98" customFormat="1" ht="15.75" customHeight="1">
      <c r="A160" s="100"/>
      <c r="B160" s="100"/>
      <c r="C160" s="100"/>
      <c r="D160" s="100"/>
      <c r="F160" s="99"/>
      <c r="G160" s="5"/>
      <c r="H160" s="5"/>
      <c r="I160" s="5"/>
      <c r="J160" s="5"/>
      <c r="K160" s="5"/>
      <c r="L160" s="5"/>
      <c r="M160" s="5"/>
    </row>
    <row r="161" spans="1:13" s="98" customFormat="1" ht="15.75" customHeight="1">
      <c r="A161" s="100"/>
      <c r="B161" s="100"/>
      <c r="C161" s="100"/>
      <c r="D161" s="100"/>
      <c r="F161" s="99"/>
      <c r="G161" s="5"/>
      <c r="H161" s="5"/>
      <c r="I161" s="5"/>
      <c r="J161" s="5"/>
      <c r="K161" s="5"/>
      <c r="L161" s="5"/>
      <c r="M161" s="5"/>
    </row>
    <row r="162" spans="1:13" s="98" customFormat="1" ht="15.75" customHeight="1">
      <c r="A162" s="100"/>
      <c r="B162" s="100"/>
      <c r="C162" s="100"/>
      <c r="D162" s="100"/>
      <c r="F162" s="99"/>
      <c r="G162" s="5"/>
      <c r="H162" s="5"/>
      <c r="I162" s="5"/>
      <c r="J162" s="5"/>
      <c r="K162" s="5"/>
      <c r="L162" s="5"/>
      <c r="M162" s="5"/>
    </row>
    <row r="163" spans="1:13" s="98" customFormat="1" ht="15.75" customHeight="1">
      <c r="A163" s="100"/>
      <c r="B163" s="100"/>
      <c r="C163" s="100"/>
      <c r="D163" s="100"/>
      <c r="F163" s="99"/>
      <c r="G163" s="5"/>
      <c r="H163" s="5"/>
      <c r="I163" s="5"/>
      <c r="J163" s="5"/>
      <c r="K163" s="5"/>
      <c r="L163" s="5"/>
      <c r="M163" s="5"/>
    </row>
    <row r="164" spans="1:13" s="98" customFormat="1" ht="15.75" customHeight="1">
      <c r="A164" s="100"/>
      <c r="B164" s="100"/>
      <c r="C164" s="100"/>
      <c r="D164" s="100"/>
      <c r="F164" s="99"/>
      <c r="G164" s="5"/>
      <c r="H164" s="5"/>
      <c r="I164" s="5"/>
      <c r="J164" s="5"/>
      <c r="K164" s="5"/>
      <c r="L164" s="5"/>
      <c r="M164" s="5"/>
    </row>
    <row r="165" spans="1:13" s="98" customFormat="1" ht="15.75" customHeight="1">
      <c r="A165" s="100"/>
      <c r="B165" s="100"/>
      <c r="C165" s="100"/>
      <c r="D165" s="100"/>
      <c r="F165" s="99"/>
      <c r="G165" s="5"/>
      <c r="H165" s="5"/>
      <c r="I165" s="5"/>
      <c r="J165" s="5"/>
      <c r="K165" s="5"/>
      <c r="L165" s="5"/>
      <c r="M165" s="5"/>
    </row>
    <row r="166" spans="1:13" s="98" customFormat="1" ht="15.75" customHeight="1">
      <c r="A166" s="100"/>
      <c r="B166" s="100"/>
      <c r="C166" s="100"/>
      <c r="D166" s="100"/>
      <c r="F166" s="99"/>
      <c r="G166" s="5"/>
      <c r="H166" s="5"/>
      <c r="I166" s="5"/>
      <c r="J166" s="5"/>
      <c r="K166" s="5"/>
      <c r="L166" s="5"/>
      <c r="M166" s="5"/>
    </row>
    <row r="167" spans="1:13" s="98" customFormat="1" ht="15.75" customHeight="1">
      <c r="A167" s="100"/>
      <c r="B167" s="100"/>
      <c r="C167" s="100"/>
      <c r="D167" s="100"/>
      <c r="F167" s="99"/>
      <c r="G167" s="5"/>
      <c r="H167" s="5"/>
      <c r="I167" s="5"/>
      <c r="J167" s="5"/>
      <c r="K167" s="5"/>
      <c r="L167" s="5"/>
      <c r="M167" s="5"/>
    </row>
    <row r="168" spans="1:13" s="98" customFormat="1" ht="15.75" customHeight="1">
      <c r="A168" s="100"/>
      <c r="B168" s="100"/>
      <c r="C168" s="100"/>
      <c r="D168" s="100"/>
      <c r="F168" s="99"/>
      <c r="G168" s="5"/>
      <c r="H168" s="5"/>
      <c r="I168" s="5"/>
      <c r="J168" s="5"/>
      <c r="K168" s="5"/>
      <c r="L168" s="5"/>
      <c r="M168" s="5"/>
    </row>
    <row r="169" spans="1:13" s="98" customFormat="1" ht="15.75" customHeight="1">
      <c r="A169" s="100"/>
      <c r="B169" s="100"/>
      <c r="C169" s="100"/>
      <c r="D169" s="100"/>
      <c r="F169" s="99"/>
      <c r="G169" s="5"/>
      <c r="H169" s="5"/>
      <c r="I169" s="5"/>
      <c r="J169" s="5"/>
      <c r="K169" s="5"/>
      <c r="L169" s="5"/>
      <c r="M169" s="5"/>
    </row>
    <row r="170" spans="1:13" s="98" customFormat="1" ht="15.75" customHeight="1">
      <c r="A170" s="100"/>
      <c r="B170" s="100"/>
      <c r="C170" s="100"/>
      <c r="D170" s="100"/>
      <c r="F170" s="99"/>
      <c r="G170" s="5"/>
      <c r="H170" s="5"/>
      <c r="I170" s="5"/>
      <c r="J170" s="5"/>
      <c r="K170" s="5"/>
      <c r="L170" s="5"/>
      <c r="M170" s="5"/>
    </row>
    <row r="171" spans="1:13" s="98" customFormat="1" ht="15.75" customHeight="1">
      <c r="A171" s="100"/>
      <c r="B171" s="100"/>
      <c r="C171" s="100"/>
      <c r="D171" s="100"/>
      <c r="F171" s="99"/>
      <c r="G171" s="5"/>
      <c r="H171" s="5"/>
      <c r="I171" s="5"/>
      <c r="J171" s="5"/>
      <c r="K171" s="5"/>
      <c r="L171" s="5"/>
      <c r="M171" s="5"/>
    </row>
    <row r="172" spans="1:13" s="98" customFormat="1" ht="15.75" customHeight="1">
      <c r="A172" s="100"/>
      <c r="B172" s="100"/>
      <c r="C172" s="100"/>
      <c r="D172" s="100"/>
      <c r="F172" s="99"/>
      <c r="G172" s="5"/>
      <c r="H172" s="5"/>
      <c r="I172" s="5"/>
      <c r="J172" s="5"/>
      <c r="K172" s="5"/>
      <c r="L172" s="5"/>
      <c r="M172" s="5"/>
    </row>
    <row r="173" spans="1:13" s="98" customFormat="1" ht="15.75" customHeight="1">
      <c r="A173" s="100"/>
      <c r="B173" s="100"/>
      <c r="C173" s="100"/>
      <c r="D173" s="100"/>
      <c r="F173" s="99"/>
      <c r="G173" s="5"/>
      <c r="H173" s="5"/>
      <c r="I173" s="5"/>
      <c r="J173" s="5"/>
      <c r="K173" s="5"/>
      <c r="L173" s="5"/>
      <c r="M173" s="5"/>
    </row>
    <row r="174" spans="1:13" s="98" customFormat="1" ht="15.75" customHeight="1">
      <c r="A174" s="100"/>
      <c r="B174" s="100"/>
      <c r="C174" s="100"/>
      <c r="D174" s="100"/>
      <c r="F174" s="99"/>
      <c r="G174" s="5"/>
      <c r="H174" s="5"/>
      <c r="I174" s="5"/>
      <c r="J174" s="5"/>
      <c r="K174" s="5"/>
      <c r="L174" s="5"/>
      <c r="M174" s="5"/>
    </row>
    <row r="175" spans="1:13" s="98" customFormat="1" ht="15.75" customHeight="1">
      <c r="A175" s="100"/>
      <c r="B175" s="100"/>
      <c r="C175" s="100"/>
      <c r="D175" s="100"/>
      <c r="F175" s="99"/>
      <c r="G175" s="5"/>
      <c r="H175" s="5"/>
      <c r="I175" s="5"/>
      <c r="J175" s="5"/>
      <c r="K175" s="5"/>
      <c r="L175" s="5"/>
      <c r="M175" s="5"/>
    </row>
    <row r="176" spans="1:13" s="98" customFormat="1" ht="15.75" customHeight="1">
      <c r="A176" s="100"/>
      <c r="B176" s="100"/>
      <c r="C176" s="100"/>
      <c r="D176" s="100"/>
      <c r="F176" s="99"/>
      <c r="G176" s="5"/>
      <c r="H176" s="5"/>
      <c r="I176" s="5"/>
      <c r="J176" s="5"/>
      <c r="K176" s="5"/>
      <c r="L176" s="5"/>
      <c r="M176" s="5"/>
    </row>
    <row r="177" spans="1:13" s="98" customFormat="1" ht="15.75" customHeight="1">
      <c r="A177" s="100"/>
      <c r="B177" s="100"/>
      <c r="C177" s="100"/>
      <c r="D177" s="100"/>
      <c r="F177" s="99"/>
      <c r="G177" s="5"/>
      <c r="H177" s="5"/>
      <c r="I177" s="5"/>
      <c r="J177" s="5"/>
      <c r="K177" s="5"/>
      <c r="L177" s="5"/>
      <c r="M177" s="5"/>
    </row>
    <row r="178" spans="1:13" s="98" customFormat="1" ht="15.75" customHeight="1">
      <c r="A178" s="100"/>
      <c r="B178" s="100"/>
      <c r="C178" s="100"/>
      <c r="D178" s="100"/>
      <c r="F178" s="99"/>
      <c r="G178" s="5"/>
      <c r="H178" s="5"/>
      <c r="I178" s="5"/>
      <c r="J178" s="5"/>
      <c r="K178" s="5"/>
      <c r="L178" s="5"/>
      <c r="M178" s="5"/>
    </row>
    <row r="179" spans="1:13" s="98" customFormat="1" ht="15.75" customHeight="1">
      <c r="A179" s="100"/>
      <c r="B179" s="100"/>
      <c r="C179" s="100"/>
      <c r="D179" s="100"/>
      <c r="F179" s="99"/>
      <c r="G179" s="5"/>
      <c r="H179" s="5"/>
      <c r="I179" s="5"/>
      <c r="J179" s="5"/>
      <c r="K179" s="5"/>
      <c r="L179" s="5"/>
      <c r="M179" s="5"/>
    </row>
    <row r="180" spans="1:13" s="98" customFormat="1" ht="15.75" customHeight="1">
      <c r="A180" s="100"/>
      <c r="B180" s="100"/>
      <c r="C180" s="100"/>
      <c r="D180" s="100"/>
      <c r="F180" s="99"/>
      <c r="G180" s="5"/>
      <c r="H180" s="5"/>
      <c r="I180" s="5"/>
      <c r="J180" s="5"/>
      <c r="K180" s="5"/>
      <c r="L180" s="5"/>
      <c r="M180" s="5"/>
    </row>
    <row r="181" spans="1:13" s="98" customFormat="1" ht="15.75" customHeight="1">
      <c r="A181" s="100"/>
      <c r="B181" s="100"/>
      <c r="C181" s="100"/>
      <c r="D181" s="100"/>
      <c r="F181" s="99"/>
      <c r="G181" s="5"/>
      <c r="H181" s="5"/>
      <c r="I181" s="5"/>
      <c r="J181" s="5"/>
      <c r="K181" s="5"/>
      <c r="L181" s="5"/>
      <c r="M181" s="5"/>
    </row>
    <row r="182" spans="1:13" s="98" customFormat="1" ht="15.75" customHeight="1">
      <c r="A182" s="100"/>
      <c r="B182" s="100"/>
      <c r="C182" s="100"/>
      <c r="D182" s="100"/>
      <c r="F182" s="99"/>
      <c r="G182" s="5"/>
      <c r="H182" s="5"/>
      <c r="I182" s="5"/>
      <c r="J182" s="5"/>
      <c r="K182" s="5"/>
      <c r="L182" s="5"/>
      <c r="M182" s="5"/>
    </row>
    <row r="183" spans="1:13" s="98" customFormat="1" ht="15.75" customHeight="1">
      <c r="A183" s="100"/>
      <c r="B183" s="100"/>
      <c r="C183" s="100"/>
      <c r="D183" s="100"/>
      <c r="F183" s="99"/>
      <c r="G183" s="5"/>
      <c r="H183" s="5"/>
      <c r="I183" s="5"/>
      <c r="J183" s="5"/>
      <c r="K183" s="5"/>
      <c r="L183" s="5"/>
      <c r="M183" s="5"/>
    </row>
    <row r="184" spans="1:13" s="98" customFormat="1" ht="15.75" customHeight="1">
      <c r="A184" s="100"/>
      <c r="B184" s="100"/>
      <c r="C184" s="100"/>
      <c r="D184" s="100"/>
      <c r="F184" s="99"/>
      <c r="G184" s="5"/>
      <c r="H184" s="5"/>
      <c r="I184" s="5"/>
      <c r="J184" s="5"/>
      <c r="K184" s="5"/>
      <c r="L184" s="5"/>
      <c r="M184" s="5"/>
    </row>
    <row r="185" spans="1:13" s="98" customFormat="1" ht="15.75" customHeight="1">
      <c r="A185" s="100"/>
      <c r="B185" s="100"/>
      <c r="C185" s="100"/>
      <c r="D185" s="100"/>
      <c r="F185" s="99"/>
      <c r="G185" s="5"/>
      <c r="H185" s="5"/>
      <c r="I185" s="5"/>
      <c r="J185" s="5"/>
      <c r="K185" s="5"/>
      <c r="L185" s="5"/>
      <c r="M185" s="5"/>
    </row>
    <row r="186" spans="1:13" s="98" customFormat="1" ht="15.75" customHeight="1">
      <c r="A186" s="100"/>
      <c r="B186" s="100"/>
      <c r="C186" s="100"/>
      <c r="D186" s="100"/>
      <c r="F186" s="99"/>
      <c r="G186" s="5"/>
      <c r="H186" s="5"/>
      <c r="I186" s="5"/>
      <c r="J186" s="5"/>
      <c r="K186" s="5"/>
      <c r="L186" s="5"/>
      <c r="M186" s="5"/>
    </row>
    <row r="187" spans="1:13" s="98" customFormat="1" ht="15.75" customHeight="1">
      <c r="A187" s="100"/>
      <c r="B187" s="100"/>
      <c r="C187" s="100"/>
      <c r="D187" s="100"/>
      <c r="F187" s="99"/>
      <c r="G187" s="5"/>
      <c r="H187" s="5"/>
      <c r="I187" s="5"/>
      <c r="J187" s="5"/>
      <c r="K187" s="5"/>
      <c r="L187" s="5"/>
      <c r="M187" s="5"/>
    </row>
    <row r="188" spans="1:13" s="98" customFormat="1" ht="15.75" customHeight="1">
      <c r="A188" s="100"/>
      <c r="B188" s="100"/>
      <c r="C188" s="100"/>
      <c r="D188" s="100"/>
      <c r="F188" s="99"/>
      <c r="G188" s="5"/>
      <c r="H188" s="5"/>
      <c r="I188" s="5"/>
      <c r="J188" s="5"/>
      <c r="K188" s="5"/>
      <c r="L188" s="5"/>
      <c r="M188" s="5"/>
    </row>
    <row r="189" spans="1:13" s="98" customFormat="1" ht="15.75" customHeight="1">
      <c r="A189" s="100"/>
      <c r="B189" s="100"/>
      <c r="C189" s="100"/>
      <c r="D189" s="100"/>
      <c r="F189" s="99"/>
      <c r="G189" s="5"/>
      <c r="H189" s="5"/>
      <c r="I189" s="5"/>
      <c r="J189" s="5"/>
      <c r="K189" s="5"/>
      <c r="L189" s="5"/>
      <c r="M189" s="5"/>
    </row>
    <row r="190" spans="1:13" s="98" customFormat="1" ht="15.75" customHeight="1">
      <c r="A190" s="100"/>
      <c r="B190" s="100"/>
      <c r="C190" s="100"/>
      <c r="D190" s="100"/>
      <c r="F190" s="99"/>
      <c r="G190" s="5"/>
      <c r="H190" s="5"/>
      <c r="I190" s="5"/>
      <c r="J190" s="5"/>
      <c r="K190" s="5"/>
      <c r="L190" s="5"/>
      <c r="M190" s="5"/>
    </row>
    <row r="191" spans="1:13" s="98" customFormat="1" ht="15.75" customHeight="1">
      <c r="A191" s="100"/>
      <c r="B191" s="100"/>
      <c r="C191" s="100"/>
      <c r="D191" s="100"/>
      <c r="F191" s="99"/>
      <c r="G191" s="5"/>
      <c r="H191" s="5"/>
      <c r="I191" s="5"/>
      <c r="J191" s="5"/>
      <c r="K191" s="5"/>
      <c r="L191" s="5"/>
      <c r="M191" s="5"/>
    </row>
    <row r="192" spans="1:13" s="98" customFormat="1" ht="15.75" customHeight="1">
      <c r="A192" s="100"/>
      <c r="B192" s="100"/>
      <c r="C192" s="100"/>
      <c r="D192" s="100"/>
      <c r="F192" s="99"/>
      <c r="G192" s="5"/>
      <c r="H192" s="5"/>
      <c r="I192" s="5"/>
      <c r="J192" s="5"/>
      <c r="K192" s="5"/>
      <c r="L192" s="5"/>
      <c r="M192" s="5"/>
    </row>
    <row r="193" spans="1:13" s="98" customFormat="1" ht="15.75" customHeight="1">
      <c r="A193" s="100"/>
      <c r="B193" s="100"/>
      <c r="C193" s="100"/>
      <c r="D193" s="100"/>
      <c r="F193" s="99"/>
      <c r="G193" s="5"/>
      <c r="H193" s="5"/>
      <c r="I193" s="5"/>
      <c r="J193" s="5"/>
      <c r="K193" s="5"/>
      <c r="L193" s="5"/>
      <c r="M193" s="5"/>
    </row>
    <row r="194" spans="1:13" s="98" customFormat="1" ht="15.75" customHeight="1">
      <c r="A194" s="100"/>
      <c r="B194" s="100"/>
      <c r="C194" s="100"/>
      <c r="D194" s="100"/>
      <c r="F194" s="99"/>
      <c r="G194" s="5"/>
      <c r="H194" s="5"/>
      <c r="I194" s="5"/>
      <c r="J194" s="5"/>
      <c r="K194" s="5"/>
      <c r="L194" s="5"/>
      <c r="M194" s="5"/>
    </row>
    <row r="195" spans="1:13" s="98" customFormat="1" ht="15.75" customHeight="1">
      <c r="A195" s="100"/>
      <c r="B195" s="100"/>
      <c r="C195" s="100"/>
      <c r="D195" s="100"/>
      <c r="F195" s="99"/>
      <c r="G195" s="5"/>
      <c r="H195" s="5"/>
      <c r="I195" s="5"/>
      <c r="J195" s="5"/>
      <c r="K195" s="5"/>
      <c r="L195" s="5"/>
      <c r="M195" s="5"/>
    </row>
    <row r="196" spans="1:13" s="98" customFormat="1" ht="15.75" customHeight="1">
      <c r="A196" s="100"/>
      <c r="B196" s="100"/>
      <c r="C196" s="100"/>
      <c r="D196" s="100"/>
      <c r="F196" s="99"/>
      <c r="G196" s="5"/>
      <c r="H196" s="5"/>
      <c r="I196" s="5"/>
      <c r="J196" s="5"/>
      <c r="K196" s="5"/>
      <c r="L196" s="5"/>
      <c r="M196" s="5"/>
    </row>
    <row r="197" spans="1:13" s="98" customFormat="1" ht="15.75" customHeight="1">
      <c r="A197" s="100"/>
      <c r="B197" s="100"/>
      <c r="C197" s="100"/>
      <c r="D197" s="100"/>
      <c r="F197" s="99"/>
      <c r="G197" s="5"/>
      <c r="H197" s="5"/>
      <c r="I197" s="5"/>
      <c r="J197" s="5"/>
      <c r="K197" s="5"/>
      <c r="L197" s="5"/>
      <c r="M197" s="5"/>
    </row>
    <row r="198" spans="1:13" s="98" customFormat="1" ht="15.75" customHeight="1">
      <c r="A198" s="100"/>
      <c r="B198" s="100"/>
      <c r="C198" s="100"/>
      <c r="D198" s="100"/>
      <c r="F198" s="99"/>
      <c r="G198" s="5"/>
      <c r="H198" s="5"/>
      <c r="I198" s="5"/>
      <c r="J198" s="5"/>
      <c r="K198" s="5"/>
      <c r="L198" s="5"/>
      <c r="M198" s="5"/>
    </row>
    <row r="199" spans="1:13" s="98" customFormat="1" ht="15.75" customHeight="1">
      <c r="A199" s="100"/>
      <c r="B199" s="100"/>
      <c r="C199" s="100"/>
      <c r="D199" s="100"/>
      <c r="F199" s="99"/>
      <c r="G199" s="5"/>
      <c r="H199" s="5"/>
      <c r="I199" s="5"/>
      <c r="J199" s="5"/>
      <c r="K199" s="5"/>
      <c r="L199" s="5"/>
      <c r="M199" s="5"/>
    </row>
    <row r="200" spans="1:13" s="98" customFormat="1" ht="15.75" customHeight="1">
      <c r="A200" s="100"/>
      <c r="B200" s="100"/>
      <c r="C200" s="100"/>
      <c r="D200" s="100"/>
      <c r="F200" s="99"/>
      <c r="G200" s="5"/>
      <c r="H200" s="5"/>
      <c r="I200" s="5"/>
      <c r="J200" s="5"/>
      <c r="K200" s="5"/>
      <c r="L200" s="5"/>
      <c r="M200" s="5"/>
    </row>
    <row r="201" spans="1:13" s="98" customFormat="1" ht="15.75" customHeight="1">
      <c r="A201" s="100"/>
      <c r="B201" s="100"/>
      <c r="C201" s="100"/>
      <c r="D201" s="100"/>
      <c r="F201" s="99"/>
      <c r="G201" s="5"/>
      <c r="H201" s="5"/>
      <c r="I201" s="5"/>
      <c r="J201" s="5"/>
      <c r="K201" s="5"/>
      <c r="L201" s="5"/>
      <c r="M201" s="5"/>
    </row>
  </sheetData>
  <mergeCells count="26">
    <mergeCell ref="C52:H52"/>
    <mergeCell ref="I52:M52"/>
    <mergeCell ref="C15:H15"/>
    <mergeCell ref="I15:M15"/>
    <mergeCell ref="A1:B1"/>
    <mergeCell ref="C1:H1"/>
    <mergeCell ref="I1:M1"/>
    <mergeCell ref="D4:D13"/>
    <mergeCell ref="F4:F13"/>
    <mergeCell ref="G4:G13"/>
    <mergeCell ref="I4:I13"/>
    <mergeCell ref="K4:K13"/>
    <mergeCell ref="M4:M13"/>
    <mergeCell ref="A2:A13"/>
    <mergeCell ref="B2:B13"/>
    <mergeCell ref="C2:C13"/>
    <mergeCell ref="D2:H3"/>
    <mergeCell ref="I2:M3"/>
    <mergeCell ref="E4:E5"/>
    <mergeCell ref="H4:H5"/>
    <mergeCell ref="J4:J5"/>
    <mergeCell ref="L4:L5"/>
    <mergeCell ref="E6:E13"/>
    <mergeCell ref="H6:H13"/>
    <mergeCell ref="J6:J13"/>
    <mergeCell ref="L6:L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8" style="17" customWidth="1"/>
    <col min="9" max="11" width="7" style="17" bestFit="1" customWidth="1"/>
    <col min="12" max="12" width="8" style="17" bestFit="1"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104</v>
      </c>
      <c r="B2" s="220"/>
      <c r="C2" s="229" t="s">
        <v>121</v>
      </c>
      <c r="D2" s="230"/>
      <c r="E2" s="230"/>
      <c r="F2" s="230"/>
      <c r="G2" s="230"/>
      <c r="H2" s="230" t="s">
        <v>121</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166209</v>
      </c>
      <c r="D19" s="129">
        <v>65086</v>
      </c>
      <c r="E19" s="129">
        <v>26001</v>
      </c>
      <c r="F19" s="129">
        <v>9731</v>
      </c>
      <c r="G19" s="129">
        <v>7884</v>
      </c>
      <c r="H19" s="129">
        <v>24607</v>
      </c>
      <c r="I19" s="129">
        <v>8411</v>
      </c>
      <c r="J19" s="129">
        <v>16196</v>
      </c>
      <c r="K19" s="129">
        <v>5434</v>
      </c>
      <c r="L19" s="129">
        <v>16805</v>
      </c>
      <c r="M19" s="129">
        <v>10662</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115391</v>
      </c>
      <c r="D20" s="129">
        <v>25202</v>
      </c>
      <c r="E20" s="129">
        <v>7437</v>
      </c>
      <c r="F20" s="129">
        <v>32280</v>
      </c>
      <c r="G20" s="129">
        <v>3576</v>
      </c>
      <c r="H20" s="129">
        <v>20303</v>
      </c>
      <c r="I20" s="129">
        <v>18601</v>
      </c>
      <c r="J20" s="129">
        <v>1702</v>
      </c>
      <c r="K20" s="129">
        <v>2267</v>
      </c>
      <c r="L20" s="129">
        <v>15594</v>
      </c>
      <c r="M20" s="129">
        <v>8732</v>
      </c>
      <c r="N20" s="129" t="s">
        <v>10</v>
      </c>
      <c r="O20" s="119"/>
      <c r="P20" s="119"/>
      <c r="Q20" s="119"/>
      <c r="R20" s="119"/>
      <c r="S20" s="119"/>
      <c r="T20" s="119"/>
      <c r="U20" s="119"/>
      <c r="V20" s="119"/>
      <c r="W20" s="119"/>
      <c r="X20" s="119"/>
    </row>
    <row r="21" spans="1:24" s="22" customFormat="1" ht="21.6" customHeight="1">
      <c r="A21" s="158">
        <f>IF(B21&lt;&gt;"",COUNTA($B$19:B21),"")</f>
        <v>3</v>
      </c>
      <c r="B21" s="43" t="s">
        <v>143</v>
      </c>
      <c r="C21" s="129">
        <v>201527</v>
      </c>
      <c r="D21" s="129" t="s">
        <v>10</v>
      </c>
      <c r="E21" s="129" t="s">
        <v>10</v>
      </c>
      <c r="F21" s="129" t="s">
        <v>10</v>
      </c>
      <c r="G21" s="129" t="s">
        <v>10</v>
      </c>
      <c r="H21" s="129">
        <v>201527</v>
      </c>
      <c r="I21" s="129">
        <v>177046</v>
      </c>
      <c r="J21" s="129">
        <v>24481</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5719</v>
      </c>
      <c r="D22" s="129">
        <v>633</v>
      </c>
      <c r="E22" s="129">
        <v>9</v>
      </c>
      <c r="F22" s="129">
        <v>62</v>
      </c>
      <c r="G22" s="129" t="s">
        <v>10</v>
      </c>
      <c r="H22" s="129">
        <v>1</v>
      </c>
      <c r="I22" s="129" t="s">
        <v>10</v>
      </c>
      <c r="J22" s="129">
        <v>1</v>
      </c>
      <c r="K22" s="129">
        <v>2</v>
      </c>
      <c r="L22" s="129">
        <v>48</v>
      </c>
      <c r="M22" s="129">
        <v>189</v>
      </c>
      <c r="N22" s="129">
        <v>4776</v>
      </c>
      <c r="O22" s="119"/>
      <c r="P22" s="119"/>
      <c r="Q22" s="119"/>
      <c r="R22" s="119"/>
      <c r="S22" s="119"/>
      <c r="T22" s="119"/>
      <c r="U22" s="119"/>
      <c r="V22" s="119"/>
      <c r="W22" s="119"/>
      <c r="X22" s="119"/>
    </row>
    <row r="23" spans="1:24" s="22" customFormat="1" ht="11.1" customHeight="1">
      <c r="A23" s="158">
        <f>IF(B23&lt;&gt;"",COUNTA($B$19:B23),"")</f>
        <v>5</v>
      </c>
      <c r="B23" s="42" t="s">
        <v>145</v>
      </c>
      <c r="C23" s="129">
        <v>347000</v>
      </c>
      <c r="D23" s="129">
        <v>28521</v>
      </c>
      <c r="E23" s="129">
        <v>4592</v>
      </c>
      <c r="F23" s="129">
        <v>14538</v>
      </c>
      <c r="G23" s="129">
        <v>17779</v>
      </c>
      <c r="H23" s="129">
        <v>83679</v>
      </c>
      <c r="I23" s="129">
        <v>7260</v>
      </c>
      <c r="J23" s="129">
        <v>76418</v>
      </c>
      <c r="K23" s="129">
        <v>9644</v>
      </c>
      <c r="L23" s="129">
        <v>9140</v>
      </c>
      <c r="M23" s="129">
        <v>48834</v>
      </c>
      <c r="N23" s="129">
        <v>130273</v>
      </c>
      <c r="O23" s="119"/>
      <c r="P23" s="119"/>
      <c r="Q23" s="119"/>
      <c r="R23" s="119"/>
      <c r="S23" s="119"/>
      <c r="T23" s="119"/>
      <c r="U23" s="119"/>
      <c r="V23" s="119"/>
      <c r="W23" s="119"/>
      <c r="X23" s="119"/>
    </row>
    <row r="24" spans="1:24" s="22" customFormat="1" ht="11.1" customHeight="1">
      <c r="A24" s="158">
        <f>IF(B24&lt;&gt;"",COUNTA($B$19:B24),"")</f>
        <v>6</v>
      </c>
      <c r="B24" s="42" t="s">
        <v>146</v>
      </c>
      <c r="C24" s="129">
        <v>167687</v>
      </c>
      <c r="D24" s="129">
        <v>15953</v>
      </c>
      <c r="E24" s="129">
        <v>2394</v>
      </c>
      <c r="F24" s="129">
        <v>8480</v>
      </c>
      <c r="G24" s="129">
        <v>107</v>
      </c>
      <c r="H24" s="129">
        <v>8912</v>
      </c>
      <c r="I24" s="129">
        <v>195</v>
      </c>
      <c r="J24" s="129">
        <v>8716</v>
      </c>
      <c r="K24" s="129">
        <v>179</v>
      </c>
      <c r="L24" s="129">
        <v>1161</v>
      </c>
      <c r="M24" s="129">
        <v>201</v>
      </c>
      <c r="N24" s="129">
        <v>130301</v>
      </c>
      <c r="O24" s="119"/>
      <c r="P24" s="119"/>
      <c r="Q24" s="119"/>
      <c r="R24" s="119"/>
      <c r="S24" s="119"/>
      <c r="T24" s="119"/>
      <c r="U24" s="119"/>
      <c r="V24" s="119"/>
      <c r="W24" s="119"/>
      <c r="X24" s="119"/>
    </row>
    <row r="25" spans="1:24" s="22" customFormat="1" ht="20.100000000000001" customHeight="1">
      <c r="A25" s="159">
        <f>IF(B25&lt;&gt;"",COUNTA($B$19:B25),"")</f>
        <v>7</v>
      </c>
      <c r="B25" s="45" t="s">
        <v>147</v>
      </c>
      <c r="C25" s="130">
        <v>668159</v>
      </c>
      <c r="D25" s="130">
        <v>103489</v>
      </c>
      <c r="E25" s="130">
        <v>35646</v>
      </c>
      <c r="F25" s="130">
        <v>48130</v>
      </c>
      <c r="G25" s="130">
        <v>29132</v>
      </c>
      <c r="H25" s="130">
        <v>321204</v>
      </c>
      <c r="I25" s="130">
        <v>211123</v>
      </c>
      <c r="J25" s="130">
        <v>110081</v>
      </c>
      <c r="K25" s="130">
        <v>17168</v>
      </c>
      <c r="L25" s="130">
        <v>40426</v>
      </c>
      <c r="M25" s="130">
        <v>68216</v>
      </c>
      <c r="N25" s="130">
        <v>4748</v>
      </c>
      <c r="O25" s="119"/>
      <c r="P25" s="119"/>
      <c r="Q25" s="119"/>
      <c r="R25" s="119"/>
      <c r="S25" s="119"/>
      <c r="T25" s="119"/>
      <c r="U25" s="119"/>
      <c r="V25" s="119"/>
      <c r="W25" s="119"/>
      <c r="X25" s="119"/>
    </row>
    <row r="26" spans="1:24" s="22" customFormat="1" ht="21.6" customHeight="1">
      <c r="A26" s="158">
        <f>IF(B26&lt;&gt;"",COUNTA($B$19:B26),"")</f>
        <v>8</v>
      </c>
      <c r="B26" s="43" t="s">
        <v>148</v>
      </c>
      <c r="C26" s="129">
        <v>52580</v>
      </c>
      <c r="D26" s="129">
        <v>5898</v>
      </c>
      <c r="E26" s="129">
        <v>5312</v>
      </c>
      <c r="F26" s="129">
        <v>10283</v>
      </c>
      <c r="G26" s="129">
        <v>1630</v>
      </c>
      <c r="H26" s="129">
        <v>3217</v>
      </c>
      <c r="I26" s="129">
        <v>85</v>
      </c>
      <c r="J26" s="129">
        <v>3132</v>
      </c>
      <c r="K26" s="129">
        <v>1956</v>
      </c>
      <c r="L26" s="129">
        <v>17403</v>
      </c>
      <c r="M26" s="129">
        <v>6881</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29458</v>
      </c>
      <c r="D27" s="129">
        <v>2049</v>
      </c>
      <c r="E27" s="129">
        <v>1092</v>
      </c>
      <c r="F27" s="129">
        <v>2904</v>
      </c>
      <c r="G27" s="129">
        <v>1191</v>
      </c>
      <c r="H27" s="129">
        <v>1898</v>
      </c>
      <c r="I27" s="129">
        <v>21</v>
      </c>
      <c r="J27" s="129">
        <v>1877</v>
      </c>
      <c r="K27" s="129">
        <v>1780</v>
      </c>
      <c r="L27" s="129">
        <v>12693</v>
      </c>
      <c r="M27" s="129">
        <v>5850</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v>61</v>
      </c>
      <c r="D28" s="129" t="s">
        <v>10</v>
      </c>
      <c r="E28" s="129" t="s">
        <v>10</v>
      </c>
      <c r="F28" s="129" t="s">
        <v>10</v>
      </c>
      <c r="G28" s="129" t="s">
        <v>10</v>
      </c>
      <c r="H28" s="129" t="s">
        <v>10</v>
      </c>
      <c r="I28" s="129" t="s">
        <v>10</v>
      </c>
      <c r="J28" s="129" t="s">
        <v>10</v>
      </c>
      <c r="K28" s="129" t="s">
        <v>10</v>
      </c>
      <c r="L28" s="129" t="s">
        <v>10</v>
      </c>
      <c r="M28" s="129" t="s">
        <v>10</v>
      </c>
      <c r="N28" s="129">
        <v>61</v>
      </c>
      <c r="O28" s="119"/>
      <c r="P28" s="119"/>
      <c r="Q28" s="119"/>
      <c r="R28" s="119"/>
      <c r="S28" s="119"/>
      <c r="T28" s="119"/>
      <c r="U28" s="119"/>
      <c r="V28" s="119"/>
      <c r="W28" s="119"/>
      <c r="X28" s="119"/>
    </row>
    <row r="29" spans="1:24" s="22" customFormat="1" ht="11.1" customHeight="1">
      <c r="A29" s="158">
        <f>IF(B29&lt;&gt;"",COUNTA($B$19:B29),"")</f>
        <v>11</v>
      </c>
      <c r="B29" s="42" t="s">
        <v>151</v>
      </c>
      <c r="C29" s="129">
        <v>10606</v>
      </c>
      <c r="D29" s="129">
        <v>5</v>
      </c>
      <c r="E29" s="129">
        <v>51</v>
      </c>
      <c r="F29" s="129">
        <v>70</v>
      </c>
      <c r="G29" s="129">
        <v>14</v>
      </c>
      <c r="H29" s="129">
        <v>6</v>
      </c>
      <c r="I29" s="129" t="s">
        <v>10</v>
      </c>
      <c r="J29" s="129">
        <v>6</v>
      </c>
      <c r="K29" s="129">
        <v>93</v>
      </c>
      <c r="L29" s="129">
        <v>4734</v>
      </c>
      <c r="M29" s="129">
        <v>3972</v>
      </c>
      <c r="N29" s="129">
        <v>1659</v>
      </c>
      <c r="O29" s="119"/>
      <c r="P29" s="119"/>
      <c r="Q29" s="119"/>
      <c r="R29" s="119"/>
      <c r="S29" s="119"/>
      <c r="T29" s="119"/>
      <c r="U29" s="119"/>
      <c r="V29" s="119"/>
      <c r="W29" s="119"/>
      <c r="X29" s="119"/>
    </row>
    <row r="30" spans="1:24" s="22" customFormat="1" ht="11.1" customHeight="1">
      <c r="A30" s="158">
        <f>IF(B30&lt;&gt;"",COUNTA($B$19:B30),"")</f>
        <v>12</v>
      </c>
      <c r="B30" s="42" t="s">
        <v>146</v>
      </c>
      <c r="C30" s="129">
        <v>1606</v>
      </c>
      <c r="D30" s="129">
        <v>39</v>
      </c>
      <c r="E30" s="129">
        <v>688</v>
      </c>
      <c r="F30" s="129">
        <v>88</v>
      </c>
      <c r="G30" s="129">
        <v>2</v>
      </c>
      <c r="H30" s="129" t="s">
        <v>10</v>
      </c>
      <c r="I30" s="129" t="s">
        <v>10</v>
      </c>
      <c r="J30" s="129" t="s">
        <v>10</v>
      </c>
      <c r="K30" s="129" t="s">
        <v>10</v>
      </c>
      <c r="L30" s="129">
        <v>379</v>
      </c>
      <c r="M30" s="129">
        <v>332</v>
      </c>
      <c r="N30" s="129">
        <v>79</v>
      </c>
      <c r="O30" s="119"/>
      <c r="P30" s="119"/>
      <c r="Q30" s="119"/>
      <c r="R30" s="119"/>
      <c r="S30" s="119"/>
      <c r="T30" s="119"/>
      <c r="U30" s="119"/>
      <c r="V30" s="119"/>
      <c r="W30" s="119"/>
      <c r="X30" s="119"/>
    </row>
    <row r="31" spans="1:24" s="22" customFormat="1" ht="20.100000000000001" customHeight="1">
      <c r="A31" s="159">
        <f>IF(B31&lt;&gt;"",COUNTA($B$19:B31),"")</f>
        <v>13</v>
      </c>
      <c r="B31" s="45" t="s">
        <v>152</v>
      </c>
      <c r="C31" s="130">
        <v>61641</v>
      </c>
      <c r="D31" s="130">
        <v>5864</v>
      </c>
      <c r="E31" s="130">
        <v>4675</v>
      </c>
      <c r="F31" s="130">
        <v>10266</v>
      </c>
      <c r="G31" s="130">
        <v>1642</v>
      </c>
      <c r="H31" s="130">
        <v>3224</v>
      </c>
      <c r="I31" s="130">
        <v>85</v>
      </c>
      <c r="J31" s="130">
        <v>3139</v>
      </c>
      <c r="K31" s="130">
        <v>2049</v>
      </c>
      <c r="L31" s="130">
        <v>21758</v>
      </c>
      <c r="M31" s="130">
        <v>10522</v>
      </c>
      <c r="N31" s="130">
        <v>1642</v>
      </c>
      <c r="O31" s="119"/>
      <c r="P31" s="119"/>
      <c r="Q31" s="119"/>
      <c r="R31" s="119"/>
      <c r="S31" s="119"/>
      <c r="T31" s="119"/>
      <c r="U31" s="119"/>
      <c r="V31" s="119"/>
      <c r="W31" s="119"/>
      <c r="X31" s="119"/>
    </row>
    <row r="32" spans="1:24" s="22" customFormat="1" ht="20.100000000000001" customHeight="1">
      <c r="A32" s="159">
        <f>IF(B32&lt;&gt;"",COUNTA($B$19:B32),"")</f>
        <v>14</v>
      </c>
      <c r="B32" s="45" t="s">
        <v>153</v>
      </c>
      <c r="C32" s="130">
        <v>729800</v>
      </c>
      <c r="D32" s="130">
        <v>109353</v>
      </c>
      <c r="E32" s="130">
        <v>40320</v>
      </c>
      <c r="F32" s="130">
        <v>58395</v>
      </c>
      <c r="G32" s="130">
        <v>30774</v>
      </c>
      <c r="H32" s="130">
        <v>324428</v>
      </c>
      <c r="I32" s="130">
        <v>211208</v>
      </c>
      <c r="J32" s="130">
        <v>113220</v>
      </c>
      <c r="K32" s="130">
        <v>19217</v>
      </c>
      <c r="L32" s="130">
        <v>62184</v>
      </c>
      <c r="M32" s="130">
        <v>78738</v>
      </c>
      <c r="N32" s="130">
        <v>6389</v>
      </c>
      <c r="O32" s="119"/>
      <c r="P32" s="119"/>
      <c r="Q32" s="119"/>
      <c r="R32" s="119"/>
      <c r="S32" s="119"/>
      <c r="T32" s="119"/>
      <c r="U32" s="119"/>
      <c r="V32" s="119"/>
      <c r="W32" s="119"/>
      <c r="X32" s="119"/>
    </row>
    <row r="33" spans="1:24" s="22" customFormat="1" ht="11.1" customHeight="1">
      <c r="A33" s="158">
        <f>IF(B33&lt;&gt;"",COUNTA($B$19:B33),"")</f>
        <v>15</v>
      </c>
      <c r="B33" s="42" t="s">
        <v>154</v>
      </c>
      <c r="C33" s="129">
        <v>170628</v>
      </c>
      <c r="D33" s="129" t="s">
        <v>10</v>
      </c>
      <c r="E33" s="129" t="s">
        <v>10</v>
      </c>
      <c r="F33" s="129" t="s">
        <v>10</v>
      </c>
      <c r="G33" s="129" t="s">
        <v>10</v>
      </c>
      <c r="H33" s="129" t="s">
        <v>10</v>
      </c>
      <c r="I33" s="129" t="s">
        <v>10</v>
      </c>
      <c r="J33" s="129" t="s">
        <v>10</v>
      </c>
      <c r="K33" s="129" t="s">
        <v>10</v>
      </c>
      <c r="L33" s="129" t="s">
        <v>10</v>
      </c>
      <c r="M33" s="129" t="s">
        <v>10</v>
      </c>
      <c r="N33" s="129">
        <v>170628</v>
      </c>
      <c r="O33" s="119"/>
      <c r="P33" s="119"/>
      <c r="Q33" s="119"/>
      <c r="R33" s="119"/>
      <c r="S33" s="119"/>
      <c r="T33" s="119"/>
      <c r="U33" s="119"/>
      <c r="V33" s="119"/>
      <c r="W33" s="119"/>
      <c r="X33" s="119"/>
    </row>
    <row r="34" spans="1:24" s="22" customFormat="1" ht="11.1" customHeight="1">
      <c r="A34" s="158">
        <f>IF(B34&lt;&gt;"",COUNTA($B$19:B34),"")</f>
        <v>16</v>
      </c>
      <c r="B34" s="42" t="s">
        <v>155</v>
      </c>
      <c r="C34" s="129">
        <v>61539</v>
      </c>
      <c r="D34" s="129" t="s">
        <v>10</v>
      </c>
      <c r="E34" s="129" t="s">
        <v>10</v>
      </c>
      <c r="F34" s="129" t="s">
        <v>10</v>
      </c>
      <c r="G34" s="129" t="s">
        <v>10</v>
      </c>
      <c r="H34" s="129" t="s">
        <v>10</v>
      </c>
      <c r="I34" s="129" t="s">
        <v>10</v>
      </c>
      <c r="J34" s="129" t="s">
        <v>10</v>
      </c>
      <c r="K34" s="129" t="s">
        <v>10</v>
      </c>
      <c r="L34" s="129" t="s">
        <v>10</v>
      </c>
      <c r="M34" s="129" t="s">
        <v>10</v>
      </c>
      <c r="N34" s="129">
        <v>61539</v>
      </c>
      <c r="O34" s="119"/>
      <c r="P34" s="119"/>
      <c r="Q34" s="119"/>
      <c r="R34" s="119"/>
      <c r="S34" s="119"/>
      <c r="T34" s="119"/>
      <c r="U34" s="119"/>
      <c r="V34" s="119"/>
      <c r="W34" s="119"/>
      <c r="X34" s="119"/>
    </row>
    <row r="35" spans="1:24" s="22" customFormat="1" ht="11.1" customHeight="1">
      <c r="A35" s="158">
        <f>IF(B35&lt;&gt;"",COUNTA($B$19:B35),"")</f>
        <v>17</v>
      </c>
      <c r="B35" s="42" t="s">
        <v>171</v>
      </c>
      <c r="C35" s="129">
        <v>62849</v>
      </c>
      <c r="D35" s="129" t="s">
        <v>10</v>
      </c>
      <c r="E35" s="129" t="s">
        <v>10</v>
      </c>
      <c r="F35" s="129" t="s">
        <v>10</v>
      </c>
      <c r="G35" s="129" t="s">
        <v>10</v>
      </c>
      <c r="H35" s="129" t="s">
        <v>10</v>
      </c>
      <c r="I35" s="129" t="s">
        <v>10</v>
      </c>
      <c r="J35" s="129" t="s">
        <v>10</v>
      </c>
      <c r="K35" s="129" t="s">
        <v>10</v>
      </c>
      <c r="L35" s="129" t="s">
        <v>10</v>
      </c>
      <c r="M35" s="129" t="s">
        <v>10</v>
      </c>
      <c r="N35" s="129">
        <v>62849</v>
      </c>
      <c r="O35" s="119"/>
      <c r="P35" s="119"/>
      <c r="Q35" s="119"/>
      <c r="R35" s="119"/>
      <c r="S35" s="119"/>
      <c r="T35" s="119"/>
      <c r="U35" s="119"/>
      <c r="V35" s="119"/>
      <c r="W35" s="119"/>
      <c r="X35" s="119"/>
    </row>
    <row r="36" spans="1:24" s="22" customFormat="1" ht="11.1" customHeight="1">
      <c r="A36" s="158">
        <f>IF(B36&lt;&gt;"",COUNTA($B$19:B36),"")</f>
        <v>18</v>
      </c>
      <c r="B36" s="42" t="s">
        <v>172</v>
      </c>
      <c r="C36" s="129">
        <v>32289</v>
      </c>
      <c r="D36" s="129" t="s">
        <v>10</v>
      </c>
      <c r="E36" s="129" t="s">
        <v>10</v>
      </c>
      <c r="F36" s="129" t="s">
        <v>10</v>
      </c>
      <c r="G36" s="129" t="s">
        <v>10</v>
      </c>
      <c r="H36" s="129" t="s">
        <v>10</v>
      </c>
      <c r="I36" s="129" t="s">
        <v>10</v>
      </c>
      <c r="J36" s="129" t="s">
        <v>10</v>
      </c>
      <c r="K36" s="129" t="s">
        <v>10</v>
      </c>
      <c r="L36" s="129" t="s">
        <v>10</v>
      </c>
      <c r="M36" s="129" t="s">
        <v>10</v>
      </c>
      <c r="N36" s="129">
        <v>32289</v>
      </c>
      <c r="O36" s="119"/>
      <c r="P36" s="119"/>
      <c r="Q36" s="119"/>
      <c r="R36" s="119"/>
      <c r="S36" s="119"/>
      <c r="T36" s="119"/>
      <c r="U36" s="119"/>
      <c r="V36" s="119"/>
      <c r="W36" s="119"/>
      <c r="X36" s="119"/>
    </row>
    <row r="37" spans="1:24" s="22" customFormat="1" ht="11.1" customHeight="1">
      <c r="A37" s="158">
        <f>IF(B37&lt;&gt;"",COUNTA($B$19:B37),"")</f>
        <v>19</v>
      </c>
      <c r="B37" s="42" t="s">
        <v>60</v>
      </c>
      <c r="C37" s="129">
        <v>112082</v>
      </c>
      <c r="D37" s="129" t="s">
        <v>10</v>
      </c>
      <c r="E37" s="129" t="s">
        <v>10</v>
      </c>
      <c r="F37" s="129" t="s">
        <v>10</v>
      </c>
      <c r="G37" s="129" t="s">
        <v>10</v>
      </c>
      <c r="H37" s="129" t="s">
        <v>10</v>
      </c>
      <c r="I37" s="129" t="s">
        <v>10</v>
      </c>
      <c r="J37" s="129" t="s">
        <v>10</v>
      </c>
      <c r="K37" s="129" t="s">
        <v>10</v>
      </c>
      <c r="L37" s="129" t="s">
        <v>10</v>
      </c>
      <c r="M37" s="129" t="s">
        <v>10</v>
      </c>
      <c r="N37" s="129">
        <v>112082</v>
      </c>
      <c r="O37" s="119"/>
      <c r="P37" s="119"/>
      <c r="Q37" s="119"/>
      <c r="R37" s="119"/>
      <c r="S37" s="119"/>
      <c r="T37" s="119"/>
      <c r="U37" s="119"/>
      <c r="V37" s="119"/>
      <c r="W37" s="119"/>
      <c r="X37" s="119"/>
    </row>
    <row r="38" spans="1:24" s="22" customFormat="1" ht="21.6" customHeight="1">
      <c r="A38" s="158">
        <f>IF(B38&lt;&gt;"",COUNTA($B$19:B38),"")</f>
        <v>20</v>
      </c>
      <c r="B38" s="43" t="s">
        <v>156</v>
      </c>
      <c r="C38" s="129">
        <v>95298</v>
      </c>
      <c r="D38" s="129" t="s">
        <v>10</v>
      </c>
      <c r="E38" s="129" t="s">
        <v>10</v>
      </c>
      <c r="F38" s="129" t="s">
        <v>10</v>
      </c>
      <c r="G38" s="129" t="s">
        <v>10</v>
      </c>
      <c r="H38" s="129" t="s">
        <v>10</v>
      </c>
      <c r="I38" s="129" t="s">
        <v>10</v>
      </c>
      <c r="J38" s="129" t="s">
        <v>10</v>
      </c>
      <c r="K38" s="129" t="s">
        <v>10</v>
      </c>
      <c r="L38" s="129" t="s">
        <v>10</v>
      </c>
      <c r="M38" s="129" t="s">
        <v>10</v>
      </c>
      <c r="N38" s="129">
        <v>95298</v>
      </c>
      <c r="O38" s="119"/>
      <c r="P38" s="119"/>
      <c r="Q38" s="119"/>
      <c r="R38" s="119"/>
      <c r="S38" s="119"/>
      <c r="T38" s="119"/>
      <c r="U38" s="119"/>
      <c r="V38" s="119"/>
      <c r="W38" s="119"/>
      <c r="X38" s="119"/>
    </row>
    <row r="39" spans="1:24" s="22" customFormat="1" ht="21.6" customHeight="1">
      <c r="A39" s="158">
        <f>IF(B39&lt;&gt;"",COUNTA($B$19:B39),"")</f>
        <v>21</v>
      </c>
      <c r="B39" s="43" t="s">
        <v>157</v>
      </c>
      <c r="C39" s="129">
        <v>90949</v>
      </c>
      <c r="D39" s="129">
        <v>618</v>
      </c>
      <c r="E39" s="129">
        <v>96</v>
      </c>
      <c r="F39" s="129">
        <v>2757</v>
      </c>
      <c r="G39" s="129">
        <v>7175</v>
      </c>
      <c r="H39" s="129">
        <v>75269</v>
      </c>
      <c r="I39" s="129">
        <v>39119</v>
      </c>
      <c r="J39" s="129">
        <v>36150</v>
      </c>
      <c r="K39" s="129">
        <v>343</v>
      </c>
      <c r="L39" s="129">
        <v>4496</v>
      </c>
      <c r="M39" s="129">
        <v>196</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22834</v>
      </c>
      <c r="D40" s="129">
        <v>381</v>
      </c>
      <c r="E40" s="129">
        <v>17</v>
      </c>
      <c r="F40" s="129">
        <v>13</v>
      </c>
      <c r="G40" s="129">
        <v>46</v>
      </c>
      <c r="H40" s="129">
        <v>22113</v>
      </c>
      <c r="I40" s="129">
        <v>21816</v>
      </c>
      <c r="J40" s="129">
        <v>297</v>
      </c>
      <c r="K40" s="129">
        <v>36</v>
      </c>
      <c r="L40" s="129">
        <v>4</v>
      </c>
      <c r="M40" s="129">
        <v>224</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61059</v>
      </c>
      <c r="D41" s="129">
        <v>874</v>
      </c>
      <c r="E41" s="129">
        <v>6498</v>
      </c>
      <c r="F41" s="129">
        <v>716</v>
      </c>
      <c r="G41" s="129">
        <v>1677</v>
      </c>
      <c r="H41" s="129">
        <v>2544</v>
      </c>
      <c r="I41" s="129">
        <v>176</v>
      </c>
      <c r="J41" s="129">
        <v>2368</v>
      </c>
      <c r="K41" s="129">
        <v>1261</v>
      </c>
      <c r="L41" s="129">
        <v>4818</v>
      </c>
      <c r="M41" s="129">
        <v>42672</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321718</v>
      </c>
      <c r="D42" s="129">
        <v>42081</v>
      </c>
      <c r="E42" s="129">
        <v>14156</v>
      </c>
      <c r="F42" s="129">
        <v>10079</v>
      </c>
      <c r="G42" s="129">
        <v>1836</v>
      </c>
      <c r="H42" s="129">
        <v>87023</v>
      </c>
      <c r="I42" s="129">
        <v>75040</v>
      </c>
      <c r="J42" s="129">
        <v>11984</v>
      </c>
      <c r="K42" s="129">
        <v>881</v>
      </c>
      <c r="L42" s="129">
        <v>5558</v>
      </c>
      <c r="M42" s="129">
        <v>14491</v>
      </c>
      <c r="N42" s="129">
        <v>145613</v>
      </c>
      <c r="O42" s="119"/>
      <c r="P42" s="119"/>
      <c r="Q42" s="119"/>
      <c r="R42" s="119"/>
      <c r="S42" s="119"/>
      <c r="T42" s="119"/>
      <c r="U42" s="119"/>
      <c r="V42" s="119"/>
      <c r="W42" s="119"/>
      <c r="X42" s="119"/>
    </row>
    <row r="43" spans="1:24" s="22" customFormat="1" ht="11.1" customHeight="1">
      <c r="A43" s="158">
        <f>IF(B43&lt;&gt;"",COUNTA($B$19:B43),"")</f>
        <v>25</v>
      </c>
      <c r="B43" s="42" t="s">
        <v>146</v>
      </c>
      <c r="C43" s="129">
        <v>167687</v>
      </c>
      <c r="D43" s="129">
        <v>15953</v>
      </c>
      <c r="E43" s="129">
        <v>2394</v>
      </c>
      <c r="F43" s="129">
        <v>8480</v>
      </c>
      <c r="G43" s="129">
        <v>107</v>
      </c>
      <c r="H43" s="129">
        <v>8912</v>
      </c>
      <c r="I43" s="129">
        <v>195</v>
      </c>
      <c r="J43" s="129">
        <v>8716</v>
      </c>
      <c r="K43" s="129">
        <v>179</v>
      </c>
      <c r="L43" s="129">
        <v>1161</v>
      </c>
      <c r="M43" s="129">
        <v>201</v>
      </c>
      <c r="N43" s="129">
        <v>130301</v>
      </c>
      <c r="O43" s="119"/>
      <c r="P43" s="119"/>
      <c r="Q43" s="119"/>
      <c r="R43" s="119"/>
      <c r="S43" s="119"/>
      <c r="T43" s="119"/>
      <c r="U43" s="119"/>
      <c r="V43" s="119"/>
      <c r="W43" s="119"/>
      <c r="X43" s="119"/>
    </row>
    <row r="44" spans="1:24" s="22" customFormat="1" ht="20.100000000000001" customHeight="1">
      <c r="A44" s="159">
        <f>IF(B44&lt;&gt;"",COUNTA($B$19:B44),"")</f>
        <v>26</v>
      </c>
      <c r="B44" s="45" t="s">
        <v>161</v>
      </c>
      <c r="C44" s="130">
        <v>706881</v>
      </c>
      <c r="D44" s="130">
        <v>28000</v>
      </c>
      <c r="E44" s="130">
        <v>18372</v>
      </c>
      <c r="F44" s="130">
        <v>5085</v>
      </c>
      <c r="G44" s="130">
        <v>10627</v>
      </c>
      <c r="H44" s="130">
        <v>178038</v>
      </c>
      <c r="I44" s="130">
        <v>135956</v>
      </c>
      <c r="J44" s="130">
        <v>42083</v>
      </c>
      <c r="K44" s="130">
        <v>2341</v>
      </c>
      <c r="L44" s="130">
        <v>13716</v>
      </c>
      <c r="M44" s="130">
        <v>57382</v>
      </c>
      <c r="N44" s="130">
        <v>393319</v>
      </c>
      <c r="O44" s="119"/>
      <c r="P44" s="119"/>
      <c r="Q44" s="119"/>
      <c r="R44" s="119"/>
      <c r="S44" s="119"/>
      <c r="T44" s="119"/>
      <c r="U44" s="119"/>
      <c r="V44" s="119"/>
      <c r="W44" s="119"/>
      <c r="X44" s="119"/>
    </row>
    <row r="45" spans="1:24" s="47" customFormat="1" ht="11.1" customHeight="1">
      <c r="A45" s="158">
        <f>IF(B45&lt;&gt;"",COUNTA($B$19:B45),"")</f>
        <v>27</v>
      </c>
      <c r="B45" s="42" t="s">
        <v>162</v>
      </c>
      <c r="C45" s="129">
        <v>45387</v>
      </c>
      <c r="D45" s="129">
        <v>2822</v>
      </c>
      <c r="E45" s="129">
        <v>2199</v>
      </c>
      <c r="F45" s="129">
        <v>7957</v>
      </c>
      <c r="G45" s="129">
        <v>625</v>
      </c>
      <c r="H45" s="129">
        <v>1546</v>
      </c>
      <c r="I45" s="129">
        <v>822</v>
      </c>
      <c r="J45" s="129">
        <v>724</v>
      </c>
      <c r="K45" s="129">
        <v>290</v>
      </c>
      <c r="L45" s="129">
        <v>6864</v>
      </c>
      <c r="M45" s="129">
        <v>1896</v>
      </c>
      <c r="N45" s="129">
        <v>21188</v>
      </c>
      <c r="O45" s="120"/>
      <c r="P45" s="120"/>
      <c r="Q45" s="120"/>
      <c r="R45" s="120"/>
      <c r="S45" s="120"/>
      <c r="T45" s="120"/>
      <c r="U45" s="120"/>
      <c r="V45" s="120"/>
      <c r="W45" s="120"/>
      <c r="X45" s="120"/>
    </row>
    <row r="46" spans="1:24"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16659</v>
      </c>
      <c r="D47" s="129">
        <v>7206</v>
      </c>
      <c r="E47" s="129">
        <v>1296</v>
      </c>
      <c r="F47" s="129">
        <v>256</v>
      </c>
      <c r="G47" s="129">
        <v>63</v>
      </c>
      <c r="H47" s="129">
        <v>951</v>
      </c>
      <c r="I47" s="129" t="s">
        <v>10</v>
      </c>
      <c r="J47" s="129">
        <v>951</v>
      </c>
      <c r="K47" s="129">
        <v>806</v>
      </c>
      <c r="L47" s="129">
        <v>3691</v>
      </c>
      <c r="M47" s="129">
        <v>1254</v>
      </c>
      <c r="N47" s="129">
        <v>1137</v>
      </c>
      <c r="O47" s="120"/>
      <c r="P47" s="120"/>
      <c r="Q47" s="120"/>
      <c r="R47" s="120"/>
      <c r="S47" s="120"/>
      <c r="T47" s="120"/>
      <c r="U47" s="120"/>
      <c r="V47" s="120"/>
      <c r="W47" s="120"/>
      <c r="X47" s="120"/>
    </row>
    <row r="48" spans="1:24" s="47" customFormat="1" ht="11.1" customHeight="1">
      <c r="A48" s="158">
        <f>IF(B48&lt;&gt;"",COUNTA($B$19:B48),"")</f>
        <v>30</v>
      </c>
      <c r="B48" s="42" t="s">
        <v>146</v>
      </c>
      <c r="C48" s="129">
        <v>1606</v>
      </c>
      <c r="D48" s="129">
        <v>39</v>
      </c>
      <c r="E48" s="129">
        <v>688</v>
      </c>
      <c r="F48" s="129">
        <v>88</v>
      </c>
      <c r="G48" s="129">
        <v>2</v>
      </c>
      <c r="H48" s="129" t="s">
        <v>10</v>
      </c>
      <c r="I48" s="129" t="s">
        <v>10</v>
      </c>
      <c r="J48" s="129" t="s">
        <v>10</v>
      </c>
      <c r="K48" s="129" t="s">
        <v>10</v>
      </c>
      <c r="L48" s="129">
        <v>379</v>
      </c>
      <c r="M48" s="129">
        <v>332</v>
      </c>
      <c r="N48" s="129">
        <v>79</v>
      </c>
      <c r="O48" s="120"/>
      <c r="P48" s="120"/>
      <c r="Q48" s="120"/>
      <c r="R48" s="120"/>
      <c r="S48" s="120"/>
      <c r="T48" s="120"/>
      <c r="U48" s="120"/>
      <c r="V48" s="120"/>
      <c r="W48" s="120"/>
      <c r="X48" s="120"/>
    </row>
    <row r="49" spans="1:24" s="22" customFormat="1" ht="20.100000000000001" customHeight="1">
      <c r="A49" s="159">
        <f>IF(B49&lt;&gt;"",COUNTA($B$19:B49),"")</f>
        <v>31</v>
      </c>
      <c r="B49" s="45" t="s">
        <v>165</v>
      </c>
      <c r="C49" s="130">
        <v>60440</v>
      </c>
      <c r="D49" s="130">
        <v>9988</v>
      </c>
      <c r="E49" s="130">
        <v>2807</v>
      </c>
      <c r="F49" s="130">
        <v>8126</v>
      </c>
      <c r="G49" s="130">
        <v>686</v>
      </c>
      <c r="H49" s="130">
        <v>2497</v>
      </c>
      <c r="I49" s="130">
        <v>822</v>
      </c>
      <c r="J49" s="130">
        <v>1675</v>
      </c>
      <c r="K49" s="130">
        <v>1096</v>
      </c>
      <c r="L49" s="130">
        <v>10176</v>
      </c>
      <c r="M49" s="130">
        <v>2818</v>
      </c>
      <c r="N49" s="130">
        <v>22246</v>
      </c>
      <c r="O49" s="119"/>
      <c r="P49" s="119"/>
      <c r="Q49" s="119"/>
      <c r="R49" s="119"/>
      <c r="S49" s="119"/>
      <c r="T49" s="119"/>
      <c r="U49" s="119"/>
      <c r="V49" s="119"/>
      <c r="W49" s="119"/>
      <c r="X49" s="119"/>
    </row>
    <row r="50" spans="1:24" s="22" customFormat="1" ht="20.100000000000001" customHeight="1">
      <c r="A50" s="159">
        <f>IF(B50&lt;&gt;"",COUNTA($B$19:B50),"")</f>
        <v>32</v>
      </c>
      <c r="B50" s="45" t="s">
        <v>166</v>
      </c>
      <c r="C50" s="130">
        <v>767321</v>
      </c>
      <c r="D50" s="130">
        <v>37988</v>
      </c>
      <c r="E50" s="130">
        <v>21179</v>
      </c>
      <c r="F50" s="130">
        <v>13211</v>
      </c>
      <c r="G50" s="130">
        <v>11313</v>
      </c>
      <c r="H50" s="130">
        <v>180535</v>
      </c>
      <c r="I50" s="130">
        <v>136778</v>
      </c>
      <c r="J50" s="130">
        <v>43758</v>
      </c>
      <c r="K50" s="130">
        <v>3437</v>
      </c>
      <c r="L50" s="130">
        <v>23892</v>
      </c>
      <c r="M50" s="130">
        <v>60200</v>
      </c>
      <c r="N50" s="130">
        <v>415565</v>
      </c>
      <c r="O50" s="119"/>
      <c r="P50" s="119"/>
      <c r="Q50" s="119"/>
      <c r="R50" s="119"/>
      <c r="S50" s="119"/>
      <c r="T50" s="119"/>
      <c r="U50" s="119"/>
      <c r="V50" s="119"/>
      <c r="W50" s="119"/>
      <c r="X50" s="119"/>
    </row>
    <row r="51" spans="1:24" s="22" customFormat="1" ht="20.100000000000001" customHeight="1">
      <c r="A51" s="159">
        <f>IF(B51&lt;&gt;"",COUNTA($B$19:B51),"")</f>
        <v>33</v>
      </c>
      <c r="B51" s="45" t="s">
        <v>167</v>
      </c>
      <c r="C51" s="130">
        <v>37521</v>
      </c>
      <c r="D51" s="130">
        <v>-71365</v>
      </c>
      <c r="E51" s="130">
        <v>-19141</v>
      </c>
      <c r="F51" s="130">
        <v>-45184</v>
      </c>
      <c r="G51" s="130">
        <v>-19462</v>
      </c>
      <c r="H51" s="130">
        <v>-143893</v>
      </c>
      <c r="I51" s="130">
        <v>-74430</v>
      </c>
      <c r="J51" s="130">
        <v>-69462</v>
      </c>
      <c r="K51" s="130">
        <v>-15780</v>
      </c>
      <c r="L51" s="130">
        <v>-38292</v>
      </c>
      <c r="M51" s="130">
        <v>-18538</v>
      </c>
      <c r="N51" s="130">
        <v>409176</v>
      </c>
      <c r="O51" s="119"/>
      <c r="P51" s="119"/>
      <c r="Q51" s="119"/>
      <c r="R51" s="119"/>
      <c r="S51" s="119"/>
      <c r="T51" s="119"/>
      <c r="U51" s="119"/>
      <c r="V51" s="119"/>
      <c r="W51" s="119"/>
      <c r="X51" s="119"/>
    </row>
    <row r="52" spans="1:24" s="47" customFormat="1" ht="24.95" customHeight="1">
      <c r="A52" s="158">
        <f>IF(B52&lt;&gt;"",COUNTA($B$19:B52),"")</f>
        <v>34</v>
      </c>
      <c r="B52" s="44" t="s">
        <v>168</v>
      </c>
      <c r="C52" s="131">
        <v>38722</v>
      </c>
      <c r="D52" s="131">
        <v>-75489</v>
      </c>
      <c r="E52" s="131">
        <v>-17273</v>
      </c>
      <c r="F52" s="131">
        <v>-43044</v>
      </c>
      <c r="G52" s="131">
        <v>-18505</v>
      </c>
      <c r="H52" s="131">
        <v>-143166</v>
      </c>
      <c r="I52" s="131">
        <v>-75168</v>
      </c>
      <c r="J52" s="131">
        <v>-67998</v>
      </c>
      <c r="K52" s="131">
        <v>-14827</v>
      </c>
      <c r="L52" s="131">
        <v>-26710</v>
      </c>
      <c r="M52" s="131">
        <v>-10834</v>
      </c>
      <c r="N52" s="131">
        <v>388572</v>
      </c>
      <c r="O52" s="120"/>
      <c r="P52" s="120"/>
      <c r="Q52" s="120"/>
      <c r="R52" s="120"/>
      <c r="S52" s="120"/>
      <c r="T52" s="120"/>
      <c r="U52" s="120"/>
      <c r="V52" s="120"/>
      <c r="W52" s="120"/>
      <c r="X52" s="120"/>
    </row>
    <row r="53" spans="1:24" s="47" customFormat="1" ht="18" customHeight="1">
      <c r="A53" s="158">
        <f>IF(B53&lt;&gt;"",COUNTA($B$19:B53),"")</f>
        <v>35</v>
      </c>
      <c r="B53" s="42" t="s">
        <v>169</v>
      </c>
      <c r="C53" s="129">
        <v>10630</v>
      </c>
      <c r="D53" s="129">
        <v>399</v>
      </c>
      <c r="E53" s="129" t="s">
        <v>10</v>
      </c>
      <c r="F53" s="129" t="s">
        <v>10</v>
      </c>
      <c r="G53" s="129" t="s">
        <v>10</v>
      </c>
      <c r="H53" s="129">
        <v>106</v>
      </c>
      <c r="I53" s="129" t="s">
        <v>10</v>
      </c>
      <c r="J53" s="129">
        <v>106</v>
      </c>
      <c r="K53" s="129" t="s">
        <v>10</v>
      </c>
      <c r="L53" s="129">
        <v>110</v>
      </c>
      <c r="M53" s="129">
        <v>526</v>
      </c>
      <c r="N53" s="129">
        <v>9489</v>
      </c>
      <c r="O53" s="120"/>
      <c r="P53" s="120"/>
      <c r="Q53" s="120"/>
      <c r="R53" s="120"/>
      <c r="S53" s="120"/>
      <c r="T53" s="120"/>
      <c r="U53" s="120"/>
      <c r="V53" s="120"/>
      <c r="W53" s="120"/>
      <c r="X53" s="120"/>
    </row>
    <row r="54" spans="1:24" ht="11.1" customHeight="1">
      <c r="A54" s="158">
        <f>IF(B54&lt;&gt;"",COUNTA($B$19:B54),"")</f>
        <v>36</v>
      </c>
      <c r="B54" s="42" t="s">
        <v>170</v>
      </c>
      <c r="C54" s="129">
        <v>36133</v>
      </c>
      <c r="D54" s="129">
        <v>2519</v>
      </c>
      <c r="E54" s="129">
        <v>18</v>
      </c>
      <c r="F54" s="129">
        <v>784</v>
      </c>
      <c r="G54" s="129" t="s">
        <v>10</v>
      </c>
      <c r="H54" s="129">
        <v>3</v>
      </c>
      <c r="I54" s="129" t="s">
        <v>10</v>
      </c>
      <c r="J54" s="129">
        <v>3</v>
      </c>
      <c r="K54" s="129">
        <v>65</v>
      </c>
      <c r="L54" s="129">
        <v>534</v>
      </c>
      <c r="M54" s="129">
        <v>1247</v>
      </c>
      <c r="N54" s="129">
        <v>30963</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632.67999999999995</v>
      </c>
      <c r="D56" s="36">
        <v>247.75</v>
      </c>
      <c r="E56" s="36">
        <v>98.97</v>
      </c>
      <c r="F56" s="36">
        <v>37.04</v>
      </c>
      <c r="G56" s="36">
        <v>30.01</v>
      </c>
      <c r="H56" s="36">
        <v>93.67</v>
      </c>
      <c r="I56" s="36">
        <v>32.020000000000003</v>
      </c>
      <c r="J56" s="36">
        <v>61.65</v>
      </c>
      <c r="K56" s="36">
        <v>20.69</v>
      </c>
      <c r="L56" s="36">
        <v>63.97</v>
      </c>
      <c r="M56" s="36">
        <v>40.590000000000003</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439.24</v>
      </c>
      <c r="D57" s="36">
        <v>95.93</v>
      </c>
      <c r="E57" s="36">
        <v>28.31</v>
      </c>
      <c r="F57" s="36">
        <v>122.87</v>
      </c>
      <c r="G57" s="36">
        <v>13.61</v>
      </c>
      <c r="H57" s="36">
        <v>77.290000000000006</v>
      </c>
      <c r="I57" s="36">
        <v>70.81</v>
      </c>
      <c r="J57" s="36">
        <v>6.48</v>
      </c>
      <c r="K57" s="36">
        <v>8.6300000000000008</v>
      </c>
      <c r="L57" s="36">
        <v>59.36</v>
      </c>
      <c r="M57" s="36">
        <v>33.24</v>
      </c>
      <c r="N57" s="36" t="s">
        <v>10</v>
      </c>
      <c r="O57" s="119"/>
      <c r="P57" s="119"/>
      <c r="Q57" s="119"/>
      <c r="R57" s="119"/>
      <c r="S57" s="119"/>
      <c r="T57" s="119"/>
      <c r="U57" s="119"/>
      <c r="V57" s="119"/>
      <c r="W57" s="119"/>
      <c r="X57" s="119"/>
    </row>
    <row r="58" spans="1:24" s="22" customFormat="1" ht="21.6" customHeight="1">
      <c r="A58" s="158">
        <f>IF(B58&lt;&gt;"",COUNTA($B$19:B58),"")</f>
        <v>39</v>
      </c>
      <c r="B58" s="43" t="s">
        <v>143</v>
      </c>
      <c r="C58" s="36">
        <v>767.12</v>
      </c>
      <c r="D58" s="36" t="s">
        <v>10</v>
      </c>
      <c r="E58" s="36" t="s">
        <v>10</v>
      </c>
      <c r="F58" s="36" t="s">
        <v>10</v>
      </c>
      <c r="G58" s="36" t="s">
        <v>10</v>
      </c>
      <c r="H58" s="36">
        <v>767.12</v>
      </c>
      <c r="I58" s="36">
        <v>673.93</v>
      </c>
      <c r="J58" s="36">
        <v>93.19</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21.77</v>
      </c>
      <c r="D59" s="36">
        <v>2.41</v>
      </c>
      <c r="E59" s="36">
        <v>0.03</v>
      </c>
      <c r="F59" s="36">
        <v>0.23</v>
      </c>
      <c r="G59" s="36" t="s">
        <v>10</v>
      </c>
      <c r="H59" s="36" t="s">
        <v>10</v>
      </c>
      <c r="I59" s="36" t="s">
        <v>10</v>
      </c>
      <c r="J59" s="36" t="s">
        <v>10</v>
      </c>
      <c r="K59" s="36">
        <v>0.01</v>
      </c>
      <c r="L59" s="36">
        <v>0.18</v>
      </c>
      <c r="M59" s="36">
        <v>0.72</v>
      </c>
      <c r="N59" s="36">
        <v>18.18</v>
      </c>
      <c r="O59" s="119"/>
      <c r="P59" s="119"/>
      <c r="Q59" s="119"/>
      <c r="R59" s="119"/>
      <c r="S59" s="119"/>
      <c r="T59" s="119"/>
      <c r="U59" s="119"/>
      <c r="V59" s="119"/>
      <c r="W59" s="119"/>
      <c r="X59" s="119"/>
    </row>
    <row r="60" spans="1:24" s="22" customFormat="1" ht="11.1" customHeight="1">
      <c r="A60" s="158">
        <f>IF(B60&lt;&gt;"",COUNTA($B$19:B60),"")</f>
        <v>41</v>
      </c>
      <c r="B60" s="42" t="s">
        <v>145</v>
      </c>
      <c r="C60" s="36">
        <v>1320.87</v>
      </c>
      <c r="D60" s="36">
        <v>108.57</v>
      </c>
      <c r="E60" s="36">
        <v>17.48</v>
      </c>
      <c r="F60" s="36">
        <v>55.34</v>
      </c>
      <c r="G60" s="36">
        <v>67.680000000000007</v>
      </c>
      <c r="H60" s="36">
        <v>318.52999999999997</v>
      </c>
      <c r="I60" s="36">
        <v>27.64</v>
      </c>
      <c r="J60" s="36">
        <v>290.89</v>
      </c>
      <c r="K60" s="36">
        <v>36.71</v>
      </c>
      <c r="L60" s="36">
        <v>34.79</v>
      </c>
      <c r="M60" s="36">
        <v>185.89</v>
      </c>
      <c r="N60" s="36">
        <v>495.89</v>
      </c>
      <c r="O60" s="119"/>
      <c r="P60" s="119"/>
      <c r="Q60" s="119"/>
      <c r="R60" s="119"/>
      <c r="S60" s="119"/>
      <c r="T60" s="119"/>
      <c r="U60" s="119"/>
      <c r="V60" s="119"/>
      <c r="W60" s="119"/>
      <c r="X60" s="119"/>
    </row>
    <row r="61" spans="1:24" s="22" customFormat="1" ht="11.1" customHeight="1">
      <c r="A61" s="158">
        <f>IF(B61&lt;&gt;"",COUNTA($B$19:B61),"")</f>
        <v>42</v>
      </c>
      <c r="B61" s="42" t="s">
        <v>146</v>
      </c>
      <c r="C61" s="36">
        <v>638.30999999999995</v>
      </c>
      <c r="D61" s="36">
        <v>60.73</v>
      </c>
      <c r="E61" s="36">
        <v>9.11</v>
      </c>
      <c r="F61" s="36">
        <v>32.28</v>
      </c>
      <c r="G61" s="36">
        <v>0.41</v>
      </c>
      <c r="H61" s="36">
        <v>33.92</v>
      </c>
      <c r="I61" s="36">
        <v>0.74</v>
      </c>
      <c r="J61" s="36">
        <v>33.18</v>
      </c>
      <c r="K61" s="36">
        <v>0.68</v>
      </c>
      <c r="L61" s="36">
        <v>4.42</v>
      </c>
      <c r="M61" s="36">
        <v>0.77</v>
      </c>
      <c r="N61" s="36">
        <v>496</v>
      </c>
      <c r="O61" s="119"/>
      <c r="P61" s="119"/>
      <c r="Q61" s="119"/>
      <c r="R61" s="119"/>
      <c r="S61" s="119"/>
      <c r="T61" s="119"/>
      <c r="U61" s="119"/>
      <c r="V61" s="119"/>
      <c r="W61" s="119"/>
      <c r="X61" s="119"/>
    </row>
    <row r="62" spans="1:24" s="22" customFormat="1" ht="20.100000000000001" customHeight="1">
      <c r="A62" s="159">
        <f>IF(B62&lt;&gt;"",COUNTA($B$19:B62),"")</f>
        <v>43</v>
      </c>
      <c r="B62" s="45" t="s">
        <v>147</v>
      </c>
      <c r="C62" s="37">
        <v>2543.38</v>
      </c>
      <c r="D62" s="37">
        <v>393.94</v>
      </c>
      <c r="E62" s="37">
        <v>135.69</v>
      </c>
      <c r="F62" s="37">
        <v>183.21</v>
      </c>
      <c r="G62" s="37">
        <v>110.89</v>
      </c>
      <c r="H62" s="37">
        <v>1222.68</v>
      </c>
      <c r="I62" s="37">
        <v>803.65</v>
      </c>
      <c r="J62" s="37">
        <v>419.03</v>
      </c>
      <c r="K62" s="37">
        <v>65.349999999999994</v>
      </c>
      <c r="L62" s="37">
        <v>153.88</v>
      </c>
      <c r="M62" s="37">
        <v>259.67</v>
      </c>
      <c r="N62" s="37">
        <v>18.07</v>
      </c>
      <c r="O62" s="119"/>
      <c r="P62" s="119"/>
      <c r="Q62" s="119"/>
      <c r="R62" s="119"/>
      <c r="S62" s="119"/>
      <c r="T62" s="119"/>
      <c r="U62" s="119"/>
      <c r="V62" s="119"/>
      <c r="W62" s="119"/>
      <c r="X62" s="119"/>
    </row>
    <row r="63" spans="1:24" s="22" customFormat="1" ht="21.6" customHeight="1">
      <c r="A63" s="158">
        <f>IF(B63&lt;&gt;"",COUNTA($B$19:B63),"")</f>
        <v>44</v>
      </c>
      <c r="B63" s="43" t="s">
        <v>148</v>
      </c>
      <c r="C63" s="36">
        <v>200.15</v>
      </c>
      <c r="D63" s="36">
        <v>22.45</v>
      </c>
      <c r="E63" s="36">
        <v>20.22</v>
      </c>
      <c r="F63" s="36">
        <v>39.14</v>
      </c>
      <c r="G63" s="36">
        <v>6.2</v>
      </c>
      <c r="H63" s="36">
        <v>12.25</v>
      </c>
      <c r="I63" s="36">
        <v>0.32</v>
      </c>
      <c r="J63" s="36">
        <v>11.92</v>
      </c>
      <c r="K63" s="36">
        <v>7.44</v>
      </c>
      <c r="L63" s="36">
        <v>66.25</v>
      </c>
      <c r="M63" s="36">
        <v>26.19</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112.13</v>
      </c>
      <c r="D64" s="36">
        <v>7.8</v>
      </c>
      <c r="E64" s="36">
        <v>4.16</v>
      </c>
      <c r="F64" s="36">
        <v>11.06</v>
      </c>
      <c r="G64" s="36">
        <v>4.53</v>
      </c>
      <c r="H64" s="36">
        <v>7.23</v>
      </c>
      <c r="I64" s="36">
        <v>0.08</v>
      </c>
      <c r="J64" s="36">
        <v>7.15</v>
      </c>
      <c r="K64" s="36">
        <v>6.78</v>
      </c>
      <c r="L64" s="36">
        <v>48.32</v>
      </c>
      <c r="M64" s="36">
        <v>22.27</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v>0.23</v>
      </c>
      <c r="D65" s="36" t="s">
        <v>10</v>
      </c>
      <c r="E65" s="36" t="s">
        <v>10</v>
      </c>
      <c r="F65" s="36" t="s">
        <v>10</v>
      </c>
      <c r="G65" s="36" t="s">
        <v>10</v>
      </c>
      <c r="H65" s="36" t="s">
        <v>10</v>
      </c>
      <c r="I65" s="36" t="s">
        <v>10</v>
      </c>
      <c r="J65" s="36" t="s">
        <v>10</v>
      </c>
      <c r="K65" s="36" t="s">
        <v>10</v>
      </c>
      <c r="L65" s="36" t="s">
        <v>10</v>
      </c>
      <c r="M65" s="36" t="s">
        <v>10</v>
      </c>
      <c r="N65" s="36">
        <v>0.23</v>
      </c>
      <c r="O65" s="119"/>
      <c r="P65" s="119"/>
      <c r="Q65" s="119"/>
      <c r="R65" s="119"/>
      <c r="S65" s="119"/>
      <c r="T65" s="119"/>
      <c r="U65" s="119"/>
      <c r="V65" s="119"/>
      <c r="W65" s="119"/>
      <c r="X65" s="119"/>
    </row>
    <row r="66" spans="1:24" s="22" customFormat="1" ht="11.1" customHeight="1">
      <c r="A66" s="158">
        <f>IF(B66&lt;&gt;"",COUNTA($B$19:B66),"")</f>
        <v>47</v>
      </c>
      <c r="B66" s="42" t="s">
        <v>151</v>
      </c>
      <c r="C66" s="36">
        <v>40.369999999999997</v>
      </c>
      <c r="D66" s="36">
        <v>0.02</v>
      </c>
      <c r="E66" s="36">
        <v>0.19</v>
      </c>
      <c r="F66" s="36">
        <v>0.27</v>
      </c>
      <c r="G66" s="36">
        <v>0.05</v>
      </c>
      <c r="H66" s="36">
        <v>0.02</v>
      </c>
      <c r="I66" s="36" t="s">
        <v>10</v>
      </c>
      <c r="J66" s="36">
        <v>0.02</v>
      </c>
      <c r="K66" s="36">
        <v>0.36</v>
      </c>
      <c r="L66" s="36">
        <v>18.02</v>
      </c>
      <c r="M66" s="36">
        <v>15.12</v>
      </c>
      <c r="N66" s="36">
        <v>6.32</v>
      </c>
      <c r="O66" s="119"/>
      <c r="P66" s="119"/>
      <c r="Q66" s="119"/>
      <c r="R66" s="119"/>
      <c r="S66" s="119"/>
      <c r="T66" s="119"/>
      <c r="U66" s="119"/>
      <c r="V66" s="119"/>
      <c r="W66" s="119"/>
      <c r="X66" s="119"/>
    </row>
    <row r="67" spans="1:24" s="22" customFormat="1" ht="11.1" customHeight="1">
      <c r="A67" s="158">
        <f>IF(B67&lt;&gt;"",COUNTA($B$19:B67),"")</f>
        <v>48</v>
      </c>
      <c r="B67" s="42" t="s">
        <v>146</v>
      </c>
      <c r="C67" s="36">
        <v>6.11</v>
      </c>
      <c r="D67" s="36">
        <v>0.15</v>
      </c>
      <c r="E67" s="36">
        <v>2.62</v>
      </c>
      <c r="F67" s="36">
        <v>0.33</v>
      </c>
      <c r="G67" s="36">
        <v>0.01</v>
      </c>
      <c r="H67" s="36" t="s">
        <v>10</v>
      </c>
      <c r="I67" s="36" t="s">
        <v>10</v>
      </c>
      <c r="J67" s="36" t="s">
        <v>10</v>
      </c>
      <c r="K67" s="36" t="s">
        <v>10</v>
      </c>
      <c r="L67" s="36">
        <v>1.44</v>
      </c>
      <c r="M67" s="36">
        <v>1.26</v>
      </c>
      <c r="N67" s="36">
        <v>0.3</v>
      </c>
      <c r="O67" s="119"/>
      <c r="P67" s="119"/>
      <c r="Q67" s="119"/>
      <c r="R67" s="119"/>
      <c r="S67" s="119"/>
      <c r="T67" s="119"/>
      <c r="U67" s="119"/>
      <c r="V67" s="119"/>
      <c r="W67" s="119"/>
      <c r="X67" s="119"/>
    </row>
    <row r="68" spans="1:24" s="22" customFormat="1" ht="20.100000000000001" customHeight="1">
      <c r="A68" s="159">
        <f>IF(B68&lt;&gt;"",COUNTA($B$19:B68),"")</f>
        <v>49</v>
      </c>
      <c r="B68" s="45" t="s">
        <v>152</v>
      </c>
      <c r="C68" s="37">
        <v>234.64</v>
      </c>
      <c r="D68" s="37">
        <v>22.32</v>
      </c>
      <c r="E68" s="37">
        <v>17.79</v>
      </c>
      <c r="F68" s="37">
        <v>39.08</v>
      </c>
      <c r="G68" s="37">
        <v>6.25</v>
      </c>
      <c r="H68" s="37">
        <v>12.27</v>
      </c>
      <c r="I68" s="37">
        <v>0.32</v>
      </c>
      <c r="J68" s="37">
        <v>11.95</v>
      </c>
      <c r="K68" s="37">
        <v>7.8</v>
      </c>
      <c r="L68" s="37">
        <v>82.82</v>
      </c>
      <c r="M68" s="37">
        <v>40.049999999999997</v>
      </c>
      <c r="N68" s="37">
        <v>6.25</v>
      </c>
      <c r="O68" s="119"/>
      <c r="P68" s="119"/>
      <c r="Q68" s="119"/>
      <c r="R68" s="119"/>
      <c r="S68" s="119"/>
      <c r="T68" s="119"/>
      <c r="U68" s="119"/>
      <c r="V68" s="119"/>
      <c r="W68" s="119"/>
      <c r="X68" s="119"/>
    </row>
    <row r="69" spans="1:24" s="22" customFormat="1" ht="20.100000000000001" customHeight="1">
      <c r="A69" s="159">
        <f>IF(B69&lt;&gt;"",COUNTA($B$19:B69),"")</f>
        <v>50</v>
      </c>
      <c r="B69" s="45" t="s">
        <v>153</v>
      </c>
      <c r="C69" s="37">
        <v>2778.02</v>
      </c>
      <c r="D69" s="37">
        <v>416.26</v>
      </c>
      <c r="E69" s="37">
        <v>153.47999999999999</v>
      </c>
      <c r="F69" s="37">
        <v>222.29</v>
      </c>
      <c r="G69" s="37">
        <v>117.14</v>
      </c>
      <c r="H69" s="37">
        <v>1234.95</v>
      </c>
      <c r="I69" s="37">
        <v>803.97</v>
      </c>
      <c r="J69" s="37">
        <v>430.98</v>
      </c>
      <c r="K69" s="37">
        <v>73.150000000000006</v>
      </c>
      <c r="L69" s="37">
        <v>236.71</v>
      </c>
      <c r="M69" s="37">
        <v>299.72000000000003</v>
      </c>
      <c r="N69" s="37">
        <v>24.32</v>
      </c>
      <c r="O69" s="119"/>
      <c r="P69" s="119"/>
      <c r="Q69" s="119"/>
      <c r="R69" s="119"/>
      <c r="S69" s="119"/>
      <c r="T69" s="119"/>
      <c r="U69" s="119"/>
      <c r="V69" s="119"/>
      <c r="W69" s="119"/>
      <c r="X69" s="119"/>
    </row>
    <row r="70" spans="1:24" s="22" customFormat="1" ht="11.1" customHeight="1">
      <c r="A70" s="158">
        <f>IF(B70&lt;&gt;"",COUNTA($B$19:B70),"")</f>
        <v>51</v>
      </c>
      <c r="B70" s="42" t="s">
        <v>154</v>
      </c>
      <c r="C70" s="36">
        <v>649.5</v>
      </c>
      <c r="D70" s="36" t="s">
        <v>10</v>
      </c>
      <c r="E70" s="36" t="s">
        <v>10</v>
      </c>
      <c r="F70" s="36" t="s">
        <v>10</v>
      </c>
      <c r="G70" s="36" t="s">
        <v>10</v>
      </c>
      <c r="H70" s="36" t="s">
        <v>10</v>
      </c>
      <c r="I70" s="36" t="s">
        <v>10</v>
      </c>
      <c r="J70" s="36" t="s">
        <v>10</v>
      </c>
      <c r="K70" s="36" t="s">
        <v>10</v>
      </c>
      <c r="L70" s="36" t="s">
        <v>10</v>
      </c>
      <c r="M70" s="36" t="s">
        <v>10</v>
      </c>
      <c r="N70" s="36">
        <v>649.5</v>
      </c>
      <c r="O70" s="119"/>
      <c r="P70" s="119"/>
      <c r="Q70" s="119"/>
      <c r="R70" s="119"/>
      <c r="S70" s="119"/>
      <c r="T70" s="119"/>
      <c r="U70" s="119"/>
      <c r="V70" s="119"/>
      <c r="W70" s="119"/>
      <c r="X70" s="119"/>
    </row>
    <row r="71" spans="1:24" s="22" customFormat="1" ht="11.1" customHeight="1">
      <c r="A71" s="158">
        <f>IF(B71&lt;&gt;"",COUNTA($B$19:B71),"")</f>
        <v>52</v>
      </c>
      <c r="B71" s="42" t="s">
        <v>155</v>
      </c>
      <c r="C71" s="36">
        <v>234.25</v>
      </c>
      <c r="D71" s="36" t="s">
        <v>10</v>
      </c>
      <c r="E71" s="36" t="s">
        <v>10</v>
      </c>
      <c r="F71" s="36" t="s">
        <v>10</v>
      </c>
      <c r="G71" s="36" t="s">
        <v>10</v>
      </c>
      <c r="H71" s="36" t="s">
        <v>10</v>
      </c>
      <c r="I71" s="36" t="s">
        <v>10</v>
      </c>
      <c r="J71" s="36" t="s">
        <v>10</v>
      </c>
      <c r="K71" s="36" t="s">
        <v>10</v>
      </c>
      <c r="L71" s="36" t="s">
        <v>10</v>
      </c>
      <c r="M71" s="36" t="s">
        <v>10</v>
      </c>
      <c r="N71" s="36">
        <v>234.25</v>
      </c>
      <c r="O71" s="119"/>
      <c r="P71" s="119"/>
      <c r="Q71" s="119"/>
      <c r="R71" s="119"/>
      <c r="S71" s="119"/>
      <c r="T71" s="119"/>
      <c r="U71" s="119"/>
      <c r="V71" s="119"/>
      <c r="W71" s="119"/>
      <c r="X71" s="119"/>
    </row>
    <row r="72" spans="1:24" s="22" customFormat="1" ht="11.1" customHeight="1">
      <c r="A72" s="158">
        <f>IF(B72&lt;&gt;"",COUNTA($B$19:B72),"")</f>
        <v>53</v>
      </c>
      <c r="B72" s="42" t="s">
        <v>171</v>
      </c>
      <c r="C72" s="36">
        <v>239.24</v>
      </c>
      <c r="D72" s="36" t="s">
        <v>10</v>
      </c>
      <c r="E72" s="36" t="s">
        <v>10</v>
      </c>
      <c r="F72" s="36" t="s">
        <v>10</v>
      </c>
      <c r="G72" s="36" t="s">
        <v>10</v>
      </c>
      <c r="H72" s="36" t="s">
        <v>10</v>
      </c>
      <c r="I72" s="36" t="s">
        <v>10</v>
      </c>
      <c r="J72" s="36" t="s">
        <v>10</v>
      </c>
      <c r="K72" s="36" t="s">
        <v>10</v>
      </c>
      <c r="L72" s="36" t="s">
        <v>10</v>
      </c>
      <c r="M72" s="36" t="s">
        <v>10</v>
      </c>
      <c r="N72" s="36">
        <v>239.24</v>
      </c>
      <c r="O72" s="119"/>
      <c r="P72" s="119"/>
      <c r="Q72" s="119"/>
      <c r="R72" s="119"/>
      <c r="S72" s="119"/>
      <c r="T72" s="119"/>
      <c r="U72" s="119"/>
      <c r="V72" s="119"/>
      <c r="W72" s="119"/>
      <c r="X72" s="119"/>
    </row>
    <row r="73" spans="1:24" s="22" customFormat="1" ht="11.1" customHeight="1">
      <c r="A73" s="158">
        <f>IF(B73&lt;&gt;"",COUNTA($B$19:B73),"")</f>
        <v>54</v>
      </c>
      <c r="B73" s="42" t="s">
        <v>172</v>
      </c>
      <c r="C73" s="36">
        <v>122.91</v>
      </c>
      <c r="D73" s="36" t="s">
        <v>10</v>
      </c>
      <c r="E73" s="36" t="s">
        <v>10</v>
      </c>
      <c r="F73" s="36" t="s">
        <v>10</v>
      </c>
      <c r="G73" s="36" t="s">
        <v>10</v>
      </c>
      <c r="H73" s="36" t="s">
        <v>10</v>
      </c>
      <c r="I73" s="36" t="s">
        <v>10</v>
      </c>
      <c r="J73" s="36" t="s">
        <v>10</v>
      </c>
      <c r="K73" s="36" t="s">
        <v>10</v>
      </c>
      <c r="L73" s="36" t="s">
        <v>10</v>
      </c>
      <c r="M73" s="36" t="s">
        <v>10</v>
      </c>
      <c r="N73" s="36">
        <v>122.91</v>
      </c>
      <c r="O73" s="119"/>
      <c r="P73" s="119"/>
      <c r="Q73" s="119"/>
      <c r="R73" s="119"/>
      <c r="S73" s="119"/>
      <c r="T73" s="119"/>
      <c r="U73" s="119"/>
      <c r="V73" s="119"/>
      <c r="W73" s="119"/>
      <c r="X73" s="119"/>
    </row>
    <row r="74" spans="1:24" s="22" customFormat="1" ht="11.1" customHeight="1">
      <c r="A74" s="158">
        <f>IF(B74&lt;&gt;"",COUNTA($B$19:B74),"")</f>
        <v>55</v>
      </c>
      <c r="B74" s="42" t="s">
        <v>60</v>
      </c>
      <c r="C74" s="36">
        <v>426.64</v>
      </c>
      <c r="D74" s="36" t="s">
        <v>10</v>
      </c>
      <c r="E74" s="36" t="s">
        <v>10</v>
      </c>
      <c r="F74" s="36" t="s">
        <v>10</v>
      </c>
      <c r="G74" s="36" t="s">
        <v>10</v>
      </c>
      <c r="H74" s="36" t="s">
        <v>10</v>
      </c>
      <c r="I74" s="36" t="s">
        <v>10</v>
      </c>
      <c r="J74" s="36" t="s">
        <v>10</v>
      </c>
      <c r="K74" s="36" t="s">
        <v>10</v>
      </c>
      <c r="L74" s="36" t="s">
        <v>10</v>
      </c>
      <c r="M74" s="36" t="s">
        <v>10</v>
      </c>
      <c r="N74" s="36">
        <v>426.64</v>
      </c>
      <c r="O74" s="119"/>
      <c r="P74" s="119"/>
      <c r="Q74" s="119"/>
      <c r="R74" s="119"/>
      <c r="S74" s="119"/>
      <c r="T74" s="119"/>
      <c r="U74" s="119"/>
      <c r="V74" s="119"/>
      <c r="W74" s="119"/>
      <c r="X74" s="119"/>
    </row>
    <row r="75" spans="1:24" s="22" customFormat="1" ht="21.6" customHeight="1">
      <c r="A75" s="158">
        <f>IF(B75&lt;&gt;"",COUNTA($B$19:B75),"")</f>
        <v>56</v>
      </c>
      <c r="B75" s="43" t="s">
        <v>156</v>
      </c>
      <c r="C75" s="36">
        <v>362.76</v>
      </c>
      <c r="D75" s="36" t="s">
        <v>10</v>
      </c>
      <c r="E75" s="36" t="s">
        <v>10</v>
      </c>
      <c r="F75" s="36" t="s">
        <v>10</v>
      </c>
      <c r="G75" s="36" t="s">
        <v>10</v>
      </c>
      <c r="H75" s="36" t="s">
        <v>10</v>
      </c>
      <c r="I75" s="36" t="s">
        <v>10</v>
      </c>
      <c r="J75" s="36" t="s">
        <v>10</v>
      </c>
      <c r="K75" s="36" t="s">
        <v>10</v>
      </c>
      <c r="L75" s="36" t="s">
        <v>10</v>
      </c>
      <c r="M75" s="36" t="s">
        <v>10</v>
      </c>
      <c r="N75" s="36">
        <v>362.76</v>
      </c>
      <c r="O75" s="119"/>
      <c r="P75" s="119"/>
      <c r="Q75" s="119"/>
      <c r="R75" s="119"/>
      <c r="S75" s="119"/>
      <c r="T75" s="119"/>
      <c r="U75" s="119"/>
      <c r="V75" s="119"/>
      <c r="W75" s="119"/>
      <c r="X75" s="119"/>
    </row>
    <row r="76" spans="1:24" s="22" customFormat="1" ht="21.6" customHeight="1">
      <c r="A76" s="158">
        <f>IF(B76&lt;&gt;"",COUNTA($B$19:B76),"")</f>
        <v>57</v>
      </c>
      <c r="B76" s="43" t="s">
        <v>157</v>
      </c>
      <c r="C76" s="36">
        <v>346.2</v>
      </c>
      <c r="D76" s="36">
        <v>2.35</v>
      </c>
      <c r="E76" s="36">
        <v>0.36</v>
      </c>
      <c r="F76" s="36">
        <v>10.5</v>
      </c>
      <c r="G76" s="36">
        <v>27.31</v>
      </c>
      <c r="H76" s="36">
        <v>286.52</v>
      </c>
      <c r="I76" s="36">
        <v>148.91</v>
      </c>
      <c r="J76" s="36">
        <v>137.61000000000001</v>
      </c>
      <c r="K76" s="36">
        <v>1.3</v>
      </c>
      <c r="L76" s="36">
        <v>17.12</v>
      </c>
      <c r="M76" s="36">
        <v>0.74</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86.92</v>
      </c>
      <c r="D77" s="36">
        <v>1.45</v>
      </c>
      <c r="E77" s="36">
        <v>0.06</v>
      </c>
      <c r="F77" s="36">
        <v>0.05</v>
      </c>
      <c r="G77" s="36">
        <v>0.18</v>
      </c>
      <c r="H77" s="36">
        <v>84.17</v>
      </c>
      <c r="I77" s="36">
        <v>83.04</v>
      </c>
      <c r="J77" s="36">
        <v>1.1299999999999999</v>
      </c>
      <c r="K77" s="36">
        <v>0.14000000000000001</v>
      </c>
      <c r="L77" s="36">
        <v>0.01</v>
      </c>
      <c r="M77" s="36">
        <v>0.85</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232.42</v>
      </c>
      <c r="D78" s="36">
        <v>3.33</v>
      </c>
      <c r="E78" s="36">
        <v>24.73</v>
      </c>
      <c r="F78" s="36">
        <v>2.73</v>
      </c>
      <c r="G78" s="36">
        <v>6.38</v>
      </c>
      <c r="H78" s="36">
        <v>9.69</v>
      </c>
      <c r="I78" s="36">
        <v>0.67</v>
      </c>
      <c r="J78" s="36">
        <v>9.02</v>
      </c>
      <c r="K78" s="36">
        <v>4.8</v>
      </c>
      <c r="L78" s="36">
        <v>18.34</v>
      </c>
      <c r="M78" s="36">
        <v>162.43</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1224.6400000000001</v>
      </c>
      <c r="D79" s="36">
        <v>160.18</v>
      </c>
      <c r="E79" s="36">
        <v>53.88</v>
      </c>
      <c r="F79" s="36">
        <v>38.369999999999997</v>
      </c>
      <c r="G79" s="36">
        <v>6.99</v>
      </c>
      <c r="H79" s="36">
        <v>331.26</v>
      </c>
      <c r="I79" s="36">
        <v>285.64</v>
      </c>
      <c r="J79" s="36">
        <v>45.62</v>
      </c>
      <c r="K79" s="36">
        <v>3.35</v>
      </c>
      <c r="L79" s="36">
        <v>21.16</v>
      </c>
      <c r="M79" s="36">
        <v>55.16</v>
      </c>
      <c r="N79" s="36">
        <v>554.29</v>
      </c>
      <c r="O79" s="119"/>
      <c r="P79" s="119"/>
      <c r="Q79" s="119"/>
      <c r="R79" s="119"/>
      <c r="S79" s="119"/>
      <c r="T79" s="119"/>
      <c r="U79" s="119"/>
      <c r="V79" s="119"/>
      <c r="W79" s="119"/>
      <c r="X79" s="119"/>
    </row>
    <row r="80" spans="1:24" s="22" customFormat="1" ht="11.1" customHeight="1">
      <c r="A80" s="158">
        <f>IF(B80&lt;&gt;"",COUNTA($B$19:B80),"")</f>
        <v>61</v>
      </c>
      <c r="B80" s="42" t="s">
        <v>146</v>
      </c>
      <c r="C80" s="36">
        <v>638.30999999999995</v>
      </c>
      <c r="D80" s="36">
        <v>60.73</v>
      </c>
      <c r="E80" s="36">
        <v>9.11</v>
      </c>
      <c r="F80" s="36">
        <v>32.28</v>
      </c>
      <c r="G80" s="36">
        <v>0.41</v>
      </c>
      <c r="H80" s="36">
        <v>33.92</v>
      </c>
      <c r="I80" s="36">
        <v>0.74</v>
      </c>
      <c r="J80" s="36">
        <v>33.18</v>
      </c>
      <c r="K80" s="36">
        <v>0.68</v>
      </c>
      <c r="L80" s="36">
        <v>4.42</v>
      </c>
      <c r="M80" s="36">
        <v>0.77</v>
      </c>
      <c r="N80" s="36">
        <v>496</v>
      </c>
      <c r="O80" s="119"/>
      <c r="P80" s="119"/>
      <c r="Q80" s="119"/>
      <c r="R80" s="119"/>
      <c r="S80" s="119"/>
      <c r="T80" s="119"/>
      <c r="U80" s="119"/>
      <c r="V80" s="119"/>
      <c r="W80" s="119"/>
      <c r="X80" s="119"/>
    </row>
    <row r="81" spans="1:24" s="22" customFormat="1" ht="20.100000000000001" customHeight="1">
      <c r="A81" s="159">
        <f>IF(B81&lt;&gt;"",COUNTA($B$19:B81),"")</f>
        <v>62</v>
      </c>
      <c r="B81" s="45" t="s">
        <v>161</v>
      </c>
      <c r="C81" s="37">
        <v>2690.78</v>
      </c>
      <c r="D81" s="37">
        <v>106.58</v>
      </c>
      <c r="E81" s="37">
        <v>69.94</v>
      </c>
      <c r="F81" s="37">
        <v>19.36</v>
      </c>
      <c r="G81" s="37">
        <v>40.450000000000003</v>
      </c>
      <c r="H81" s="37">
        <v>677.71</v>
      </c>
      <c r="I81" s="37">
        <v>517.52</v>
      </c>
      <c r="J81" s="37">
        <v>160.19</v>
      </c>
      <c r="K81" s="37">
        <v>8.91</v>
      </c>
      <c r="L81" s="37">
        <v>52.21</v>
      </c>
      <c r="M81" s="37">
        <v>218.43</v>
      </c>
      <c r="N81" s="37">
        <v>1497.19</v>
      </c>
      <c r="O81" s="119"/>
      <c r="P81" s="119"/>
      <c r="Q81" s="119"/>
      <c r="R81" s="119"/>
      <c r="S81" s="119"/>
      <c r="T81" s="119"/>
      <c r="U81" s="119"/>
      <c r="V81" s="119"/>
      <c r="W81" s="119"/>
      <c r="X81" s="119"/>
    </row>
    <row r="82" spans="1:24" s="47" customFormat="1" ht="11.1" customHeight="1">
      <c r="A82" s="158">
        <f>IF(B82&lt;&gt;"",COUNTA($B$19:B82),"")</f>
        <v>63</v>
      </c>
      <c r="B82" s="42" t="s">
        <v>162</v>
      </c>
      <c r="C82" s="36">
        <v>172.77</v>
      </c>
      <c r="D82" s="36">
        <v>10.74</v>
      </c>
      <c r="E82" s="36">
        <v>8.3699999999999992</v>
      </c>
      <c r="F82" s="36">
        <v>30.29</v>
      </c>
      <c r="G82" s="36">
        <v>2.38</v>
      </c>
      <c r="H82" s="36">
        <v>5.89</v>
      </c>
      <c r="I82" s="36">
        <v>3.13</v>
      </c>
      <c r="J82" s="36">
        <v>2.76</v>
      </c>
      <c r="K82" s="36">
        <v>1.1100000000000001</v>
      </c>
      <c r="L82" s="36">
        <v>26.13</v>
      </c>
      <c r="M82" s="36">
        <v>7.22</v>
      </c>
      <c r="N82" s="36">
        <v>80.650000000000006</v>
      </c>
      <c r="O82" s="120"/>
      <c r="P82" s="120"/>
      <c r="Q82" s="120"/>
      <c r="R82" s="120"/>
      <c r="S82" s="120"/>
      <c r="T82" s="120"/>
      <c r="U82" s="120"/>
      <c r="V82" s="120"/>
      <c r="W82" s="120"/>
      <c r="X82" s="120"/>
    </row>
    <row r="83" spans="1:24"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63.41</v>
      </c>
      <c r="D84" s="36">
        <v>27.43</v>
      </c>
      <c r="E84" s="36">
        <v>4.93</v>
      </c>
      <c r="F84" s="36">
        <v>0.98</v>
      </c>
      <c r="G84" s="36">
        <v>0.24</v>
      </c>
      <c r="H84" s="36">
        <v>3.62</v>
      </c>
      <c r="I84" s="36" t="s">
        <v>10</v>
      </c>
      <c r="J84" s="36">
        <v>3.62</v>
      </c>
      <c r="K84" s="36">
        <v>3.07</v>
      </c>
      <c r="L84" s="36">
        <v>14.05</v>
      </c>
      <c r="M84" s="36">
        <v>4.7699999999999996</v>
      </c>
      <c r="N84" s="36">
        <v>4.33</v>
      </c>
      <c r="O84" s="120"/>
      <c r="P84" s="120"/>
      <c r="Q84" s="120"/>
      <c r="R84" s="120"/>
      <c r="S84" s="120"/>
      <c r="T84" s="120"/>
      <c r="U84" s="120"/>
      <c r="V84" s="120"/>
      <c r="W84" s="120"/>
      <c r="X84" s="120"/>
    </row>
    <row r="85" spans="1:24" s="47" customFormat="1" ht="11.1" customHeight="1">
      <c r="A85" s="158">
        <f>IF(B85&lt;&gt;"",COUNTA($B$19:B85),"")</f>
        <v>66</v>
      </c>
      <c r="B85" s="42" t="s">
        <v>146</v>
      </c>
      <c r="C85" s="36">
        <v>6.11</v>
      </c>
      <c r="D85" s="36">
        <v>0.15</v>
      </c>
      <c r="E85" s="36">
        <v>2.62</v>
      </c>
      <c r="F85" s="36">
        <v>0.33</v>
      </c>
      <c r="G85" s="36">
        <v>0.01</v>
      </c>
      <c r="H85" s="36" t="s">
        <v>10</v>
      </c>
      <c r="I85" s="36" t="s">
        <v>10</v>
      </c>
      <c r="J85" s="36" t="s">
        <v>10</v>
      </c>
      <c r="K85" s="36" t="s">
        <v>10</v>
      </c>
      <c r="L85" s="36">
        <v>1.44</v>
      </c>
      <c r="M85" s="36">
        <v>1.26</v>
      </c>
      <c r="N85" s="36">
        <v>0.3</v>
      </c>
      <c r="O85" s="120"/>
      <c r="P85" s="120"/>
      <c r="Q85" s="120"/>
      <c r="R85" s="120"/>
      <c r="S85" s="120"/>
      <c r="T85" s="120"/>
      <c r="U85" s="120"/>
      <c r="V85" s="120"/>
      <c r="W85" s="120"/>
      <c r="X85" s="120"/>
    </row>
    <row r="86" spans="1:24" s="22" customFormat="1" ht="20.100000000000001" customHeight="1">
      <c r="A86" s="159">
        <f>IF(B86&lt;&gt;"",COUNTA($B$19:B86),"")</f>
        <v>67</v>
      </c>
      <c r="B86" s="45" t="s">
        <v>165</v>
      </c>
      <c r="C86" s="37">
        <v>230.07</v>
      </c>
      <c r="D86" s="37">
        <v>38.020000000000003</v>
      </c>
      <c r="E86" s="37">
        <v>10.69</v>
      </c>
      <c r="F86" s="37">
        <v>30.93</v>
      </c>
      <c r="G86" s="37">
        <v>2.61</v>
      </c>
      <c r="H86" s="37">
        <v>9.5</v>
      </c>
      <c r="I86" s="37">
        <v>3.13</v>
      </c>
      <c r="J86" s="37">
        <v>6.37</v>
      </c>
      <c r="K86" s="37">
        <v>4.17</v>
      </c>
      <c r="L86" s="37">
        <v>38.74</v>
      </c>
      <c r="M86" s="37">
        <v>10.73</v>
      </c>
      <c r="N86" s="37">
        <v>84.68</v>
      </c>
      <c r="O86" s="119"/>
      <c r="P86" s="119"/>
      <c r="Q86" s="119"/>
      <c r="R86" s="119"/>
      <c r="S86" s="119"/>
      <c r="T86" s="119"/>
      <c r="U86" s="119"/>
      <c r="V86" s="119"/>
      <c r="W86" s="119"/>
      <c r="X86" s="119"/>
    </row>
    <row r="87" spans="1:24" s="22" customFormat="1" ht="20.100000000000001" customHeight="1">
      <c r="A87" s="159">
        <f>IF(B87&lt;&gt;"",COUNTA($B$19:B87),"")</f>
        <v>68</v>
      </c>
      <c r="B87" s="45" t="s">
        <v>166</v>
      </c>
      <c r="C87" s="37">
        <v>2920.85</v>
      </c>
      <c r="D87" s="37">
        <v>144.6</v>
      </c>
      <c r="E87" s="37">
        <v>80.62</v>
      </c>
      <c r="F87" s="37">
        <v>50.29</v>
      </c>
      <c r="G87" s="37">
        <v>43.06</v>
      </c>
      <c r="H87" s="37">
        <v>687.22</v>
      </c>
      <c r="I87" s="37">
        <v>520.65</v>
      </c>
      <c r="J87" s="37">
        <v>166.57</v>
      </c>
      <c r="K87" s="37">
        <v>13.08</v>
      </c>
      <c r="L87" s="37">
        <v>90.95</v>
      </c>
      <c r="M87" s="37">
        <v>229.16</v>
      </c>
      <c r="N87" s="37">
        <v>1581.87</v>
      </c>
      <c r="O87" s="119"/>
      <c r="P87" s="119"/>
      <c r="Q87" s="119"/>
      <c r="R87" s="119"/>
      <c r="S87" s="119"/>
      <c r="T87" s="119"/>
      <c r="U87" s="119"/>
      <c r="V87" s="119"/>
      <c r="W87" s="119"/>
      <c r="X87" s="119"/>
    </row>
    <row r="88" spans="1:24" s="22" customFormat="1" ht="20.100000000000001" customHeight="1">
      <c r="A88" s="159">
        <f>IF(B88&lt;&gt;"",COUNTA($B$19:B88),"")</f>
        <v>69</v>
      </c>
      <c r="B88" s="45" t="s">
        <v>167</v>
      </c>
      <c r="C88" s="37">
        <v>142.82</v>
      </c>
      <c r="D88" s="37">
        <v>-271.66000000000003</v>
      </c>
      <c r="E88" s="37">
        <v>-72.86</v>
      </c>
      <c r="F88" s="37">
        <v>-172</v>
      </c>
      <c r="G88" s="37">
        <v>-74.08</v>
      </c>
      <c r="H88" s="37">
        <v>-547.73</v>
      </c>
      <c r="I88" s="37">
        <v>-283.32</v>
      </c>
      <c r="J88" s="37">
        <v>-264.41000000000003</v>
      </c>
      <c r="K88" s="37">
        <v>-60.07</v>
      </c>
      <c r="L88" s="37">
        <v>-145.76</v>
      </c>
      <c r="M88" s="37">
        <v>-70.56</v>
      </c>
      <c r="N88" s="37">
        <v>1557.55</v>
      </c>
      <c r="O88" s="119"/>
      <c r="P88" s="119"/>
      <c r="Q88" s="119"/>
      <c r="R88" s="119"/>
      <c r="S88" s="119"/>
      <c r="T88" s="119"/>
      <c r="U88" s="119"/>
      <c r="V88" s="119"/>
      <c r="W88" s="119"/>
      <c r="X88" s="119"/>
    </row>
    <row r="89" spans="1:24" s="47" customFormat="1" ht="24.95" customHeight="1">
      <c r="A89" s="158">
        <f>IF(B89&lt;&gt;"",COUNTA($B$19:B89),"")</f>
        <v>70</v>
      </c>
      <c r="B89" s="44" t="s">
        <v>168</v>
      </c>
      <c r="C89" s="38">
        <v>147.4</v>
      </c>
      <c r="D89" s="38">
        <v>-287.35000000000002</v>
      </c>
      <c r="E89" s="38">
        <v>-65.75</v>
      </c>
      <c r="F89" s="38">
        <v>-163.85</v>
      </c>
      <c r="G89" s="38">
        <v>-70.44</v>
      </c>
      <c r="H89" s="38">
        <v>-544.97</v>
      </c>
      <c r="I89" s="38">
        <v>-286.13</v>
      </c>
      <c r="J89" s="38">
        <v>-258.83999999999997</v>
      </c>
      <c r="K89" s="38">
        <v>-56.44</v>
      </c>
      <c r="L89" s="38">
        <v>-101.67</v>
      </c>
      <c r="M89" s="38">
        <v>-41.24</v>
      </c>
      <c r="N89" s="38">
        <v>1479.12</v>
      </c>
      <c r="O89" s="120"/>
      <c r="P89" s="120"/>
      <c r="Q89" s="120"/>
      <c r="R89" s="120"/>
      <c r="S89" s="120"/>
      <c r="T89" s="120"/>
      <c r="U89" s="120"/>
      <c r="V89" s="120"/>
      <c r="W89" s="120"/>
      <c r="X89" s="120"/>
    </row>
    <row r="90" spans="1:24" s="47" customFormat="1" ht="18" customHeight="1">
      <c r="A90" s="158">
        <f>IF(B90&lt;&gt;"",COUNTA($B$19:B90),"")</f>
        <v>71</v>
      </c>
      <c r="B90" s="42" t="s">
        <v>169</v>
      </c>
      <c r="C90" s="36">
        <v>40.46</v>
      </c>
      <c r="D90" s="36">
        <v>1.52</v>
      </c>
      <c r="E90" s="36" t="s">
        <v>10</v>
      </c>
      <c r="F90" s="36" t="s">
        <v>10</v>
      </c>
      <c r="G90" s="36" t="s">
        <v>10</v>
      </c>
      <c r="H90" s="36">
        <v>0.4</v>
      </c>
      <c r="I90" s="36" t="s">
        <v>10</v>
      </c>
      <c r="J90" s="36">
        <v>0.4</v>
      </c>
      <c r="K90" s="36" t="s">
        <v>10</v>
      </c>
      <c r="L90" s="36">
        <v>0.42</v>
      </c>
      <c r="M90" s="36">
        <v>2</v>
      </c>
      <c r="N90" s="36">
        <v>36.119999999999997</v>
      </c>
      <c r="O90" s="120"/>
      <c r="P90" s="120"/>
      <c r="Q90" s="120"/>
      <c r="R90" s="120"/>
      <c r="S90" s="120"/>
      <c r="T90" s="120"/>
      <c r="U90" s="120"/>
      <c r="V90" s="120"/>
      <c r="W90" s="120"/>
      <c r="X90" s="120"/>
    </row>
    <row r="91" spans="1:24" ht="11.1" customHeight="1">
      <c r="A91" s="158">
        <f>IF(B91&lt;&gt;"",COUNTA($B$19:B91),"")</f>
        <v>72</v>
      </c>
      <c r="B91" s="42" t="s">
        <v>170</v>
      </c>
      <c r="C91" s="36">
        <v>137.54</v>
      </c>
      <c r="D91" s="36">
        <v>9.59</v>
      </c>
      <c r="E91" s="36">
        <v>7.0000000000000007E-2</v>
      </c>
      <c r="F91" s="36">
        <v>2.98</v>
      </c>
      <c r="G91" s="36" t="s">
        <v>10</v>
      </c>
      <c r="H91" s="36">
        <v>0.01</v>
      </c>
      <c r="I91" s="36" t="s">
        <v>10</v>
      </c>
      <c r="J91" s="36">
        <v>0.01</v>
      </c>
      <c r="K91" s="36">
        <v>0.25</v>
      </c>
      <c r="L91" s="36">
        <v>2.0299999999999998</v>
      </c>
      <c r="M91" s="36">
        <v>4.75</v>
      </c>
      <c r="N91" s="36">
        <v>117.86</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105</v>
      </c>
      <c r="B2" s="220"/>
      <c r="C2" s="229" t="s">
        <v>122</v>
      </c>
      <c r="D2" s="230"/>
      <c r="E2" s="230"/>
      <c r="F2" s="230"/>
      <c r="G2" s="230"/>
      <c r="H2" s="230" t="s">
        <v>122</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123780</v>
      </c>
      <c r="D19" s="129">
        <v>45938</v>
      </c>
      <c r="E19" s="129">
        <v>16672</v>
      </c>
      <c r="F19" s="129">
        <v>7198</v>
      </c>
      <c r="G19" s="129">
        <v>4822</v>
      </c>
      <c r="H19" s="129">
        <v>28404</v>
      </c>
      <c r="I19" s="129">
        <v>11927</v>
      </c>
      <c r="J19" s="129">
        <v>16477</v>
      </c>
      <c r="K19" s="129">
        <v>3610</v>
      </c>
      <c r="L19" s="129">
        <v>11972</v>
      </c>
      <c r="M19" s="129">
        <v>5164</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81921</v>
      </c>
      <c r="D20" s="129">
        <v>16836</v>
      </c>
      <c r="E20" s="129">
        <v>4220</v>
      </c>
      <c r="F20" s="129">
        <v>22353</v>
      </c>
      <c r="G20" s="129">
        <v>1016</v>
      </c>
      <c r="H20" s="129">
        <v>17803</v>
      </c>
      <c r="I20" s="129">
        <v>15050</v>
      </c>
      <c r="J20" s="129">
        <v>2753</v>
      </c>
      <c r="K20" s="129">
        <v>1742</v>
      </c>
      <c r="L20" s="129">
        <v>13183</v>
      </c>
      <c r="M20" s="129">
        <v>4767</v>
      </c>
      <c r="N20" s="129" t="s">
        <v>10</v>
      </c>
      <c r="O20" s="119"/>
      <c r="P20" s="119"/>
      <c r="Q20" s="119"/>
      <c r="R20" s="119"/>
      <c r="S20" s="119"/>
      <c r="T20" s="119"/>
      <c r="U20" s="119"/>
      <c r="V20" s="119"/>
      <c r="W20" s="119"/>
      <c r="X20" s="119"/>
    </row>
    <row r="21" spans="1:24" s="22" customFormat="1" ht="21.6" customHeight="1">
      <c r="A21" s="158">
        <f>IF(B21&lt;&gt;"",COUNTA($B$19:B21),"")</f>
        <v>3</v>
      </c>
      <c r="B21" s="43" t="s">
        <v>143</v>
      </c>
      <c r="C21" s="129">
        <v>128243</v>
      </c>
      <c r="D21" s="129" t="s">
        <v>10</v>
      </c>
      <c r="E21" s="129" t="s">
        <v>10</v>
      </c>
      <c r="F21" s="129" t="s">
        <v>10</v>
      </c>
      <c r="G21" s="129" t="s">
        <v>10</v>
      </c>
      <c r="H21" s="129">
        <v>128243</v>
      </c>
      <c r="I21" s="129">
        <v>110043</v>
      </c>
      <c r="J21" s="129">
        <v>18200</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3971</v>
      </c>
      <c r="D22" s="129">
        <v>122</v>
      </c>
      <c r="E22" s="129" t="s">
        <v>10</v>
      </c>
      <c r="F22" s="129">
        <v>34</v>
      </c>
      <c r="G22" s="129" t="s">
        <v>10</v>
      </c>
      <c r="H22" s="129">
        <v>2</v>
      </c>
      <c r="I22" s="129" t="s">
        <v>10</v>
      </c>
      <c r="J22" s="129">
        <v>2</v>
      </c>
      <c r="K22" s="129" t="s">
        <v>10</v>
      </c>
      <c r="L22" s="129">
        <v>82</v>
      </c>
      <c r="M22" s="129">
        <v>1</v>
      </c>
      <c r="N22" s="129">
        <v>3729</v>
      </c>
      <c r="O22" s="119"/>
      <c r="P22" s="119"/>
      <c r="Q22" s="119"/>
      <c r="R22" s="119"/>
      <c r="S22" s="119"/>
      <c r="T22" s="119"/>
      <c r="U22" s="119"/>
      <c r="V22" s="119"/>
      <c r="W22" s="119"/>
      <c r="X22" s="119"/>
    </row>
    <row r="23" spans="1:24" s="22" customFormat="1" ht="11.1" customHeight="1">
      <c r="A23" s="158">
        <f>IF(B23&lt;&gt;"",COUNTA($B$19:B23),"")</f>
        <v>5</v>
      </c>
      <c r="B23" s="42" t="s">
        <v>145</v>
      </c>
      <c r="C23" s="129">
        <v>226846</v>
      </c>
      <c r="D23" s="129">
        <v>14992</v>
      </c>
      <c r="E23" s="129">
        <v>3936</v>
      </c>
      <c r="F23" s="129">
        <v>18837</v>
      </c>
      <c r="G23" s="129">
        <v>1970</v>
      </c>
      <c r="H23" s="129">
        <v>69367</v>
      </c>
      <c r="I23" s="129">
        <v>10580</v>
      </c>
      <c r="J23" s="129">
        <v>58787</v>
      </c>
      <c r="K23" s="129">
        <v>5830</v>
      </c>
      <c r="L23" s="129">
        <v>8306</v>
      </c>
      <c r="M23" s="129">
        <v>11018</v>
      </c>
      <c r="N23" s="129">
        <v>92589</v>
      </c>
      <c r="O23" s="119"/>
      <c r="P23" s="119"/>
      <c r="Q23" s="119"/>
      <c r="R23" s="119"/>
      <c r="S23" s="119"/>
      <c r="T23" s="119"/>
      <c r="U23" s="119"/>
      <c r="V23" s="119"/>
      <c r="W23" s="119"/>
      <c r="X23" s="119"/>
    </row>
    <row r="24" spans="1:24" s="22" customFormat="1" ht="11.1" customHeight="1">
      <c r="A24" s="158">
        <f>IF(B24&lt;&gt;"",COUNTA($B$19:B24),"")</f>
        <v>6</v>
      </c>
      <c r="B24" s="42" t="s">
        <v>146</v>
      </c>
      <c r="C24" s="129">
        <v>113508</v>
      </c>
      <c r="D24" s="129">
        <v>7944</v>
      </c>
      <c r="E24" s="129">
        <v>141</v>
      </c>
      <c r="F24" s="129">
        <v>12194</v>
      </c>
      <c r="G24" s="129">
        <v>94</v>
      </c>
      <c r="H24" s="129">
        <v>2142</v>
      </c>
      <c r="I24" s="129">
        <v>86</v>
      </c>
      <c r="J24" s="129">
        <v>2056</v>
      </c>
      <c r="K24" s="129">
        <v>257</v>
      </c>
      <c r="L24" s="129">
        <v>82</v>
      </c>
      <c r="M24" s="129">
        <v>6</v>
      </c>
      <c r="N24" s="129">
        <v>90647</v>
      </c>
      <c r="O24" s="119"/>
      <c r="P24" s="119"/>
      <c r="Q24" s="119"/>
      <c r="R24" s="119"/>
      <c r="S24" s="119"/>
      <c r="T24" s="119"/>
      <c r="U24" s="119"/>
      <c r="V24" s="119"/>
      <c r="W24" s="119"/>
      <c r="X24" s="119"/>
    </row>
    <row r="25" spans="1:24" s="22" customFormat="1" ht="20.100000000000001" customHeight="1">
      <c r="A25" s="159">
        <f>IF(B25&lt;&gt;"",COUNTA($B$19:B25),"")</f>
        <v>7</v>
      </c>
      <c r="B25" s="45" t="s">
        <v>147</v>
      </c>
      <c r="C25" s="130">
        <v>451252</v>
      </c>
      <c r="D25" s="130">
        <v>69945</v>
      </c>
      <c r="E25" s="130">
        <v>24687</v>
      </c>
      <c r="F25" s="130">
        <v>36227</v>
      </c>
      <c r="G25" s="130">
        <v>7715</v>
      </c>
      <c r="H25" s="130">
        <v>241678</v>
      </c>
      <c r="I25" s="130">
        <v>147514</v>
      </c>
      <c r="J25" s="130">
        <v>94164</v>
      </c>
      <c r="K25" s="130">
        <v>10925</v>
      </c>
      <c r="L25" s="130">
        <v>33462</v>
      </c>
      <c r="M25" s="130">
        <v>20943</v>
      </c>
      <c r="N25" s="130">
        <v>5670</v>
      </c>
      <c r="O25" s="119"/>
      <c r="P25" s="119"/>
      <c r="Q25" s="119"/>
      <c r="R25" s="119"/>
      <c r="S25" s="119"/>
      <c r="T25" s="119"/>
      <c r="U25" s="119"/>
      <c r="V25" s="119"/>
      <c r="W25" s="119"/>
      <c r="X25" s="119"/>
    </row>
    <row r="26" spans="1:24" s="22" customFormat="1" ht="21.6" customHeight="1">
      <c r="A26" s="158">
        <f>IF(B26&lt;&gt;"",COUNTA($B$19:B26),"")</f>
        <v>8</v>
      </c>
      <c r="B26" s="43" t="s">
        <v>148</v>
      </c>
      <c r="C26" s="129">
        <v>42766</v>
      </c>
      <c r="D26" s="129">
        <v>6903</v>
      </c>
      <c r="E26" s="129">
        <v>3461</v>
      </c>
      <c r="F26" s="129">
        <v>6564</v>
      </c>
      <c r="G26" s="129">
        <v>766</v>
      </c>
      <c r="H26" s="129">
        <v>2899</v>
      </c>
      <c r="I26" s="129">
        <v>146</v>
      </c>
      <c r="J26" s="129">
        <v>2754</v>
      </c>
      <c r="K26" s="129">
        <v>1491</v>
      </c>
      <c r="L26" s="129">
        <v>18051</v>
      </c>
      <c r="M26" s="129">
        <v>2630</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28565</v>
      </c>
      <c r="D27" s="129">
        <v>2561</v>
      </c>
      <c r="E27" s="129">
        <v>1058</v>
      </c>
      <c r="F27" s="129">
        <v>5185</v>
      </c>
      <c r="G27" s="129">
        <v>623</v>
      </c>
      <c r="H27" s="129">
        <v>1960</v>
      </c>
      <c r="I27" s="129" t="s">
        <v>10</v>
      </c>
      <c r="J27" s="129">
        <v>1960</v>
      </c>
      <c r="K27" s="129">
        <v>1186</v>
      </c>
      <c r="L27" s="129">
        <v>14098</v>
      </c>
      <c r="M27" s="129">
        <v>1894</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row>
    <row r="29" spans="1:24" s="22" customFormat="1" ht="11.1" customHeight="1">
      <c r="A29" s="158">
        <f>IF(B29&lt;&gt;"",COUNTA($B$19:B29),"")</f>
        <v>11</v>
      </c>
      <c r="B29" s="42" t="s">
        <v>151</v>
      </c>
      <c r="C29" s="129">
        <v>1885</v>
      </c>
      <c r="D29" s="129">
        <v>198</v>
      </c>
      <c r="E29" s="129">
        <v>565</v>
      </c>
      <c r="F29" s="129">
        <v>15</v>
      </c>
      <c r="G29" s="129">
        <v>3</v>
      </c>
      <c r="H29" s="129">
        <v>454</v>
      </c>
      <c r="I29" s="129">
        <v>207</v>
      </c>
      <c r="J29" s="129">
        <v>247</v>
      </c>
      <c r="K29" s="129" t="s">
        <v>10</v>
      </c>
      <c r="L29" s="129">
        <v>178</v>
      </c>
      <c r="M29" s="129">
        <v>160</v>
      </c>
      <c r="N29" s="129">
        <v>312</v>
      </c>
      <c r="O29" s="119"/>
      <c r="P29" s="119"/>
      <c r="Q29" s="119"/>
      <c r="R29" s="119"/>
      <c r="S29" s="119"/>
      <c r="T29" s="119"/>
      <c r="U29" s="119"/>
      <c r="V29" s="119"/>
      <c r="W29" s="119"/>
      <c r="X29" s="119"/>
    </row>
    <row r="30" spans="1:24" s="22" customFormat="1" ht="11.1" customHeight="1">
      <c r="A30" s="158">
        <f>IF(B30&lt;&gt;"",COUNTA($B$19:B30),"")</f>
        <v>12</v>
      </c>
      <c r="B30" s="42" t="s">
        <v>146</v>
      </c>
      <c r="C30" s="129">
        <v>722</v>
      </c>
      <c r="D30" s="129">
        <v>7</v>
      </c>
      <c r="E30" s="129">
        <v>264</v>
      </c>
      <c r="F30" s="129">
        <v>134</v>
      </c>
      <c r="G30" s="129" t="s">
        <v>10</v>
      </c>
      <c r="H30" s="129">
        <v>1</v>
      </c>
      <c r="I30" s="129" t="s">
        <v>10</v>
      </c>
      <c r="J30" s="129">
        <v>1</v>
      </c>
      <c r="K30" s="129" t="s">
        <v>10</v>
      </c>
      <c r="L30" s="129">
        <v>5</v>
      </c>
      <c r="M30" s="129">
        <v>32</v>
      </c>
      <c r="N30" s="129">
        <v>280</v>
      </c>
      <c r="O30" s="119"/>
      <c r="P30" s="119"/>
      <c r="Q30" s="119"/>
      <c r="R30" s="119"/>
      <c r="S30" s="119"/>
      <c r="T30" s="119"/>
      <c r="U30" s="119"/>
      <c r="V30" s="119"/>
      <c r="W30" s="119"/>
      <c r="X30" s="119"/>
    </row>
    <row r="31" spans="1:24" s="22" customFormat="1" ht="20.100000000000001" customHeight="1">
      <c r="A31" s="159">
        <f>IF(B31&lt;&gt;"",COUNTA($B$19:B31),"")</f>
        <v>13</v>
      </c>
      <c r="B31" s="45" t="s">
        <v>152</v>
      </c>
      <c r="C31" s="130">
        <v>43929</v>
      </c>
      <c r="D31" s="130">
        <v>7094</v>
      </c>
      <c r="E31" s="130">
        <v>3762</v>
      </c>
      <c r="F31" s="130">
        <v>6444</v>
      </c>
      <c r="G31" s="130">
        <v>769</v>
      </c>
      <c r="H31" s="130">
        <v>3353</v>
      </c>
      <c r="I31" s="130">
        <v>353</v>
      </c>
      <c r="J31" s="130">
        <v>3000</v>
      </c>
      <c r="K31" s="130">
        <v>1491</v>
      </c>
      <c r="L31" s="130">
        <v>18224</v>
      </c>
      <c r="M31" s="130">
        <v>2759</v>
      </c>
      <c r="N31" s="130">
        <v>32</v>
      </c>
      <c r="O31" s="119"/>
      <c r="P31" s="119"/>
      <c r="Q31" s="119"/>
      <c r="R31" s="119"/>
      <c r="S31" s="119"/>
      <c r="T31" s="119"/>
      <c r="U31" s="119"/>
      <c r="V31" s="119"/>
      <c r="W31" s="119"/>
      <c r="X31" s="119"/>
    </row>
    <row r="32" spans="1:24" s="22" customFormat="1" ht="20.100000000000001" customHeight="1">
      <c r="A32" s="159">
        <f>IF(B32&lt;&gt;"",COUNTA($B$19:B32),"")</f>
        <v>14</v>
      </c>
      <c r="B32" s="45" t="s">
        <v>153</v>
      </c>
      <c r="C32" s="130">
        <v>495181</v>
      </c>
      <c r="D32" s="130">
        <v>77039</v>
      </c>
      <c r="E32" s="130">
        <v>28449</v>
      </c>
      <c r="F32" s="130">
        <v>42671</v>
      </c>
      <c r="G32" s="130">
        <v>8484</v>
      </c>
      <c r="H32" s="130">
        <v>245031</v>
      </c>
      <c r="I32" s="130">
        <v>147867</v>
      </c>
      <c r="J32" s="130">
        <v>97164</v>
      </c>
      <c r="K32" s="130">
        <v>12416</v>
      </c>
      <c r="L32" s="130">
        <v>51686</v>
      </c>
      <c r="M32" s="130">
        <v>23702</v>
      </c>
      <c r="N32" s="130">
        <v>5703</v>
      </c>
      <c r="O32" s="119"/>
      <c r="P32" s="119"/>
      <c r="Q32" s="119"/>
      <c r="R32" s="119"/>
      <c r="S32" s="119"/>
      <c r="T32" s="119"/>
      <c r="U32" s="119"/>
      <c r="V32" s="119"/>
      <c r="W32" s="119"/>
      <c r="X32" s="119"/>
    </row>
    <row r="33" spans="1:24" s="22" customFormat="1" ht="11.1" customHeight="1">
      <c r="A33" s="158">
        <f>IF(B33&lt;&gt;"",COUNTA($B$19:B33),"")</f>
        <v>15</v>
      </c>
      <c r="B33" s="42" t="s">
        <v>154</v>
      </c>
      <c r="C33" s="129">
        <v>149786</v>
      </c>
      <c r="D33" s="129" t="s">
        <v>10</v>
      </c>
      <c r="E33" s="129" t="s">
        <v>10</v>
      </c>
      <c r="F33" s="129" t="s">
        <v>10</v>
      </c>
      <c r="G33" s="129" t="s">
        <v>10</v>
      </c>
      <c r="H33" s="129" t="s">
        <v>10</v>
      </c>
      <c r="I33" s="129" t="s">
        <v>10</v>
      </c>
      <c r="J33" s="129" t="s">
        <v>10</v>
      </c>
      <c r="K33" s="129" t="s">
        <v>10</v>
      </c>
      <c r="L33" s="129" t="s">
        <v>10</v>
      </c>
      <c r="M33" s="129" t="s">
        <v>10</v>
      </c>
      <c r="N33" s="129">
        <v>149786</v>
      </c>
      <c r="O33" s="119"/>
      <c r="P33" s="119"/>
      <c r="Q33" s="119"/>
      <c r="R33" s="119"/>
      <c r="S33" s="119"/>
      <c r="T33" s="119"/>
      <c r="U33" s="119"/>
      <c r="V33" s="119"/>
      <c r="W33" s="119"/>
      <c r="X33" s="119"/>
    </row>
    <row r="34" spans="1:24" s="22" customFormat="1" ht="11.1" customHeight="1">
      <c r="A34" s="158">
        <f>IF(B34&lt;&gt;"",COUNTA($B$19:B34),"")</f>
        <v>16</v>
      </c>
      <c r="B34" s="42" t="s">
        <v>155</v>
      </c>
      <c r="C34" s="129">
        <v>56523</v>
      </c>
      <c r="D34" s="129" t="s">
        <v>10</v>
      </c>
      <c r="E34" s="129" t="s">
        <v>10</v>
      </c>
      <c r="F34" s="129" t="s">
        <v>10</v>
      </c>
      <c r="G34" s="129" t="s">
        <v>10</v>
      </c>
      <c r="H34" s="129" t="s">
        <v>10</v>
      </c>
      <c r="I34" s="129" t="s">
        <v>10</v>
      </c>
      <c r="J34" s="129" t="s">
        <v>10</v>
      </c>
      <c r="K34" s="129" t="s">
        <v>10</v>
      </c>
      <c r="L34" s="129" t="s">
        <v>10</v>
      </c>
      <c r="M34" s="129" t="s">
        <v>10</v>
      </c>
      <c r="N34" s="129">
        <v>56523</v>
      </c>
      <c r="O34" s="119"/>
      <c r="P34" s="119"/>
      <c r="Q34" s="119"/>
      <c r="R34" s="119"/>
      <c r="S34" s="119"/>
      <c r="T34" s="119"/>
      <c r="U34" s="119"/>
      <c r="V34" s="119"/>
      <c r="W34" s="119"/>
      <c r="X34" s="119"/>
    </row>
    <row r="35" spans="1:24" s="22" customFormat="1" ht="11.1" customHeight="1">
      <c r="A35" s="158">
        <f>IF(B35&lt;&gt;"",COUNTA($B$19:B35),"")</f>
        <v>17</v>
      </c>
      <c r="B35" s="42" t="s">
        <v>171</v>
      </c>
      <c r="C35" s="129">
        <v>61112</v>
      </c>
      <c r="D35" s="129" t="s">
        <v>10</v>
      </c>
      <c r="E35" s="129" t="s">
        <v>10</v>
      </c>
      <c r="F35" s="129" t="s">
        <v>10</v>
      </c>
      <c r="G35" s="129" t="s">
        <v>10</v>
      </c>
      <c r="H35" s="129" t="s">
        <v>10</v>
      </c>
      <c r="I35" s="129" t="s">
        <v>10</v>
      </c>
      <c r="J35" s="129" t="s">
        <v>10</v>
      </c>
      <c r="K35" s="129" t="s">
        <v>10</v>
      </c>
      <c r="L35" s="129" t="s">
        <v>10</v>
      </c>
      <c r="M35" s="129" t="s">
        <v>10</v>
      </c>
      <c r="N35" s="129">
        <v>61112</v>
      </c>
      <c r="O35" s="119"/>
      <c r="P35" s="119"/>
      <c r="Q35" s="119"/>
      <c r="R35" s="119"/>
      <c r="S35" s="119"/>
      <c r="T35" s="119"/>
      <c r="U35" s="119"/>
      <c r="V35" s="119"/>
      <c r="W35" s="119"/>
      <c r="X35" s="119"/>
    </row>
    <row r="36" spans="1:24" s="22" customFormat="1" ht="11.1" customHeight="1">
      <c r="A36" s="158">
        <f>IF(B36&lt;&gt;"",COUNTA($B$19:B36),"")</f>
        <v>18</v>
      </c>
      <c r="B36" s="42" t="s">
        <v>172</v>
      </c>
      <c r="C36" s="129">
        <v>22701</v>
      </c>
      <c r="D36" s="129" t="s">
        <v>10</v>
      </c>
      <c r="E36" s="129" t="s">
        <v>10</v>
      </c>
      <c r="F36" s="129" t="s">
        <v>10</v>
      </c>
      <c r="G36" s="129" t="s">
        <v>10</v>
      </c>
      <c r="H36" s="129" t="s">
        <v>10</v>
      </c>
      <c r="I36" s="129" t="s">
        <v>10</v>
      </c>
      <c r="J36" s="129" t="s">
        <v>10</v>
      </c>
      <c r="K36" s="129" t="s">
        <v>10</v>
      </c>
      <c r="L36" s="129" t="s">
        <v>10</v>
      </c>
      <c r="M36" s="129" t="s">
        <v>10</v>
      </c>
      <c r="N36" s="129">
        <v>22701</v>
      </c>
      <c r="O36" s="119"/>
      <c r="P36" s="119"/>
      <c r="Q36" s="119"/>
      <c r="R36" s="119"/>
      <c r="S36" s="119"/>
      <c r="T36" s="119"/>
      <c r="U36" s="119"/>
      <c r="V36" s="119"/>
      <c r="W36" s="119"/>
      <c r="X36" s="119"/>
    </row>
    <row r="37" spans="1:24" s="22" customFormat="1" ht="11.1" customHeight="1">
      <c r="A37" s="158">
        <f>IF(B37&lt;&gt;"",COUNTA($B$19:B37),"")</f>
        <v>19</v>
      </c>
      <c r="B37" s="42" t="s">
        <v>60</v>
      </c>
      <c r="C37" s="129">
        <v>73814</v>
      </c>
      <c r="D37" s="129" t="s">
        <v>10</v>
      </c>
      <c r="E37" s="129" t="s">
        <v>10</v>
      </c>
      <c r="F37" s="129" t="s">
        <v>10</v>
      </c>
      <c r="G37" s="129" t="s">
        <v>10</v>
      </c>
      <c r="H37" s="129" t="s">
        <v>10</v>
      </c>
      <c r="I37" s="129" t="s">
        <v>10</v>
      </c>
      <c r="J37" s="129" t="s">
        <v>10</v>
      </c>
      <c r="K37" s="129" t="s">
        <v>10</v>
      </c>
      <c r="L37" s="129" t="s">
        <v>10</v>
      </c>
      <c r="M37" s="129" t="s">
        <v>10</v>
      </c>
      <c r="N37" s="129">
        <v>73814</v>
      </c>
      <c r="O37" s="119"/>
      <c r="P37" s="119"/>
      <c r="Q37" s="119"/>
      <c r="R37" s="119"/>
      <c r="S37" s="119"/>
      <c r="T37" s="119"/>
      <c r="U37" s="119"/>
      <c r="V37" s="119"/>
      <c r="W37" s="119"/>
      <c r="X37" s="119"/>
    </row>
    <row r="38" spans="1:24" s="22" customFormat="1" ht="21.6" customHeight="1">
      <c r="A38" s="158">
        <f>IF(B38&lt;&gt;"",COUNTA($B$19:B38),"")</f>
        <v>20</v>
      </c>
      <c r="B38" s="43" t="s">
        <v>156</v>
      </c>
      <c r="C38" s="129">
        <v>64211</v>
      </c>
      <c r="D38" s="129" t="s">
        <v>10</v>
      </c>
      <c r="E38" s="129" t="s">
        <v>10</v>
      </c>
      <c r="F38" s="129" t="s">
        <v>10</v>
      </c>
      <c r="G38" s="129" t="s">
        <v>10</v>
      </c>
      <c r="H38" s="129" t="s">
        <v>10</v>
      </c>
      <c r="I38" s="129" t="s">
        <v>10</v>
      </c>
      <c r="J38" s="129" t="s">
        <v>10</v>
      </c>
      <c r="K38" s="129" t="s">
        <v>10</v>
      </c>
      <c r="L38" s="129" t="s">
        <v>10</v>
      </c>
      <c r="M38" s="129" t="s">
        <v>10</v>
      </c>
      <c r="N38" s="129">
        <v>64211</v>
      </c>
      <c r="O38" s="119"/>
      <c r="P38" s="119"/>
      <c r="Q38" s="119"/>
      <c r="R38" s="119"/>
      <c r="S38" s="119"/>
      <c r="T38" s="119"/>
      <c r="U38" s="119"/>
      <c r="V38" s="119"/>
      <c r="W38" s="119"/>
      <c r="X38" s="119"/>
    </row>
    <row r="39" spans="1:24" s="22" customFormat="1" ht="21.6" customHeight="1">
      <c r="A39" s="158">
        <f>IF(B39&lt;&gt;"",COUNTA($B$19:B39),"")</f>
        <v>21</v>
      </c>
      <c r="B39" s="43" t="s">
        <v>157</v>
      </c>
      <c r="C39" s="129">
        <v>78932</v>
      </c>
      <c r="D39" s="129">
        <v>697</v>
      </c>
      <c r="E39" s="129">
        <v>59</v>
      </c>
      <c r="F39" s="129">
        <v>1986</v>
      </c>
      <c r="G39" s="129">
        <v>770</v>
      </c>
      <c r="H39" s="129">
        <v>71967</v>
      </c>
      <c r="I39" s="129">
        <v>36612</v>
      </c>
      <c r="J39" s="129">
        <v>35355</v>
      </c>
      <c r="K39" s="129">
        <v>104</v>
      </c>
      <c r="L39" s="129">
        <v>2957</v>
      </c>
      <c r="M39" s="129">
        <v>392</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13244</v>
      </c>
      <c r="D40" s="129">
        <v>201</v>
      </c>
      <c r="E40" s="129">
        <v>4</v>
      </c>
      <c r="F40" s="129">
        <v>16</v>
      </c>
      <c r="G40" s="129">
        <v>130</v>
      </c>
      <c r="H40" s="129">
        <v>12808</v>
      </c>
      <c r="I40" s="129">
        <v>12787</v>
      </c>
      <c r="J40" s="129">
        <v>22</v>
      </c>
      <c r="K40" s="129" t="s">
        <v>10</v>
      </c>
      <c r="L40" s="129" t="s">
        <v>10</v>
      </c>
      <c r="M40" s="129">
        <v>85</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25990</v>
      </c>
      <c r="D41" s="129">
        <v>665</v>
      </c>
      <c r="E41" s="129">
        <v>6304</v>
      </c>
      <c r="F41" s="129">
        <v>347</v>
      </c>
      <c r="G41" s="129">
        <v>1329</v>
      </c>
      <c r="H41" s="129">
        <v>2978</v>
      </c>
      <c r="I41" s="129">
        <v>21</v>
      </c>
      <c r="J41" s="129">
        <v>2957</v>
      </c>
      <c r="K41" s="129">
        <v>485</v>
      </c>
      <c r="L41" s="129">
        <v>4577</v>
      </c>
      <c r="M41" s="129">
        <v>9305</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223920</v>
      </c>
      <c r="D42" s="129">
        <v>27573</v>
      </c>
      <c r="E42" s="129">
        <v>6124</v>
      </c>
      <c r="F42" s="129">
        <v>13694</v>
      </c>
      <c r="G42" s="129">
        <v>314</v>
      </c>
      <c r="H42" s="129">
        <v>65725</v>
      </c>
      <c r="I42" s="129">
        <v>58741</v>
      </c>
      <c r="J42" s="129">
        <v>6984</v>
      </c>
      <c r="K42" s="129">
        <v>1275</v>
      </c>
      <c r="L42" s="129">
        <v>3268</v>
      </c>
      <c r="M42" s="129">
        <v>10999</v>
      </c>
      <c r="N42" s="129">
        <v>94949</v>
      </c>
      <c r="O42" s="119"/>
      <c r="P42" s="119"/>
      <c r="Q42" s="119"/>
      <c r="R42" s="119"/>
      <c r="S42" s="119"/>
      <c r="T42" s="119"/>
      <c r="U42" s="119"/>
      <c r="V42" s="119"/>
      <c r="W42" s="119"/>
      <c r="X42" s="119"/>
    </row>
    <row r="43" spans="1:24" s="22" customFormat="1" ht="11.1" customHeight="1">
      <c r="A43" s="158">
        <f>IF(B43&lt;&gt;"",COUNTA($B$19:B43),"")</f>
        <v>25</v>
      </c>
      <c r="B43" s="42" t="s">
        <v>146</v>
      </c>
      <c r="C43" s="129">
        <v>113508</v>
      </c>
      <c r="D43" s="129">
        <v>7944</v>
      </c>
      <c r="E43" s="129">
        <v>141</v>
      </c>
      <c r="F43" s="129">
        <v>12194</v>
      </c>
      <c r="G43" s="129">
        <v>94</v>
      </c>
      <c r="H43" s="129">
        <v>2142</v>
      </c>
      <c r="I43" s="129">
        <v>86</v>
      </c>
      <c r="J43" s="129">
        <v>2056</v>
      </c>
      <c r="K43" s="129">
        <v>257</v>
      </c>
      <c r="L43" s="129">
        <v>82</v>
      </c>
      <c r="M43" s="129">
        <v>6</v>
      </c>
      <c r="N43" s="129">
        <v>90647</v>
      </c>
      <c r="O43" s="119"/>
      <c r="P43" s="119"/>
      <c r="Q43" s="119"/>
      <c r="R43" s="119"/>
      <c r="S43" s="119"/>
      <c r="T43" s="119"/>
      <c r="U43" s="119"/>
      <c r="V43" s="119"/>
      <c r="W43" s="119"/>
      <c r="X43" s="119"/>
    </row>
    <row r="44" spans="1:24" s="22" customFormat="1" ht="20.100000000000001" customHeight="1">
      <c r="A44" s="159">
        <f>IF(B44&lt;&gt;"",COUNTA($B$19:B44),"")</f>
        <v>26</v>
      </c>
      <c r="B44" s="45" t="s">
        <v>161</v>
      </c>
      <c r="C44" s="130">
        <v>516389</v>
      </c>
      <c r="D44" s="130">
        <v>21191</v>
      </c>
      <c r="E44" s="130">
        <v>12350</v>
      </c>
      <c r="F44" s="130">
        <v>3848</v>
      </c>
      <c r="G44" s="130">
        <v>2449</v>
      </c>
      <c r="H44" s="130">
        <v>151336</v>
      </c>
      <c r="I44" s="130">
        <v>108075</v>
      </c>
      <c r="J44" s="130">
        <v>43262</v>
      </c>
      <c r="K44" s="130">
        <v>1606</v>
      </c>
      <c r="L44" s="130">
        <v>10720</v>
      </c>
      <c r="M44" s="130">
        <v>20774</v>
      </c>
      <c r="N44" s="130">
        <v>292113</v>
      </c>
      <c r="O44" s="119"/>
      <c r="P44" s="119"/>
      <c r="Q44" s="119"/>
      <c r="R44" s="119"/>
      <c r="S44" s="119"/>
      <c r="T44" s="119"/>
      <c r="U44" s="119"/>
      <c r="V44" s="119"/>
      <c r="W44" s="119"/>
      <c r="X44" s="119"/>
    </row>
    <row r="45" spans="1:24" s="47" customFormat="1" ht="11.1" customHeight="1">
      <c r="A45" s="158">
        <f>IF(B45&lt;&gt;"",COUNTA($B$19:B45),"")</f>
        <v>27</v>
      </c>
      <c r="B45" s="42" t="s">
        <v>162</v>
      </c>
      <c r="C45" s="129">
        <v>26762</v>
      </c>
      <c r="D45" s="129">
        <v>1319</v>
      </c>
      <c r="E45" s="129">
        <v>2063</v>
      </c>
      <c r="F45" s="129">
        <v>1649</v>
      </c>
      <c r="G45" s="129">
        <v>390</v>
      </c>
      <c r="H45" s="129">
        <v>1493</v>
      </c>
      <c r="I45" s="129">
        <v>57</v>
      </c>
      <c r="J45" s="129">
        <v>1437</v>
      </c>
      <c r="K45" s="129">
        <v>322</v>
      </c>
      <c r="L45" s="129">
        <v>5472</v>
      </c>
      <c r="M45" s="129">
        <v>1370</v>
      </c>
      <c r="N45" s="129">
        <v>12683</v>
      </c>
      <c r="O45" s="120"/>
      <c r="P45" s="120"/>
      <c r="Q45" s="120"/>
      <c r="R45" s="120"/>
      <c r="S45" s="120"/>
      <c r="T45" s="120"/>
      <c r="U45" s="120"/>
      <c r="V45" s="120"/>
      <c r="W45" s="120"/>
      <c r="X45" s="120"/>
    </row>
    <row r="46" spans="1:24"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10721</v>
      </c>
      <c r="D47" s="129">
        <v>4513</v>
      </c>
      <c r="E47" s="129">
        <v>295</v>
      </c>
      <c r="F47" s="129">
        <v>1166</v>
      </c>
      <c r="G47" s="129">
        <v>27</v>
      </c>
      <c r="H47" s="129">
        <v>376</v>
      </c>
      <c r="I47" s="129">
        <v>89</v>
      </c>
      <c r="J47" s="129">
        <v>288</v>
      </c>
      <c r="K47" s="129">
        <v>5</v>
      </c>
      <c r="L47" s="129">
        <v>3371</v>
      </c>
      <c r="M47" s="129">
        <v>517</v>
      </c>
      <c r="N47" s="129">
        <v>451</v>
      </c>
      <c r="O47" s="120"/>
      <c r="P47" s="120"/>
      <c r="Q47" s="120"/>
      <c r="R47" s="120"/>
      <c r="S47" s="120"/>
      <c r="T47" s="120"/>
      <c r="U47" s="120"/>
      <c r="V47" s="120"/>
      <c r="W47" s="120"/>
      <c r="X47" s="120"/>
    </row>
    <row r="48" spans="1:24" s="47" customFormat="1" ht="11.1" customHeight="1">
      <c r="A48" s="158">
        <f>IF(B48&lt;&gt;"",COUNTA($B$19:B48),"")</f>
        <v>30</v>
      </c>
      <c r="B48" s="42" t="s">
        <v>146</v>
      </c>
      <c r="C48" s="129">
        <v>722</v>
      </c>
      <c r="D48" s="129">
        <v>7</v>
      </c>
      <c r="E48" s="129">
        <v>264</v>
      </c>
      <c r="F48" s="129">
        <v>134</v>
      </c>
      <c r="G48" s="129" t="s">
        <v>10</v>
      </c>
      <c r="H48" s="129">
        <v>1</v>
      </c>
      <c r="I48" s="129" t="s">
        <v>10</v>
      </c>
      <c r="J48" s="129">
        <v>1</v>
      </c>
      <c r="K48" s="129" t="s">
        <v>10</v>
      </c>
      <c r="L48" s="129">
        <v>5</v>
      </c>
      <c r="M48" s="129">
        <v>32</v>
      </c>
      <c r="N48" s="129">
        <v>280</v>
      </c>
      <c r="O48" s="120"/>
      <c r="P48" s="120"/>
      <c r="Q48" s="120"/>
      <c r="R48" s="120"/>
      <c r="S48" s="120"/>
      <c r="T48" s="120"/>
      <c r="U48" s="120"/>
      <c r="V48" s="120"/>
      <c r="W48" s="120"/>
      <c r="X48" s="120"/>
    </row>
    <row r="49" spans="1:24" s="22" customFormat="1" ht="20.100000000000001" customHeight="1">
      <c r="A49" s="159">
        <f>IF(B49&lt;&gt;"",COUNTA($B$19:B49),"")</f>
        <v>31</v>
      </c>
      <c r="B49" s="45" t="s">
        <v>165</v>
      </c>
      <c r="C49" s="130">
        <v>36761</v>
      </c>
      <c r="D49" s="130">
        <v>5825</v>
      </c>
      <c r="E49" s="130">
        <v>2095</v>
      </c>
      <c r="F49" s="130">
        <v>2681</v>
      </c>
      <c r="G49" s="130">
        <v>416</v>
      </c>
      <c r="H49" s="130">
        <v>1869</v>
      </c>
      <c r="I49" s="130">
        <v>145</v>
      </c>
      <c r="J49" s="130">
        <v>1724</v>
      </c>
      <c r="K49" s="130">
        <v>328</v>
      </c>
      <c r="L49" s="130">
        <v>8838</v>
      </c>
      <c r="M49" s="130">
        <v>1855</v>
      </c>
      <c r="N49" s="130">
        <v>12855</v>
      </c>
      <c r="O49" s="119"/>
      <c r="P49" s="119"/>
      <c r="Q49" s="119"/>
      <c r="R49" s="119"/>
      <c r="S49" s="119"/>
      <c r="T49" s="119"/>
      <c r="U49" s="119"/>
      <c r="V49" s="119"/>
      <c r="W49" s="119"/>
      <c r="X49" s="119"/>
    </row>
    <row r="50" spans="1:24" s="22" customFormat="1" ht="20.100000000000001" customHeight="1">
      <c r="A50" s="159">
        <f>IF(B50&lt;&gt;"",COUNTA($B$19:B50),"")</f>
        <v>32</v>
      </c>
      <c r="B50" s="45" t="s">
        <v>166</v>
      </c>
      <c r="C50" s="130">
        <v>553150</v>
      </c>
      <c r="D50" s="130">
        <v>27016</v>
      </c>
      <c r="E50" s="130">
        <v>14444</v>
      </c>
      <c r="F50" s="130">
        <v>6529</v>
      </c>
      <c r="G50" s="130">
        <v>2866</v>
      </c>
      <c r="H50" s="130">
        <v>153205</v>
      </c>
      <c r="I50" s="130">
        <v>108220</v>
      </c>
      <c r="J50" s="130">
        <v>44985</v>
      </c>
      <c r="K50" s="130">
        <v>1934</v>
      </c>
      <c r="L50" s="130">
        <v>19558</v>
      </c>
      <c r="M50" s="130">
        <v>22630</v>
      </c>
      <c r="N50" s="130">
        <v>304967</v>
      </c>
      <c r="O50" s="119"/>
      <c r="P50" s="119"/>
      <c r="Q50" s="119"/>
      <c r="R50" s="119"/>
      <c r="S50" s="119"/>
      <c r="T50" s="119"/>
      <c r="U50" s="119"/>
      <c r="V50" s="119"/>
      <c r="W50" s="119"/>
      <c r="X50" s="119"/>
    </row>
    <row r="51" spans="1:24" s="22" customFormat="1" ht="20.100000000000001" customHeight="1">
      <c r="A51" s="159">
        <f>IF(B51&lt;&gt;"",COUNTA($B$19:B51),"")</f>
        <v>33</v>
      </c>
      <c r="B51" s="45" t="s">
        <v>167</v>
      </c>
      <c r="C51" s="130">
        <v>57969</v>
      </c>
      <c r="D51" s="130">
        <v>-50022</v>
      </c>
      <c r="E51" s="130">
        <v>-14005</v>
      </c>
      <c r="F51" s="130">
        <v>-36142</v>
      </c>
      <c r="G51" s="130">
        <v>-5618</v>
      </c>
      <c r="H51" s="130">
        <v>-91825</v>
      </c>
      <c r="I51" s="130">
        <v>-39646</v>
      </c>
      <c r="J51" s="130">
        <v>-52179</v>
      </c>
      <c r="K51" s="130">
        <v>-10482</v>
      </c>
      <c r="L51" s="130">
        <v>-32128</v>
      </c>
      <c r="M51" s="130">
        <v>-1072</v>
      </c>
      <c r="N51" s="130">
        <v>299265</v>
      </c>
      <c r="O51" s="119"/>
      <c r="P51" s="119"/>
      <c r="Q51" s="119"/>
      <c r="R51" s="119"/>
      <c r="S51" s="119"/>
      <c r="T51" s="119"/>
      <c r="U51" s="119"/>
      <c r="V51" s="119"/>
      <c r="W51" s="119"/>
      <c r="X51" s="119"/>
    </row>
    <row r="52" spans="1:24" s="47" customFormat="1" ht="24.95" customHeight="1">
      <c r="A52" s="158">
        <f>IF(B52&lt;&gt;"",COUNTA($B$19:B52),"")</f>
        <v>34</v>
      </c>
      <c r="B52" s="44" t="s">
        <v>168</v>
      </c>
      <c r="C52" s="131">
        <v>65136</v>
      </c>
      <c r="D52" s="131">
        <v>-48753</v>
      </c>
      <c r="E52" s="131">
        <v>-12337</v>
      </c>
      <c r="F52" s="131">
        <v>-32379</v>
      </c>
      <c r="G52" s="131">
        <v>-5266</v>
      </c>
      <c r="H52" s="131">
        <v>-90341</v>
      </c>
      <c r="I52" s="131">
        <v>-39439</v>
      </c>
      <c r="J52" s="131">
        <v>-50903</v>
      </c>
      <c r="K52" s="131">
        <v>-9319</v>
      </c>
      <c r="L52" s="131">
        <v>-22742</v>
      </c>
      <c r="M52" s="131">
        <v>-169</v>
      </c>
      <c r="N52" s="131">
        <v>286442</v>
      </c>
      <c r="O52" s="120"/>
      <c r="P52" s="120"/>
      <c r="Q52" s="120"/>
      <c r="R52" s="120"/>
      <c r="S52" s="120"/>
      <c r="T52" s="120"/>
      <c r="U52" s="120"/>
      <c r="V52" s="120"/>
      <c r="W52" s="120"/>
      <c r="X52" s="120"/>
    </row>
    <row r="53" spans="1:24" s="47" customFormat="1" ht="18" customHeight="1">
      <c r="A53" s="158">
        <f>IF(B53&lt;&gt;"",COUNTA($B$19:B53),"")</f>
        <v>35</v>
      </c>
      <c r="B53" s="42" t="s">
        <v>169</v>
      </c>
      <c r="C53" s="129">
        <v>18601</v>
      </c>
      <c r="D53" s="129">
        <v>127</v>
      </c>
      <c r="E53" s="129" t="s">
        <v>10</v>
      </c>
      <c r="F53" s="129" t="s">
        <v>10</v>
      </c>
      <c r="G53" s="129" t="s">
        <v>10</v>
      </c>
      <c r="H53" s="129" t="s">
        <v>10</v>
      </c>
      <c r="I53" s="129" t="s">
        <v>10</v>
      </c>
      <c r="J53" s="129" t="s">
        <v>10</v>
      </c>
      <c r="K53" s="129" t="s">
        <v>10</v>
      </c>
      <c r="L53" s="129" t="s">
        <v>10</v>
      </c>
      <c r="M53" s="129" t="s">
        <v>10</v>
      </c>
      <c r="N53" s="129">
        <v>18474</v>
      </c>
      <c r="O53" s="120"/>
      <c r="P53" s="120"/>
      <c r="Q53" s="120"/>
      <c r="R53" s="120"/>
      <c r="S53" s="120"/>
      <c r="T53" s="120"/>
      <c r="U53" s="120"/>
      <c r="V53" s="120"/>
      <c r="W53" s="120"/>
      <c r="X53" s="120"/>
    </row>
    <row r="54" spans="1:24" ht="11.1" customHeight="1">
      <c r="A54" s="158">
        <f>IF(B54&lt;&gt;"",COUNTA($B$19:B54),"")</f>
        <v>36</v>
      </c>
      <c r="B54" s="42" t="s">
        <v>170</v>
      </c>
      <c r="C54" s="129">
        <v>35342</v>
      </c>
      <c r="D54" s="129">
        <v>605</v>
      </c>
      <c r="E54" s="129">
        <v>20</v>
      </c>
      <c r="F54" s="129">
        <v>225</v>
      </c>
      <c r="G54" s="129" t="s">
        <v>10</v>
      </c>
      <c r="H54" s="129">
        <v>81</v>
      </c>
      <c r="I54" s="129" t="s">
        <v>10</v>
      </c>
      <c r="J54" s="129">
        <v>81</v>
      </c>
      <c r="K54" s="129" t="s">
        <v>10</v>
      </c>
      <c r="L54" s="129" t="s">
        <v>10</v>
      </c>
      <c r="M54" s="129">
        <v>4</v>
      </c>
      <c r="N54" s="129">
        <v>34407</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577.91999999999996</v>
      </c>
      <c r="D56" s="36">
        <v>214.48</v>
      </c>
      <c r="E56" s="36">
        <v>77.84</v>
      </c>
      <c r="F56" s="36">
        <v>33.61</v>
      </c>
      <c r="G56" s="36">
        <v>22.52</v>
      </c>
      <c r="H56" s="36">
        <v>132.62</v>
      </c>
      <c r="I56" s="36">
        <v>55.69</v>
      </c>
      <c r="J56" s="36">
        <v>76.930000000000007</v>
      </c>
      <c r="K56" s="36">
        <v>16.86</v>
      </c>
      <c r="L56" s="36">
        <v>55.9</v>
      </c>
      <c r="M56" s="36">
        <v>24.11</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382.49</v>
      </c>
      <c r="D57" s="36">
        <v>78.61</v>
      </c>
      <c r="E57" s="36">
        <v>19.7</v>
      </c>
      <c r="F57" s="36">
        <v>104.36</v>
      </c>
      <c r="G57" s="36">
        <v>4.74</v>
      </c>
      <c r="H57" s="36">
        <v>83.12</v>
      </c>
      <c r="I57" s="36">
        <v>70.27</v>
      </c>
      <c r="J57" s="36">
        <v>12.86</v>
      </c>
      <c r="K57" s="36">
        <v>8.1300000000000008</v>
      </c>
      <c r="L57" s="36">
        <v>61.55</v>
      </c>
      <c r="M57" s="36">
        <v>22.26</v>
      </c>
      <c r="N57" s="36" t="s">
        <v>10</v>
      </c>
      <c r="O57" s="119"/>
      <c r="P57" s="119"/>
      <c r="Q57" s="119"/>
      <c r="R57" s="119"/>
      <c r="S57" s="119"/>
      <c r="T57" s="119"/>
      <c r="U57" s="119"/>
      <c r="V57" s="119"/>
      <c r="W57" s="119"/>
      <c r="X57" s="119"/>
    </row>
    <row r="58" spans="1:24" s="22" customFormat="1" ht="21.6" customHeight="1">
      <c r="A58" s="158">
        <f>IF(B58&lt;&gt;"",COUNTA($B$19:B58),"")</f>
        <v>39</v>
      </c>
      <c r="B58" s="43" t="s">
        <v>143</v>
      </c>
      <c r="C58" s="36">
        <v>598.76</v>
      </c>
      <c r="D58" s="36" t="s">
        <v>10</v>
      </c>
      <c r="E58" s="36" t="s">
        <v>10</v>
      </c>
      <c r="F58" s="36" t="s">
        <v>10</v>
      </c>
      <c r="G58" s="36" t="s">
        <v>10</v>
      </c>
      <c r="H58" s="36">
        <v>598.76</v>
      </c>
      <c r="I58" s="36">
        <v>513.79</v>
      </c>
      <c r="J58" s="36">
        <v>84.98</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18.54</v>
      </c>
      <c r="D59" s="36">
        <v>0.56999999999999995</v>
      </c>
      <c r="E59" s="36" t="s">
        <v>10</v>
      </c>
      <c r="F59" s="36">
        <v>0.16</v>
      </c>
      <c r="G59" s="36" t="s">
        <v>10</v>
      </c>
      <c r="H59" s="36">
        <v>0.01</v>
      </c>
      <c r="I59" s="36" t="s">
        <v>10</v>
      </c>
      <c r="J59" s="36">
        <v>0.01</v>
      </c>
      <c r="K59" s="36" t="s">
        <v>10</v>
      </c>
      <c r="L59" s="36">
        <v>0.38</v>
      </c>
      <c r="M59" s="36" t="s">
        <v>10</v>
      </c>
      <c r="N59" s="36">
        <v>17.41</v>
      </c>
      <c r="O59" s="119"/>
      <c r="P59" s="119"/>
      <c r="Q59" s="119"/>
      <c r="R59" s="119"/>
      <c r="S59" s="119"/>
      <c r="T59" s="119"/>
      <c r="U59" s="119"/>
      <c r="V59" s="119"/>
      <c r="W59" s="119"/>
      <c r="X59" s="119"/>
    </row>
    <row r="60" spans="1:24" s="22" customFormat="1" ht="11.1" customHeight="1">
      <c r="A60" s="158">
        <f>IF(B60&lt;&gt;"",COUNTA($B$19:B60),"")</f>
        <v>41</v>
      </c>
      <c r="B60" s="42" t="s">
        <v>145</v>
      </c>
      <c r="C60" s="36">
        <v>1059.1400000000001</v>
      </c>
      <c r="D60" s="36">
        <v>70</v>
      </c>
      <c r="E60" s="36">
        <v>18.38</v>
      </c>
      <c r="F60" s="36">
        <v>87.95</v>
      </c>
      <c r="G60" s="36">
        <v>9.1999999999999993</v>
      </c>
      <c r="H60" s="36">
        <v>323.87</v>
      </c>
      <c r="I60" s="36">
        <v>49.4</v>
      </c>
      <c r="J60" s="36">
        <v>274.47000000000003</v>
      </c>
      <c r="K60" s="36">
        <v>27.22</v>
      </c>
      <c r="L60" s="36">
        <v>38.78</v>
      </c>
      <c r="M60" s="36">
        <v>51.44</v>
      </c>
      <c r="N60" s="36">
        <v>432.29</v>
      </c>
      <c r="O60" s="119"/>
      <c r="P60" s="119"/>
      <c r="Q60" s="119"/>
      <c r="R60" s="119"/>
      <c r="S60" s="119"/>
      <c r="T60" s="119"/>
      <c r="U60" s="119"/>
      <c r="V60" s="119"/>
      <c r="W60" s="119"/>
      <c r="X60" s="119"/>
    </row>
    <row r="61" spans="1:24" s="22" customFormat="1" ht="11.1" customHeight="1">
      <c r="A61" s="158">
        <f>IF(B61&lt;&gt;"",COUNTA($B$19:B61),"")</f>
        <v>42</v>
      </c>
      <c r="B61" s="42" t="s">
        <v>146</v>
      </c>
      <c r="C61" s="36">
        <v>529.96</v>
      </c>
      <c r="D61" s="36">
        <v>37.090000000000003</v>
      </c>
      <c r="E61" s="36">
        <v>0.66</v>
      </c>
      <c r="F61" s="36">
        <v>56.94</v>
      </c>
      <c r="G61" s="36">
        <v>0.44</v>
      </c>
      <c r="H61" s="36">
        <v>10</v>
      </c>
      <c r="I61" s="36">
        <v>0.4</v>
      </c>
      <c r="J61" s="36">
        <v>9.6</v>
      </c>
      <c r="K61" s="36">
        <v>1.2</v>
      </c>
      <c r="L61" s="36">
        <v>0.38</v>
      </c>
      <c r="M61" s="36">
        <v>0.03</v>
      </c>
      <c r="N61" s="36">
        <v>423.23</v>
      </c>
      <c r="O61" s="119"/>
      <c r="P61" s="119"/>
      <c r="Q61" s="119"/>
      <c r="R61" s="119"/>
      <c r="S61" s="119"/>
      <c r="T61" s="119"/>
      <c r="U61" s="119"/>
      <c r="V61" s="119"/>
      <c r="W61" s="119"/>
      <c r="X61" s="119"/>
    </row>
    <row r="62" spans="1:24" s="22" customFormat="1" ht="20.100000000000001" customHeight="1">
      <c r="A62" s="159">
        <f>IF(B62&lt;&gt;"",COUNTA($B$19:B62),"")</f>
        <v>43</v>
      </c>
      <c r="B62" s="45" t="s">
        <v>147</v>
      </c>
      <c r="C62" s="37">
        <v>2106.88</v>
      </c>
      <c r="D62" s="37">
        <v>326.57</v>
      </c>
      <c r="E62" s="37">
        <v>115.26</v>
      </c>
      <c r="F62" s="37">
        <v>169.14</v>
      </c>
      <c r="G62" s="37">
        <v>36.020000000000003</v>
      </c>
      <c r="H62" s="37">
        <v>1128.3900000000001</v>
      </c>
      <c r="I62" s="37">
        <v>688.74</v>
      </c>
      <c r="J62" s="37">
        <v>439.65</v>
      </c>
      <c r="K62" s="37">
        <v>51.01</v>
      </c>
      <c r="L62" s="37">
        <v>156.22999999999999</v>
      </c>
      <c r="M62" s="37">
        <v>97.78</v>
      </c>
      <c r="N62" s="37">
        <v>26.47</v>
      </c>
      <c r="O62" s="119"/>
      <c r="P62" s="119"/>
      <c r="Q62" s="119"/>
      <c r="R62" s="119"/>
      <c r="S62" s="119"/>
      <c r="T62" s="119"/>
      <c r="U62" s="119"/>
      <c r="V62" s="119"/>
      <c r="W62" s="119"/>
      <c r="X62" s="119"/>
    </row>
    <row r="63" spans="1:24" s="22" customFormat="1" ht="21.6" customHeight="1">
      <c r="A63" s="158">
        <f>IF(B63&lt;&gt;"",COUNTA($B$19:B63),"")</f>
        <v>44</v>
      </c>
      <c r="B63" s="43" t="s">
        <v>148</v>
      </c>
      <c r="C63" s="36">
        <v>199.67</v>
      </c>
      <c r="D63" s="36">
        <v>32.229999999999997</v>
      </c>
      <c r="E63" s="36">
        <v>16.16</v>
      </c>
      <c r="F63" s="36">
        <v>30.65</v>
      </c>
      <c r="G63" s="36">
        <v>3.58</v>
      </c>
      <c r="H63" s="36">
        <v>13.54</v>
      </c>
      <c r="I63" s="36">
        <v>0.68</v>
      </c>
      <c r="J63" s="36">
        <v>12.86</v>
      </c>
      <c r="K63" s="36">
        <v>6.96</v>
      </c>
      <c r="L63" s="36">
        <v>84.28</v>
      </c>
      <c r="M63" s="36">
        <v>12.28</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133.37</v>
      </c>
      <c r="D64" s="36">
        <v>11.96</v>
      </c>
      <c r="E64" s="36">
        <v>4.9400000000000004</v>
      </c>
      <c r="F64" s="36">
        <v>24.21</v>
      </c>
      <c r="G64" s="36">
        <v>2.91</v>
      </c>
      <c r="H64" s="36">
        <v>9.15</v>
      </c>
      <c r="I64" s="36" t="s">
        <v>10</v>
      </c>
      <c r="J64" s="36">
        <v>9.15</v>
      </c>
      <c r="K64" s="36">
        <v>5.54</v>
      </c>
      <c r="L64" s="36">
        <v>65.819999999999993</v>
      </c>
      <c r="M64" s="36">
        <v>8.84</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row>
    <row r="66" spans="1:24" s="22" customFormat="1" ht="11.1" customHeight="1">
      <c r="A66" s="158">
        <f>IF(B66&lt;&gt;"",COUNTA($B$19:B66),"")</f>
        <v>47</v>
      </c>
      <c r="B66" s="42" t="s">
        <v>151</v>
      </c>
      <c r="C66" s="36">
        <v>8.8000000000000007</v>
      </c>
      <c r="D66" s="36">
        <v>0.92</v>
      </c>
      <c r="E66" s="36">
        <v>2.64</v>
      </c>
      <c r="F66" s="36">
        <v>7.0000000000000007E-2</v>
      </c>
      <c r="G66" s="36">
        <v>0.01</v>
      </c>
      <c r="H66" s="36">
        <v>2.12</v>
      </c>
      <c r="I66" s="36">
        <v>0.97</v>
      </c>
      <c r="J66" s="36">
        <v>1.1499999999999999</v>
      </c>
      <c r="K66" s="36" t="s">
        <v>10</v>
      </c>
      <c r="L66" s="36">
        <v>0.83</v>
      </c>
      <c r="M66" s="36">
        <v>0.75</v>
      </c>
      <c r="N66" s="36">
        <v>1.46</v>
      </c>
      <c r="O66" s="119"/>
      <c r="P66" s="119"/>
      <c r="Q66" s="119"/>
      <c r="R66" s="119"/>
      <c r="S66" s="119"/>
      <c r="T66" s="119"/>
      <c r="U66" s="119"/>
      <c r="V66" s="119"/>
      <c r="W66" s="119"/>
      <c r="X66" s="119"/>
    </row>
    <row r="67" spans="1:24" s="22" customFormat="1" ht="11.1" customHeight="1">
      <c r="A67" s="158">
        <f>IF(B67&lt;&gt;"",COUNTA($B$19:B67),"")</f>
        <v>48</v>
      </c>
      <c r="B67" s="42" t="s">
        <v>146</v>
      </c>
      <c r="C67" s="36">
        <v>3.37</v>
      </c>
      <c r="D67" s="36">
        <v>0.03</v>
      </c>
      <c r="E67" s="36">
        <v>1.23</v>
      </c>
      <c r="F67" s="36">
        <v>0.63</v>
      </c>
      <c r="G67" s="36" t="s">
        <v>10</v>
      </c>
      <c r="H67" s="36" t="s">
        <v>10</v>
      </c>
      <c r="I67" s="36" t="s">
        <v>10</v>
      </c>
      <c r="J67" s="36" t="s">
        <v>10</v>
      </c>
      <c r="K67" s="36" t="s">
        <v>10</v>
      </c>
      <c r="L67" s="36">
        <v>0.02</v>
      </c>
      <c r="M67" s="36">
        <v>0.15</v>
      </c>
      <c r="N67" s="36">
        <v>1.31</v>
      </c>
      <c r="O67" s="119"/>
      <c r="P67" s="119"/>
      <c r="Q67" s="119"/>
      <c r="R67" s="119"/>
      <c r="S67" s="119"/>
      <c r="T67" s="119"/>
      <c r="U67" s="119"/>
      <c r="V67" s="119"/>
      <c r="W67" s="119"/>
      <c r="X67" s="119"/>
    </row>
    <row r="68" spans="1:24" s="22" customFormat="1" ht="20.100000000000001" customHeight="1">
      <c r="A68" s="159">
        <f>IF(B68&lt;&gt;"",COUNTA($B$19:B68),"")</f>
        <v>49</v>
      </c>
      <c r="B68" s="45" t="s">
        <v>152</v>
      </c>
      <c r="C68" s="37">
        <v>205.1</v>
      </c>
      <c r="D68" s="37">
        <v>33.119999999999997</v>
      </c>
      <c r="E68" s="37">
        <v>17.57</v>
      </c>
      <c r="F68" s="37">
        <v>30.09</v>
      </c>
      <c r="G68" s="37">
        <v>3.59</v>
      </c>
      <c r="H68" s="37">
        <v>15.65</v>
      </c>
      <c r="I68" s="37">
        <v>1.65</v>
      </c>
      <c r="J68" s="37">
        <v>14.01</v>
      </c>
      <c r="K68" s="37">
        <v>6.96</v>
      </c>
      <c r="L68" s="37">
        <v>85.09</v>
      </c>
      <c r="M68" s="37">
        <v>12.88</v>
      </c>
      <c r="N68" s="37">
        <v>0.15</v>
      </c>
      <c r="O68" s="119"/>
      <c r="P68" s="119"/>
      <c r="Q68" s="119"/>
      <c r="R68" s="119"/>
      <c r="S68" s="119"/>
      <c r="T68" s="119"/>
      <c r="U68" s="119"/>
      <c r="V68" s="119"/>
      <c r="W68" s="119"/>
      <c r="X68" s="119"/>
    </row>
    <row r="69" spans="1:24" s="22" customFormat="1" ht="20.100000000000001" customHeight="1">
      <c r="A69" s="159">
        <f>IF(B69&lt;&gt;"",COUNTA($B$19:B69),"")</f>
        <v>50</v>
      </c>
      <c r="B69" s="45" t="s">
        <v>153</v>
      </c>
      <c r="C69" s="37">
        <v>2311.98</v>
      </c>
      <c r="D69" s="37">
        <v>359.69</v>
      </c>
      <c r="E69" s="37">
        <v>132.83000000000001</v>
      </c>
      <c r="F69" s="37">
        <v>199.23</v>
      </c>
      <c r="G69" s="37">
        <v>39.61</v>
      </c>
      <c r="H69" s="37">
        <v>1144.04</v>
      </c>
      <c r="I69" s="37">
        <v>690.38</v>
      </c>
      <c r="J69" s="37">
        <v>453.66</v>
      </c>
      <c r="K69" s="37">
        <v>57.97</v>
      </c>
      <c r="L69" s="37">
        <v>241.32</v>
      </c>
      <c r="M69" s="37">
        <v>110.66</v>
      </c>
      <c r="N69" s="37">
        <v>26.62</v>
      </c>
      <c r="O69" s="119"/>
      <c r="P69" s="119"/>
      <c r="Q69" s="119"/>
      <c r="R69" s="119"/>
      <c r="S69" s="119"/>
      <c r="T69" s="119"/>
      <c r="U69" s="119"/>
      <c r="V69" s="119"/>
      <c r="W69" s="119"/>
      <c r="X69" s="119"/>
    </row>
    <row r="70" spans="1:24" s="22" customFormat="1" ht="11.1" customHeight="1">
      <c r="A70" s="158">
        <f>IF(B70&lt;&gt;"",COUNTA($B$19:B70),"")</f>
        <v>51</v>
      </c>
      <c r="B70" s="42" t="s">
        <v>154</v>
      </c>
      <c r="C70" s="36">
        <v>699.34</v>
      </c>
      <c r="D70" s="36" t="s">
        <v>10</v>
      </c>
      <c r="E70" s="36" t="s">
        <v>10</v>
      </c>
      <c r="F70" s="36" t="s">
        <v>10</v>
      </c>
      <c r="G70" s="36" t="s">
        <v>10</v>
      </c>
      <c r="H70" s="36" t="s">
        <v>10</v>
      </c>
      <c r="I70" s="36" t="s">
        <v>10</v>
      </c>
      <c r="J70" s="36" t="s">
        <v>10</v>
      </c>
      <c r="K70" s="36" t="s">
        <v>10</v>
      </c>
      <c r="L70" s="36" t="s">
        <v>10</v>
      </c>
      <c r="M70" s="36" t="s">
        <v>10</v>
      </c>
      <c r="N70" s="36">
        <v>699.34</v>
      </c>
      <c r="O70" s="119"/>
      <c r="P70" s="119"/>
      <c r="Q70" s="119"/>
      <c r="R70" s="119"/>
      <c r="S70" s="119"/>
      <c r="T70" s="119"/>
      <c r="U70" s="119"/>
      <c r="V70" s="119"/>
      <c r="W70" s="119"/>
      <c r="X70" s="119"/>
    </row>
    <row r="71" spans="1:24" s="22" customFormat="1" ht="11.1" customHeight="1">
      <c r="A71" s="158">
        <f>IF(B71&lt;&gt;"",COUNTA($B$19:B71),"")</f>
        <v>52</v>
      </c>
      <c r="B71" s="42" t="s">
        <v>155</v>
      </c>
      <c r="C71" s="36">
        <v>263.91000000000003</v>
      </c>
      <c r="D71" s="36" t="s">
        <v>10</v>
      </c>
      <c r="E71" s="36" t="s">
        <v>10</v>
      </c>
      <c r="F71" s="36" t="s">
        <v>10</v>
      </c>
      <c r="G71" s="36" t="s">
        <v>10</v>
      </c>
      <c r="H71" s="36" t="s">
        <v>10</v>
      </c>
      <c r="I71" s="36" t="s">
        <v>10</v>
      </c>
      <c r="J71" s="36" t="s">
        <v>10</v>
      </c>
      <c r="K71" s="36" t="s">
        <v>10</v>
      </c>
      <c r="L71" s="36" t="s">
        <v>10</v>
      </c>
      <c r="M71" s="36" t="s">
        <v>10</v>
      </c>
      <c r="N71" s="36">
        <v>263.91000000000003</v>
      </c>
      <c r="O71" s="119"/>
      <c r="P71" s="119"/>
      <c r="Q71" s="119"/>
      <c r="R71" s="119"/>
      <c r="S71" s="119"/>
      <c r="T71" s="119"/>
      <c r="U71" s="119"/>
      <c r="V71" s="119"/>
      <c r="W71" s="119"/>
      <c r="X71" s="119"/>
    </row>
    <row r="72" spans="1:24" s="22" customFormat="1" ht="11.1" customHeight="1">
      <c r="A72" s="158">
        <f>IF(B72&lt;&gt;"",COUNTA($B$19:B72),"")</f>
        <v>53</v>
      </c>
      <c r="B72" s="42" t="s">
        <v>171</v>
      </c>
      <c r="C72" s="36">
        <v>285.33</v>
      </c>
      <c r="D72" s="36" t="s">
        <v>10</v>
      </c>
      <c r="E72" s="36" t="s">
        <v>10</v>
      </c>
      <c r="F72" s="36" t="s">
        <v>10</v>
      </c>
      <c r="G72" s="36" t="s">
        <v>10</v>
      </c>
      <c r="H72" s="36" t="s">
        <v>10</v>
      </c>
      <c r="I72" s="36" t="s">
        <v>10</v>
      </c>
      <c r="J72" s="36" t="s">
        <v>10</v>
      </c>
      <c r="K72" s="36" t="s">
        <v>10</v>
      </c>
      <c r="L72" s="36" t="s">
        <v>10</v>
      </c>
      <c r="M72" s="36" t="s">
        <v>10</v>
      </c>
      <c r="N72" s="36">
        <v>285.33</v>
      </c>
      <c r="O72" s="119"/>
      <c r="P72" s="119"/>
      <c r="Q72" s="119"/>
      <c r="R72" s="119"/>
      <c r="S72" s="119"/>
      <c r="T72" s="119"/>
      <c r="U72" s="119"/>
      <c r="V72" s="119"/>
      <c r="W72" s="119"/>
      <c r="X72" s="119"/>
    </row>
    <row r="73" spans="1:24" s="22" customFormat="1" ht="11.1" customHeight="1">
      <c r="A73" s="158">
        <f>IF(B73&lt;&gt;"",COUNTA($B$19:B73),"")</f>
        <v>54</v>
      </c>
      <c r="B73" s="42" t="s">
        <v>172</v>
      </c>
      <c r="C73" s="36">
        <v>105.99</v>
      </c>
      <c r="D73" s="36" t="s">
        <v>10</v>
      </c>
      <c r="E73" s="36" t="s">
        <v>10</v>
      </c>
      <c r="F73" s="36" t="s">
        <v>10</v>
      </c>
      <c r="G73" s="36" t="s">
        <v>10</v>
      </c>
      <c r="H73" s="36" t="s">
        <v>10</v>
      </c>
      <c r="I73" s="36" t="s">
        <v>10</v>
      </c>
      <c r="J73" s="36" t="s">
        <v>10</v>
      </c>
      <c r="K73" s="36" t="s">
        <v>10</v>
      </c>
      <c r="L73" s="36" t="s">
        <v>10</v>
      </c>
      <c r="M73" s="36" t="s">
        <v>10</v>
      </c>
      <c r="N73" s="36">
        <v>105.99</v>
      </c>
      <c r="O73" s="119"/>
      <c r="P73" s="119"/>
      <c r="Q73" s="119"/>
      <c r="R73" s="119"/>
      <c r="S73" s="119"/>
      <c r="T73" s="119"/>
      <c r="U73" s="119"/>
      <c r="V73" s="119"/>
      <c r="W73" s="119"/>
      <c r="X73" s="119"/>
    </row>
    <row r="74" spans="1:24" s="22" customFormat="1" ht="11.1" customHeight="1">
      <c r="A74" s="158">
        <f>IF(B74&lt;&gt;"",COUNTA($B$19:B74),"")</f>
        <v>55</v>
      </c>
      <c r="B74" s="42" t="s">
        <v>60</v>
      </c>
      <c r="C74" s="36">
        <v>344.63</v>
      </c>
      <c r="D74" s="36" t="s">
        <v>10</v>
      </c>
      <c r="E74" s="36" t="s">
        <v>10</v>
      </c>
      <c r="F74" s="36" t="s">
        <v>10</v>
      </c>
      <c r="G74" s="36" t="s">
        <v>10</v>
      </c>
      <c r="H74" s="36" t="s">
        <v>10</v>
      </c>
      <c r="I74" s="36" t="s">
        <v>10</v>
      </c>
      <c r="J74" s="36" t="s">
        <v>10</v>
      </c>
      <c r="K74" s="36" t="s">
        <v>10</v>
      </c>
      <c r="L74" s="36" t="s">
        <v>10</v>
      </c>
      <c r="M74" s="36" t="s">
        <v>10</v>
      </c>
      <c r="N74" s="36">
        <v>344.63</v>
      </c>
      <c r="O74" s="119"/>
      <c r="P74" s="119"/>
      <c r="Q74" s="119"/>
      <c r="R74" s="119"/>
      <c r="S74" s="119"/>
      <c r="T74" s="119"/>
      <c r="U74" s="119"/>
      <c r="V74" s="119"/>
      <c r="W74" s="119"/>
      <c r="X74" s="119"/>
    </row>
    <row r="75" spans="1:24" s="22" customFormat="1" ht="21.6" customHeight="1">
      <c r="A75" s="158">
        <f>IF(B75&lt;&gt;"",COUNTA($B$19:B75),"")</f>
        <v>56</v>
      </c>
      <c r="B75" s="43" t="s">
        <v>156</v>
      </c>
      <c r="C75" s="36">
        <v>299.8</v>
      </c>
      <c r="D75" s="36" t="s">
        <v>10</v>
      </c>
      <c r="E75" s="36" t="s">
        <v>10</v>
      </c>
      <c r="F75" s="36" t="s">
        <v>10</v>
      </c>
      <c r="G75" s="36" t="s">
        <v>10</v>
      </c>
      <c r="H75" s="36" t="s">
        <v>10</v>
      </c>
      <c r="I75" s="36" t="s">
        <v>10</v>
      </c>
      <c r="J75" s="36" t="s">
        <v>10</v>
      </c>
      <c r="K75" s="36" t="s">
        <v>10</v>
      </c>
      <c r="L75" s="36" t="s">
        <v>10</v>
      </c>
      <c r="M75" s="36" t="s">
        <v>10</v>
      </c>
      <c r="N75" s="36">
        <v>299.8</v>
      </c>
      <c r="O75" s="119"/>
      <c r="P75" s="119"/>
      <c r="Q75" s="119"/>
      <c r="R75" s="119"/>
      <c r="S75" s="119"/>
      <c r="T75" s="119"/>
      <c r="U75" s="119"/>
      <c r="V75" s="119"/>
      <c r="W75" s="119"/>
      <c r="X75" s="119"/>
    </row>
    <row r="76" spans="1:24" s="22" customFormat="1" ht="21.6" customHeight="1">
      <c r="A76" s="158">
        <f>IF(B76&lt;&gt;"",COUNTA($B$19:B76),"")</f>
        <v>57</v>
      </c>
      <c r="B76" s="43" t="s">
        <v>157</v>
      </c>
      <c r="C76" s="36">
        <v>368.53</v>
      </c>
      <c r="D76" s="36">
        <v>3.25</v>
      </c>
      <c r="E76" s="36">
        <v>0.28000000000000003</v>
      </c>
      <c r="F76" s="36">
        <v>9.27</v>
      </c>
      <c r="G76" s="36">
        <v>3.6</v>
      </c>
      <c r="H76" s="36">
        <v>336.01</v>
      </c>
      <c r="I76" s="36">
        <v>170.94</v>
      </c>
      <c r="J76" s="36">
        <v>165.07</v>
      </c>
      <c r="K76" s="36">
        <v>0.49</v>
      </c>
      <c r="L76" s="36">
        <v>13.8</v>
      </c>
      <c r="M76" s="36">
        <v>1.83</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61.83</v>
      </c>
      <c r="D77" s="36">
        <v>0.94</v>
      </c>
      <c r="E77" s="36">
        <v>0.02</v>
      </c>
      <c r="F77" s="36">
        <v>7.0000000000000007E-2</v>
      </c>
      <c r="G77" s="36">
        <v>0.61</v>
      </c>
      <c r="H77" s="36">
        <v>59.8</v>
      </c>
      <c r="I77" s="36">
        <v>59.7</v>
      </c>
      <c r="J77" s="36">
        <v>0.1</v>
      </c>
      <c r="K77" s="36" t="s">
        <v>10</v>
      </c>
      <c r="L77" s="36" t="s">
        <v>10</v>
      </c>
      <c r="M77" s="36">
        <v>0.4</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121.35</v>
      </c>
      <c r="D78" s="36">
        <v>3.11</v>
      </c>
      <c r="E78" s="36">
        <v>29.43</v>
      </c>
      <c r="F78" s="36">
        <v>1.62</v>
      </c>
      <c r="G78" s="36">
        <v>6.21</v>
      </c>
      <c r="H78" s="36">
        <v>13.91</v>
      </c>
      <c r="I78" s="36">
        <v>0.1</v>
      </c>
      <c r="J78" s="36">
        <v>13.81</v>
      </c>
      <c r="K78" s="36">
        <v>2.2599999999999998</v>
      </c>
      <c r="L78" s="36">
        <v>21.37</v>
      </c>
      <c r="M78" s="36">
        <v>43.45</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1045.48</v>
      </c>
      <c r="D79" s="36">
        <v>128.74</v>
      </c>
      <c r="E79" s="36">
        <v>28.59</v>
      </c>
      <c r="F79" s="36">
        <v>63.94</v>
      </c>
      <c r="G79" s="36">
        <v>1.47</v>
      </c>
      <c r="H79" s="36">
        <v>306.87</v>
      </c>
      <c r="I79" s="36">
        <v>274.26</v>
      </c>
      <c r="J79" s="36">
        <v>32.61</v>
      </c>
      <c r="K79" s="36">
        <v>5.95</v>
      </c>
      <c r="L79" s="36">
        <v>15.26</v>
      </c>
      <c r="M79" s="36">
        <v>51.35</v>
      </c>
      <c r="N79" s="36">
        <v>443.31</v>
      </c>
      <c r="O79" s="119"/>
      <c r="P79" s="119"/>
      <c r="Q79" s="119"/>
      <c r="R79" s="119"/>
      <c r="S79" s="119"/>
      <c r="T79" s="119"/>
      <c r="U79" s="119"/>
      <c r="V79" s="119"/>
      <c r="W79" s="119"/>
      <c r="X79" s="119"/>
    </row>
    <row r="80" spans="1:24" s="22" customFormat="1" ht="11.1" customHeight="1">
      <c r="A80" s="158">
        <f>IF(B80&lt;&gt;"",COUNTA($B$19:B80),"")</f>
        <v>61</v>
      </c>
      <c r="B80" s="42" t="s">
        <v>146</v>
      </c>
      <c r="C80" s="36">
        <v>529.96</v>
      </c>
      <c r="D80" s="36">
        <v>37.090000000000003</v>
      </c>
      <c r="E80" s="36">
        <v>0.66</v>
      </c>
      <c r="F80" s="36">
        <v>56.94</v>
      </c>
      <c r="G80" s="36">
        <v>0.44</v>
      </c>
      <c r="H80" s="36">
        <v>10</v>
      </c>
      <c r="I80" s="36">
        <v>0.4</v>
      </c>
      <c r="J80" s="36">
        <v>9.6</v>
      </c>
      <c r="K80" s="36">
        <v>1.2</v>
      </c>
      <c r="L80" s="36">
        <v>0.38</v>
      </c>
      <c r="M80" s="36">
        <v>0.03</v>
      </c>
      <c r="N80" s="36">
        <v>423.23</v>
      </c>
      <c r="O80" s="119"/>
      <c r="P80" s="119"/>
      <c r="Q80" s="119"/>
      <c r="R80" s="119"/>
      <c r="S80" s="119"/>
      <c r="T80" s="119"/>
      <c r="U80" s="119"/>
      <c r="V80" s="119"/>
      <c r="W80" s="119"/>
      <c r="X80" s="119"/>
    </row>
    <row r="81" spans="1:24" s="22" customFormat="1" ht="20.100000000000001" customHeight="1">
      <c r="A81" s="159">
        <f>IF(B81&lt;&gt;"",COUNTA($B$19:B81),"")</f>
        <v>62</v>
      </c>
      <c r="B81" s="45" t="s">
        <v>161</v>
      </c>
      <c r="C81" s="37">
        <v>2411</v>
      </c>
      <c r="D81" s="37">
        <v>98.94</v>
      </c>
      <c r="E81" s="37">
        <v>57.66</v>
      </c>
      <c r="F81" s="37">
        <v>17.97</v>
      </c>
      <c r="G81" s="37">
        <v>11.44</v>
      </c>
      <c r="H81" s="37">
        <v>706.59</v>
      </c>
      <c r="I81" s="37">
        <v>504.6</v>
      </c>
      <c r="J81" s="37">
        <v>201.99</v>
      </c>
      <c r="K81" s="37">
        <v>7.5</v>
      </c>
      <c r="L81" s="37">
        <v>50.05</v>
      </c>
      <c r="M81" s="37">
        <v>97</v>
      </c>
      <c r="N81" s="37">
        <v>1363.86</v>
      </c>
      <c r="O81" s="119"/>
      <c r="P81" s="119"/>
      <c r="Q81" s="119"/>
      <c r="R81" s="119"/>
      <c r="S81" s="119"/>
      <c r="T81" s="119"/>
      <c r="U81" s="119"/>
      <c r="V81" s="119"/>
      <c r="W81" s="119"/>
      <c r="X81" s="119"/>
    </row>
    <row r="82" spans="1:24" s="47" customFormat="1" ht="11.1" customHeight="1">
      <c r="A82" s="158">
        <f>IF(B82&lt;&gt;"",COUNTA($B$19:B82),"")</f>
        <v>63</v>
      </c>
      <c r="B82" s="42" t="s">
        <v>162</v>
      </c>
      <c r="C82" s="36">
        <v>124.95</v>
      </c>
      <c r="D82" s="36">
        <v>6.16</v>
      </c>
      <c r="E82" s="36">
        <v>9.6300000000000008</v>
      </c>
      <c r="F82" s="36">
        <v>7.7</v>
      </c>
      <c r="G82" s="36">
        <v>1.82</v>
      </c>
      <c r="H82" s="36">
        <v>6.97</v>
      </c>
      <c r="I82" s="36">
        <v>0.26</v>
      </c>
      <c r="J82" s="36">
        <v>6.71</v>
      </c>
      <c r="K82" s="36">
        <v>1.51</v>
      </c>
      <c r="L82" s="36">
        <v>25.55</v>
      </c>
      <c r="M82" s="36">
        <v>6.4</v>
      </c>
      <c r="N82" s="36">
        <v>59.22</v>
      </c>
      <c r="O82" s="120"/>
      <c r="P82" s="120"/>
      <c r="Q82" s="120"/>
      <c r="R82" s="120"/>
      <c r="S82" s="120"/>
      <c r="T82" s="120"/>
      <c r="U82" s="120"/>
      <c r="V82" s="120"/>
      <c r="W82" s="120"/>
      <c r="X82" s="120"/>
    </row>
    <row r="83" spans="1:24"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50.06</v>
      </c>
      <c r="D84" s="36">
        <v>21.07</v>
      </c>
      <c r="E84" s="36">
        <v>1.38</v>
      </c>
      <c r="F84" s="36">
        <v>5.44</v>
      </c>
      <c r="G84" s="36">
        <v>0.12</v>
      </c>
      <c r="H84" s="36">
        <v>1.76</v>
      </c>
      <c r="I84" s="36">
        <v>0.41</v>
      </c>
      <c r="J84" s="36">
        <v>1.34</v>
      </c>
      <c r="K84" s="36">
        <v>0.02</v>
      </c>
      <c r="L84" s="36">
        <v>15.74</v>
      </c>
      <c r="M84" s="36">
        <v>2.41</v>
      </c>
      <c r="N84" s="36">
        <v>2.11</v>
      </c>
      <c r="O84" s="120"/>
      <c r="P84" s="120"/>
      <c r="Q84" s="120"/>
      <c r="R84" s="120"/>
      <c r="S84" s="120"/>
      <c r="T84" s="120"/>
      <c r="U84" s="120"/>
      <c r="V84" s="120"/>
      <c r="W84" s="120"/>
      <c r="X84" s="120"/>
    </row>
    <row r="85" spans="1:24" s="47" customFormat="1" ht="11.1" customHeight="1">
      <c r="A85" s="158">
        <f>IF(B85&lt;&gt;"",COUNTA($B$19:B85),"")</f>
        <v>66</v>
      </c>
      <c r="B85" s="42" t="s">
        <v>146</v>
      </c>
      <c r="C85" s="36">
        <v>3.37</v>
      </c>
      <c r="D85" s="36">
        <v>0.03</v>
      </c>
      <c r="E85" s="36">
        <v>1.23</v>
      </c>
      <c r="F85" s="36">
        <v>0.63</v>
      </c>
      <c r="G85" s="36" t="s">
        <v>10</v>
      </c>
      <c r="H85" s="36" t="s">
        <v>10</v>
      </c>
      <c r="I85" s="36" t="s">
        <v>10</v>
      </c>
      <c r="J85" s="36" t="s">
        <v>10</v>
      </c>
      <c r="K85" s="36" t="s">
        <v>10</v>
      </c>
      <c r="L85" s="36">
        <v>0.02</v>
      </c>
      <c r="M85" s="36">
        <v>0.15</v>
      </c>
      <c r="N85" s="36">
        <v>1.31</v>
      </c>
      <c r="O85" s="120"/>
      <c r="P85" s="120"/>
      <c r="Q85" s="120"/>
      <c r="R85" s="120"/>
      <c r="S85" s="120"/>
      <c r="T85" s="120"/>
      <c r="U85" s="120"/>
      <c r="V85" s="120"/>
      <c r="W85" s="120"/>
      <c r="X85" s="120"/>
    </row>
    <row r="86" spans="1:24" s="22" customFormat="1" ht="20.100000000000001" customHeight="1">
      <c r="A86" s="159">
        <f>IF(B86&lt;&gt;"",COUNTA($B$19:B86),"")</f>
        <v>67</v>
      </c>
      <c r="B86" s="45" t="s">
        <v>165</v>
      </c>
      <c r="C86" s="37">
        <v>171.64</v>
      </c>
      <c r="D86" s="37">
        <v>27.2</v>
      </c>
      <c r="E86" s="37">
        <v>9.7799999999999994</v>
      </c>
      <c r="F86" s="37">
        <v>12.52</v>
      </c>
      <c r="G86" s="37">
        <v>1.94</v>
      </c>
      <c r="H86" s="37">
        <v>8.73</v>
      </c>
      <c r="I86" s="37">
        <v>0.68</v>
      </c>
      <c r="J86" s="37">
        <v>8.0500000000000007</v>
      </c>
      <c r="K86" s="37">
        <v>1.53</v>
      </c>
      <c r="L86" s="37">
        <v>41.26</v>
      </c>
      <c r="M86" s="37">
        <v>8.66</v>
      </c>
      <c r="N86" s="37">
        <v>60.02</v>
      </c>
      <c r="O86" s="119"/>
      <c r="P86" s="119"/>
      <c r="Q86" s="119"/>
      <c r="R86" s="119"/>
      <c r="S86" s="119"/>
      <c r="T86" s="119"/>
      <c r="U86" s="119"/>
      <c r="V86" s="119"/>
      <c r="W86" s="119"/>
      <c r="X86" s="119"/>
    </row>
    <row r="87" spans="1:24" s="22" customFormat="1" ht="20.100000000000001" customHeight="1">
      <c r="A87" s="159">
        <f>IF(B87&lt;&gt;"",COUNTA($B$19:B87),"")</f>
        <v>68</v>
      </c>
      <c r="B87" s="45" t="s">
        <v>166</v>
      </c>
      <c r="C87" s="37">
        <v>2582.64</v>
      </c>
      <c r="D87" s="37">
        <v>126.14</v>
      </c>
      <c r="E87" s="37">
        <v>67.44</v>
      </c>
      <c r="F87" s="37">
        <v>30.48</v>
      </c>
      <c r="G87" s="37">
        <v>13.38</v>
      </c>
      <c r="H87" s="37">
        <v>715.31</v>
      </c>
      <c r="I87" s="37">
        <v>505.28</v>
      </c>
      <c r="J87" s="37">
        <v>210.04</v>
      </c>
      <c r="K87" s="37">
        <v>9.0299999999999994</v>
      </c>
      <c r="L87" s="37">
        <v>91.32</v>
      </c>
      <c r="M87" s="37">
        <v>105.66</v>
      </c>
      <c r="N87" s="37">
        <v>1423.88</v>
      </c>
      <c r="O87" s="119"/>
      <c r="P87" s="119"/>
      <c r="Q87" s="119"/>
      <c r="R87" s="119"/>
      <c r="S87" s="119"/>
      <c r="T87" s="119"/>
      <c r="U87" s="119"/>
      <c r="V87" s="119"/>
      <c r="W87" s="119"/>
      <c r="X87" s="119"/>
    </row>
    <row r="88" spans="1:24" s="22" customFormat="1" ht="20.100000000000001" customHeight="1">
      <c r="A88" s="159">
        <f>IF(B88&lt;&gt;"",COUNTA($B$19:B88),"")</f>
        <v>69</v>
      </c>
      <c r="B88" s="45" t="s">
        <v>167</v>
      </c>
      <c r="C88" s="37">
        <v>270.66000000000003</v>
      </c>
      <c r="D88" s="37">
        <v>-233.55</v>
      </c>
      <c r="E88" s="37">
        <v>-65.39</v>
      </c>
      <c r="F88" s="37">
        <v>-168.75</v>
      </c>
      <c r="G88" s="37">
        <v>-26.23</v>
      </c>
      <c r="H88" s="37">
        <v>-428.73</v>
      </c>
      <c r="I88" s="37">
        <v>-185.11</v>
      </c>
      <c r="J88" s="37">
        <v>-243.62</v>
      </c>
      <c r="K88" s="37">
        <v>-48.94</v>
      </c>
      <c r="L88" s="37">
        <v>-150</v>
      </c>
      <c r="M88" s="37">
        <v>-5.01</v>
      </c>
      <c r="N88" s="37">
        <v>1397.26</v>
      </c>
      <c r="O88" s="119"/>
      <c r="P88" s="119"/>
      <c r="Q88" s="119"/>
      <c r="R88" s="119"/>
      <c r="S88" s="119"/>
      <c r="T88" s="119"/>
      <c r="U88" s="119"/>
      <c r="V88" s="119"/>
      <c r="W88" s="119"/>
      <c r="X88" s="119"/>
    </row>
    <row r="89" spans="1:24" s="47" customFormat="1" ht="24.95" customHeight="1">
      <c r="A89" s="158">
        <f>IF(B89&lt;&gt;"",COUNTA($B$19:B89),"")</f>
        <v>70</v>
      </c>
      <c r="B89" s="44" t="s">
        <v>168</v>
      </c>
      <c r="C89" s="38">
        <v>304.12</v>
      </c>
      <c r="D89" s="38">
        <v>-227.63</v>
      </c>
      <c r="E89" s="38">
        <v>-57.6</v>
      </c>
      <c r="F89" s="38">
        <v>-151.18</v>
      </c>
      <c r="G89" s="38">
        <v>-24.59</v>
      </c>
      <c r="H89" s="38">
        <v>-421.8</v>
      </c>
      <c r="I89" s="38">
        <v>-184.14</v>
      </c>
      <c r="J89" s="38">
        <v>-237.66</v>
      </c>
      <c r="K89" s="38">
        <v>-43.51</v>
      </c>
      <c r="L89" s="38">
        <v>-106.18</v>
      </c>
      <c r="M89" s="38">
        <v>-0.79</v>
      </c>
      <c r="N89" s="38">
        <v>1337.39</v>
      </c>
      <c r="O89" s="120"/>
      <c r="P89" s="120"/>
      <c r="Q89" s="120"/>
      <c r="R89" s="120"/>
      <c r="S89" s="120"/>
      <c r="T89" s="120"/>
      <c r="U89" s="120"/>
      <c r="V89" s="120"/>
      <c r="W89" s="120"/>
      <c r="X89" s="120"/>
    </row>
    <row r="90" spans="1:24" s="47" customFormat="1" ht="18" customHeight="1">
      <c r="A90" s="158">
        <f>IF(B90&lt;&gt;"",COUNTA($B$19:B90),"")</f>
        <v>71</v>
      </c>
      <c r="B90" s="42" t="s">
        <v>169</v>
      </c>
      <c r="C90" s="36">
        <v>86.85</v>
      </c>
      <c r="D90" s="36">
        <v>0.59</v>
      </c>
      <c r="E90" s="36" t="s">
        <v>10</v>
      </c>
      <c r="F90" s="36" t="s">
        <v>10</v>
      </c>
      <c r="G90" s="36" t="s">
        <v>10</v>
      </c>
      <c r="H90" s="36" t="s">
        <v>10</v>
      </c>
      <c r="I90" s="36" t="s">
        <v>10</v>
      </c>
      <c r="J90" s="36" t="s">
        <v>10</v>
      </c>
      <c r="K90" s="36" t="s">
        <v>10</v>
      </c>
      <c r="L90" s="36" t="s">
        <v>10</v>
      </c>
      <c r="M90" s="36" t="s">
        <v>10</v>
      </c>
      <c r="N90" s="36">
        <v>86.26</v>
      </c>
      <c r="O90" s="120"/>
      <c r="P90" s="120"/>
      <c r="Q90" s="120"/>
      <c r="R90" s="120"/>
      <c r="S90" s="120"/>
      <c r="T90" s="120"/>
      <c r="U90" s="120"/>
      <c r="V90" s="120"/>
      <c r="W90" s="120"/>
      <c r="X90" s="120"/>
    </row>
    <row r="91" spans="1:24" ht="11.1" customHeight="1">
      <c r="A91" s="158">
        <f>IF(B91&lt;&gt;"",COUNTA($B$19:B91),"")</f>
        <v>72</v>
      </c>
      <c r="B91" s="42" t="s">
        <v>170</v>
      </c>
      <c r="C91" s="36">
        <v>165.01</v>
      </c>
      <c r="D91" s="36">
        <v>2.82</v>
      </c>
      <c r="E91" s="36">
        <v>0.09</v>
      </c>
      <c r="F91" s="36">
        <v>1.05</v>
      </c>
      <c r="G91" s="36" t="s">
        <v>10</v>
      </c>
      <c r="H91" s="36">
        <v>0.38</v>
      </c>
      <c r="I91" s="36" t="s">
        <v>10</v>
      </c>
      <c r="J91" s="36">
        <v>0.38</v>
      </c>
      <c r="K91" s="36" t="s">
        <v>10</v>
      </c>
      <c r="L91" s="36" t="s">
        <v>10</v>
      </c>
      <c r="M91" s="36">
        <v>0.02</v>
      </c>
      <c r="N91" s="36">
        <v>160.63999999999999</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106</v>
      </c>
      <c r="B2" s="220"/>
      <c r="C2" s="229" t="s">
        <v>123</v>
      </c>
      <c r="D2" s="230"/>
      <c r="E2" s="230"/>
      <c r="F2" s="230"/>
      <c r="G2" s="230"/>
      <c r="H2" s="230" t="s">
        <v>123</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141560</v>
      </c>
      <c r="D19" s="129">
        <v>51618</v>
      </c>
      <c r="E19" s="129">
        <v>22275</v>
      </c>
      <c r="F19" s="129">
        <v>7931</v>
      </c>
      <c r="G19" s="129">
        <v>9385</v>
      </c>
      <c r="H19" s="129">
        <v>20607</v>
      </c>
      <c r="I19" s="129">
        <v>7435</v>
      </c>
      <c r="J19" s="129">
        <v>13171</v>
      </c>
      <c r="K19" s="129">
        <v>4748</v>
      </c>
      <c r="L19" s="129">
        <v>15936</v>
      </c>
      <c r="M19" s="129">
        <v>9060</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85705</v>
      </c>
      <c r="D20" s="129">
        <v>19534</v>
      </c>
      <c r="E20" s="129">
        <v>4934</v>
      </c>
      <c r="F20" s="129">
        <v>22307</v>
      </c>
      <c r="G20" s="129">
        <v>3365</v>
      </c>
      <c r="H20" s="129">
        <v>10153</v>
      </c>
      <c r="I20" s="129">
        <v>8280</v>
      </c>
      <c r="J20" s="129">
        <v>1873</v>
      </c>
      <c r="K20" s="129">
        <v>3919</v>
      </c>
      <c r="L20" s="129">
        <v>15490</v>
      </c>
      <c r="M20" s="129">
        <v>5674</v>
      </c>
      <c r="N20" s="129">
        <v>329</v>
      </c>
      <c r="O20" s="119"/>
      <c r="P20" s="119"/>
      <c r="Q20" s="119"/>
      <c r="R20" s="119"/>
      <c r="S20" s="119"/>
      <c r="T20" s="119"/>
      <c r="U20" s="119"/>
      <c r="V20" s="119"/>
      <c r="W20" s="119"/>
      <c r="X20" s="119"/>
    </row>
    <row r="21" spans="1:24" s="22" customFormat="1" ht="21.6" customHeight="1">
      <c r="A21" s="158">
        <f>IF(B21&lt;&gt;"",COUNTA($B$19:B21),"")</f>
        <v>3</v>
      </c>
      <c r="B21" s="43" t="s">
        <v>143</v>
      </c>
      <c r="C21" s="129">
        <v>294252</v>
      </c>
      <c r="D21" s="129" t="s">
        <v>10</v>
      </c>
      <c r="E21" s="129" t="s">
        <v>10</v>
      </c>
      <c r="F21" s="129" t="s">
        <v>10</v>
      </c>
      <c r="G21" s="129" t="s">
        <v>10</v>
      </c>
      <c r="H21" s="129">
        <v>294252</v>
      </c>
      <c r="I21" s="129">
        <v>256590</v>
      </c>
      <c r="J21" s="129">
        <v>37662</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6492</v>
      </c>
      <c r="D22" s="129">
        <v>117</v>
      </c>
      <c r="E22" s="129">
        <v>40</v>
      </c>
      <c r="F22" s="129">
        <v>5</v>
      </c>
      <c r="G22" s="129" t="s">
        <v>10</v>
      </c>
      <c r="H22" s="129">
        <v>21</v>
      </c>
      <c r="I22" s="129" t="s">
        <v>10</v>
      </c>
      <c r="J22" s="129">
        <v>21</v>
      </c>
      <c r="K22" s="129">
        <v>8</v>
      </c>
      <c r="L22" s="129">
        <v>58</v>
      </c>
      <c r="M22" s="129">
        <v>48</v>
      </c>
      <c r="N22" s="129">
        <v>6196</v>
      </c>
      <c r="O22" s="119"/>
      <c r="P22" s="119"/>
      <c r="Q22" s="119"/>
      <c r="R22" s="119"/>
      <c r="S22" s="119"/>
      <c r="T22" s="119"/>
      <c r="U22" s="119"/>
      <c r="V22" s="119"/>
      <c r="W22" s="119"/>
      <c r="X22" s="119"/>
    </row>
    <row r="23" spans="1:24" s="22" customFormat="1" ht="11.1" customHeight="1">
      <c r="A23" s="158">
        <f>IF(B23&lt;&gt;"",COUNTA($B$19:B23),"")</f>
        <v>5</v>
      </c>
      <c r="B23" s="42" t="s">
        <v>145</v>
      </c>
      <c r="C23" s="129">
        <v>249633</v>
      </c>
      <c r="D23" s="129">
        <v>20528</v>
      </c>
      <c r="E23" s="129">
        <v>3443</v>
      </c>
      <c r="F23" s="129">
        <v>16234</v>
      </c>
      <c r="G23" s="129">
        <v>8043</v>
      </c>
      <c r="H23" s="129">
        <v>66362</v>
      </c>
      <c r="I23" s="129">
        <v>7217</v>
      </c>
      <c r="J23" s="129">
        <v>59145</v>
      </c>
      <c r="K23" s="129">
        <v>4729</v>
      </c>
      <c r="L23" s="129">
        <v>9099</v>
      </c>
      <c r="M23" s="129">
        <v>11081</v>
      </c>
      <c r="N23" s="129">
        <v>110114</v>
      </c>
      <c r="O23" s="119"/>
      <c r="P23" s="119"/>
      <c r="Q23" s="119"/>
      <c r="R23" s="119"/>
      <c r="S23" s="119"/>
      <c r="T23" s="119"/>
      <c r="U23" s="119"/>
      <c r="V23" s="119"/>
      <c r="W23" s="119"/>
      <c r="X23" s="119"/>
    </row>
    <row r="24" spans="1:24" s="22" customFormat="1" ht="11.1" customHeight="1">
      <c r="A24" s="158">
        <f>IF(B24&lt;&gt;"",COUNTA($B$19:B24),"")</f>
        <v>6</v>
      </c>
      <c r="B24" s="42" t="s">
        <v>146</v>
      </c>
      <c r="C24" s="129">
        <v>128765</v>
      </c>
      <c r="D24" s="129">
        <v>9775</v>
      </c>
      <c r="E24" s="129">
        <v>130</v>
      </c>
      <c r="F24" s="129">
        <v>8661</v>
      </c>
      <c r="G24" s="129">
        <v>2</v>
      </c>
      <c r="H24" s="129">
        <v>2089</v>
      </c>
      <c r="I24" s="129">
        <v>128</v>
      </c>
      <c r="J24" s="129">
        <v>1961</v>
      </c>
      <c r="K24" s="129">
        <v>31</v>
      </c>
      <c r="L24" s="129">
        <v>313</v>
      </c>
      <c r="M24" s="129">
        <v>103</v>
      </c>
      <c r="N24" s="129">
        <v>107662</v>
      </c>
      <c r="O24" s="119"/>
      <c r="P24" s="119"/>
      <c r="Q24" s="119"/>
      <c r="R24" s="119"/>
      <c r="S24" s="119"/>
      <c r="T24" s="119"/>
      <c r="U24" s="119"/>
      <c r="V24" s="119"/>
      <c r="W24" s="119"/>
      <c r="X24" s="119"/>
    </row>
    <row r="25" spans="1:24" s="22" customFormat="1" ht="20.100000000000001" customHeight="1">
      <c r="A25" s="159">
        <f>IF(B25&lt;&gt;"",COUNTA($B$19:B25),"")</f>
        <v>7</v>
      </c>
      <c r="B25" s="45" t="s">
        <v>147</v>
      </c>
      <c r="C25" s="130">
        <v>648877</v>
      </c>
      <c r="D25" s="130">
        <v>82021</v>
      </c>
      <c r="E25" s="130">
        <v>30563</v>
      </c>
      <c r="F25" s="130">
        <v>37816</v>
      </c>
      <c r="G25" s="130">
        <v>20792</v>
      </c>
      <c r="H25" s="130">
        <v>389306</v>
      </c>
      <c r="I25" s="130">
        <v>279395</v>
      </c>
      <c r="J25" s="130">
        <v>109911</v>
      </c>
      <c r="K25" s="130">
        <v>13372</v>
      </c>
      <c r="L25" s="130">
        <v>40271</v>
      </c>
      <c r="M25" s="130">
        <v>25760</v>
      </c>
      <c r="N25" s="130">
        <v>8977</v>
      </c>
      <c r="O25" s="119"/>
      <c r="P25" s="119"/>
      <c r="Q25" s="119"/>
      <c r="R25" s="119"/>
      <c r="S25" s="119"/>
      <c r="T25" s="119"/>
      <c r="U25" s="119"/>
      <c r="V25" s="119"/>
      <c r="W25" s="119"/>
      <c r="X25" s="119"/>
    </row>
    <row r="26" spans="1:24" s="22" customFormat="1" ht="21.6" customHeight="1">
      <c r="A26" s="158">
        <f>IF(B26&lt;&gt;"",COUNTA($B$19:B26),"")</f>
        <v>8</v>
      </c>
      <c r="B26" s="43" t="s">
        <v>148</v>
      </c>
      <c r="C26" s="129">
        <v>56315</v>
      </c>
      <c r="D26" s="129">
        <v>11670</v>
      </c>
      <c r="E26" s="129">
        <v>4032</v>
      </c>
      <c r="F26" s="129">
        <v>4250</v>
      </c>
      <c r="G26" s="129">
        <v>357</v>
      </c>
      <c r="H26" s="129">
        <v>505</v>
      </c>
      <c r="I26" s="129">
        <v>277</v>
      </c>
      <c r="J26" s="129">
        <v>228</v>
      </c>
      <c r="K26" s="129">
        <v>427</v>
      </c>
      <c r="L26" s="129">
        <v>26738</v>
      </c>
      <c r="M26" s="129">
        <v>8336</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32919</v>
      </c>
      <c r="D27" s="129">
        <v>1848</v>
      </c>
      <c r="E27" s="129">
        <v>2072</v>
      </c>
      <c r="F27" s="129">
        <v>3387</v>
      </c>
      <c r="G27" s="129">
        <v>117</v>
      </c>
      <c r="H27" s="129">
        <v>305</v>
      </c>
      <c r="I27" s="129">
        <v>174</v>
      </c>
      <c r="J27" s="129">
        <v>131</v>
      </c>
      <c r="K27" s="129">
        <v>293</v>
      </c>
      <c r="L27" s="129">
        <v>20532</v>
      </c>
      <c r="M27" s="129">
        <v>4365</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v>58</v>
      </c>
      <c r="D28" s="129">
        <v>15</v>
      </c>
      <c r="E28" s="129" t="s">
        <v>10</v>
      </c>
      <c r="F28" s="129" t="s">
        <v>10</v>
      </c>
      <c r="G28" s="129" t="s">
        <v>10</v>
      </c>
      <c r="H28" s="129" t="s">
        <v>10</v>
      </c>
      <c r="I28" s="129" t="s">
        <v>10</v>
      </c>
      <c r="J28" s="129" t="s">
        <v>10</v>
      </c>
      <c r="K28" s="129" t="s">
        <v>10</v>
      </c>
      <c r="L28" s="129">
        <v>24</v>
      </c>
      <c r="M28" s="129" t="s">
        <v>10</v>
      </c>
      <c r="N28" s="129">
        <v>19</v>
      </c>
      <c r="O28" s="119"/>
      <c r="P28" s="119"/>
      <c r="Q28" s="119"/>
      <c r="R28" s="119"/>
      <c r="S28" s="119"/>
      <c r="T28" s="119"/>
      <c r="U28" s="119"/>
      <c r="V28" s="119"/>
      <c r="W28" s="119"/>
      <c r="X28" s="119"/>
    </row>
    <row r="29" spans="1:24" s="22" customFormat="1" ht="11.1" customHeight="1">
      <c r="A29" s="158">
        <f>IF(B29&lt;&gt;"",COUNTA($B$19:B29),"")</f>
        <v>11</v>
      </c>
      <c r="B29" s="42" t="s">
        <v>151</v>
      </c>
      <c r="C29" s="129">
        <v>3944</v>
      </c>
      <c r="D29" s="129">
        <v>135</v>
      </c>
      <c r="E29" s="129">
        <v>171</v>
      </c>
      <c r="F29" s="129">
        <v>326</v>
      </c>
      <c r="G29" s="129">
        <v>2</v>
      </c>
      <c r="H29" s="129">
        <v>388</v>
      </c>
      <c r="I29" s="129" t="s">
        <v>10</v>
      </c>
      <c r="J29" s="129">
        <v>388</v>
      </c>
      <c r="K29" s="129" t="s">
        <v>10</v>
      </c>
      <c r="L29" s="129">
        <v>2133</v>
      </c>
      <c r="M29" s="129">
        <v>73</v>
      </c>
      <c r="N29" s="129">
        <v>717</v>
      </c>
      <c r="O29" s="119"/>
      <c r="P29" s="119"/>
      <c r="Q29" s="119"/>
      <c r="R29" s="119"/>
      <c r="S29" s="119"/>
      <c r="T29" s="119"/>
      <c r="U29" s="119"/>
      <c r="V29" s="119"/>
      <c r="W29" s="119"/>
      <c r="X29" s="119"/>
    </row>
    <row r="30" spans="1:24" s="22" customFormat="1" ht="11.1" customHeight="1">
      <c r="A30" s="158">
        <f>IF(B30&lt;&gt;"",COUNTA($B$19:B30),"")</f>
        <v>12</v>
      </c>
      <c r="B30" s="42" t="s">
        <v>146</v>
      </c>
      <c r="C30" s="129">
        <v>350</v>
      </c>
      <c r="D30" s="129" t="s">
        <v>10</v>
      </c>
      <c r="E30" s="129">
        <v>6</v>
      </c>
      <c r="F30" s="129">
        <v>15</v>
      </c>
      <c r="G30" s="129" t="s">
        <v>10</v>
      </c>
      <c r="H30" s="129">
        <v>3</v>
      </c>
      <c r="I30" s="129" t="s">
        <v>10</v>
      </c>
      <c r="J30" s="129">
        <v>3</v>
      </c>
      <c r="K30" s="129">
        <v>28</v>
      </c>
      <c r="L30" s="129">
        <v>132</v>
      </c>
      <c r="M30" s="129">
        <v>7</v>
      </c>
      <c r="N30" s="129">
        <v>159</v>
      </c>
      <c r="O30" s="119"/>
      <c r="P30" s="119"/>
      <c r="Q30" s="119"/>
      <c r="R30" s="119"/>
      <c r="S30" s="119"/>
      <c r="T30" s="119"/>
      <c r="U30" s="119"/>
      <c r="V30" s="119"/>
      <c r="W30" s="119"/>
      <c r="X30" s="119"/>
    </row>
    <row r="31" spans="1:24" s="22" customFormat="1" ht="20.100000000000001" customHeight="1">
      <c r="A31" s="159">
        <f>IF(B31&lt;&gt;"",COUNTA($B$19:B31),"")</f>
        <v>13</v>
      </c>
      <c r="B31" s="45" t="s">
        <v>152</v>
      </c>
      <c r="C31" s="130">
        <v>59967</v>
      </c>
      <c r="D31" s="130">
        <v>11821</v>
      </c>
      <c r="E31" s="130">
        <v>4196</v>
      </c>
      <c r="F31" s="130">
        <v>4561</v>
      </c>
      <c r="G31" s="130">
        <v>359</v>
      </c>
      <c r="H31" s="130">
        <v>890</v>
      </c>
      <c r="I31" s="130">
        <v>277</v>
      </c>
      <c r="J31" s="130">
        <v>613</v>
      </c>
      <c r="K31" s="130">
        <v>399</v>
      </c>
      <c r="L31" s="130">
        <v>28763</v>
      </c>
      <c r="M31" s="130">
        <v>8402</v>
      </c>
      <c r="N31" s="130">
        <v>577</v>
      </c>
      <c r="O31" s="119"/>
      <c r="P31" s="119"/>
      <c r="Q31" s="119"/>
      <c r="R31" s="119"/>
      <c r="S31" s="119"/>
      <c r="T31" s="119"/>
      <c r="U31" s="119"/>
      <c r="V31" s="119"/>
      <c r="W31" s="119"/>
      <c r="X31" s="119"/>
    </row>
    <row r="32" spans="1:24" s="22" customFormat="1" ht="20.100000000000001" customHeight="1">
      <c r="A32" s="159">
        <f>IF(B32&lt;&gt;"",COUNTA($B$19:B32),"")</f>
        <v>14</v>
      </c>
      <c r="B32" s="45" t="s">
        <v>153</v>
      </c>
      <c r="C32" s="130">
        <v>708844</v>
      </c>
      <c r="D32" s="130">
        <v>93842</v>
      </c>
      <c r="E32" s="130">
        <v>34759</v>
      </c>
      <c r="F32" s="130">
        <v>42377</v>
      </c>
      <c r="G32" s="130">
        <v>21151</v>
      </c>
      <c r="H32" s="130">
        <v>390195</v>
      </c>
      <c r="I32" s="130">
        <v>279672</v>
      </c>
      <c r="J32" s="130">
        <v>110524</v>
      </c>
      <c r="K32" s="130">
        <v>13771</v>
      </c>
      <c r="L32" s="130">
        <v>69033</v>
      </c>
      <c r="M32" s="130">
        <v>34162</v>
      </c>
      <c r="N32" s="130">
        <v>9553</v>
      </c>
      <c r="O32" s="119"/>
      <c r="P32" s="119"/>
      <c r="Q32" s="119"/>
      <c r="R32" s="119"/>
      <c r="S32" s="119"/>
      <c r="T32" s="119"/>
      <c r="U32" s="119"/>
      <c r="V32" s="119"/>
      <c r="W32" s="119"/>
      <c r="X32" s="119"/>
    </row>
    <row r="33" spans="1:24" s="22" customFormat="1" ht="11.1" customHeight="1">
      <c r="A33" s="158">
        <f>IF(B33&lt;&gt;"",COUNTA($B$19:B33),"")</f>
        <v>15</v>
      </c>
      <c r="B33" s="42" t="s">
        <v>154</v>
      </c>
      <c r="C33" s="129">
        <v>149512</v>
      </c>
      <c r="D33" s="129" t="s">
        <v>10</v>
      </c>
      <c r="E33" s="129" t="s">
        <v>10</v>
      </c>
      <c r="F33" s="129" t="s">
        <v>10</v>
      </c>
      <c r="G33" s="129" t="s">
        <v>10</v>
      </c>
      <c r="H33" s="129" t="s">
        <v>10</v>
      </c>
      <c r="I33" s="129" t="s">
        <v>10</v>
      </c>
      <c r="J33" s="129" t="s">
        <v>10</v>
      </c>
      <c r="K33" s="129" t="s">
        <v>10</v>
      </c>
      <c r="L33" s="129" t="s">
        <v>10</v>
      </c>
      <c r="M33" s="129" t="s">
        <v>10</v>
      </c>
      <c r="N33" s="129">
        <v>149512</v>
      </c>
      <c r="O33" s="119"/>
      <c r="P33" s="119"/>
      <c r="Q33" s="119"/>
      <c r="R33" s="119"/>
      <c r="S33" s="119"/>
      <c r="T33" s="119"/>
      <c r="U33" s="119"/>
      <c r="V33" s="119"/>
      <c r="W33" s="119"/>
      <c r="X33" s="119"/>
    </row>
    <row r="34" spans="1:24" s="22" customFormat="1" ht="11.1" customHeight="1">
      <c r="A34" s="158">
        <f>IF(B34&lt;&gt;"",COUNTA($B$19:B34),"")</f>
        <v>16</v>
      </c>
      <c r="B34" s="42" t="s">
        <v>155</v>
      </c>
      <c r="C34" s="129">
        <v>50682</v>
      </c>
      <c r="D34" s="129" t="s">
        <v>10</v>
      </c>
      <c r="E34" s="129" t="s">
        <v>10</v>
      </c>
      <c r="F34" s="129" t="s">
        <v>10</v>
      </c>
      <c r="G34" s="129" t="s">
        <v>10</v>
      </c>
      <c r="H34" s="129" t="s">
        <v>10</v>
      </c>
      <c r="I34" s="129" t="s">
        <v>10</v>
      </c>
      <c r="J34" s="129" t="s">
        <v>10</v>
      </c>
      <c r="K34" s="129" t="s">
        <v>10</v>
      </c>
      <c r="L34" s="129" t="s">
        <v>10</v>
      </c>
      <c r="M34" s="129" t="s">
        <v>10</v>
      </c>
      <c r="N34" s="129">
        <v>50682</v>
      </c>
      <c r="O34" s="119"/>
      <c r="P34" s="119"/>
      <c r="Q34" s="119"/>
      <c r="R34" s="119"/>
      <c r="S34" s="119"/>
      <c r="T34" s="119"/>
      <c r="U34" s="119"/>
      <c r="V34" s="119"/>
      <c r="W34" s="119"/>
      <c r="X34" s="119"/>
    </row>
    <row r="35" spans="1:24" s="22" customFormat="1" ht="11.1" customHeight="1">
      <c r="A35" s="158">
        <f>IF(B35&lt;&gt;"",COUNTA($B$19:B35),"")</f>
        <v>17</v>
      </c>
      <c r="B35" s="42" t="s">
        <v>171</v>
      </c>
      <c r="C35" s="129">
        <v>56863</v>
      </c>
      <c r="D35" s="129" t="s">
        <v>10</v>
      </c>
      <c r="E35" s="129" t="s">
        <v>10</v>
      </c>
      <c r="F35" s="129" t="s">
        <v>10</v>
      </c>
      <c r="G35" s="129" t="s">
        <v>10</v>
      </c>
      <c r="H35" s="129" t="s">
        <v>10</v>
      </c>
      <c r="I35" s="129" t="s">
        <v>10</v>
      </c>
      <c r="J35" s="129" t="s">
        <v>10</v>
      </c>
      <c r="K35" s="129" t="s">
        <v>10</v>
      </c>
      <c r="L35" s="129" t="s">
        <v>10</v>
      </c>
      <c r="M35" s="129" t="s">
        <v>10</v>
      </c>
      <c r="N35" s="129">
        <v>56863</v>
      </c>
      <c r="O35" s="119"/>
      <c r="P35" s="119"/>
      <c r="Q35" s="119"/>
      <c r="R35" s="119"/>
      <c r="S35" s="119"/>
      <c r="T35" s="119"/>
      <c r="U35" s="119"/>
      <c r="V35" s="119"/>
      <c r="W35" s="119"/>
      <c r="X35" s="119"/>
    </row>
    <row r="36" spans="1:24" s="22" customFormat="1" ht="11.1" customHeight="1">
      <c r="A36" s="158">
        <f>IF(B36&lt;&gt;"",COUNTA($B$19:B36),"")</f>
        <v>18</v>
      </c>
      <c r="B36" s="42" t="s">
        <v>172</v>
      </c>
      <c r="C36" s="129">
        <v>29076</v>
      </c>
      <c r="D36" s="129" t="s">
        <v>10</v>
      </c>
      <c r="E36" s="129" t="s">
        <v>10</v>
      </c>
      <c r="F36" s="129" t="s">
        <v>10</v>
      </c>
      <c r="G36" s="129" t="s">
        <v>10</v>
      </c>
      <c r="H36" s="129" t="s">
        <v>10</v>
      </c>
      <c r="I36" s="129" t="s">
        <v>10</v>
      </c>
      <c r="J36" s="129" t="s">
        <v>10</v>
      </c>
      <c r="K36" s="129" t="s">
        <v>10</v>
      </c>
      <c r="L36" s="129" t="s">
        <v>10</v>
      </c>
      <c r="M36" s="129" t="s">
        <v>10</v>
      </c>
      <c r="N36" s="129">
        <v>29076</v>
      </c>
      <c r="O36" s="119"/>
      <c r="P36" s="119"/>
      <c r="Q36" s="119"/>
      <c r="R36" s="119"/>
      <c r="S36" s="119"/>
      <c r="T36" s="119"/>
      <c r="U36" s="119"/>
      <c r="V36" s="119"/>
      <c r="W36" s="119"/>
      <c r="X36" s="119"/>
    </row>
    <row r="37" spans="1:24" s="22" customFormat="1" ht="11.1" customHeight="1">
      <c r="A37" s="158">
        <f>IF(B37&lt;&gt;"",COUNTA($B$19:B37),"")</f>
        <v>19</v>
      </c>
      <c r="B37" s="42" t="s">
        <v>60</v>
      </c>
      <c r="C37" s="129">
        <v>88481</v>
      </c>
      <c r="D37" s="129" t="s">
        <v>10</v>
      </c>
      <c r="E37" s="129" t="s">
        <v>10</v>
      </c>
      <c r="F37" s="129" t="s">
        <v>10</v>
      </c>
      <c r="G37" s="129" t="s">
        <v>10</v>
      </c>
      <c r="H37" s="129" t="s">
        <v>10</v>
      </c>
      <c r="I37" s="129" t="s">
        <v>10</v>
      </c>
      <c r="J37" s="129" t="s">
        <v>10</v>
      </c>
      <c r="K37" s="129" t="s">
        <v>10</v>
      </c>
      <c r="L37" s="129" t="s">
        <v>10</v>
      </c>
      <c r="M37" s="129" t="s">
        <v>10</v>
      </c>
      <c r="N37" s="129">
        <v>88481</v>
      </c>
      <c r="O37" s="119"/>
      <c r="P37" s="119"/>
      <c r="Q37" s="119"/>
      <c r="R37" s="119"/>
      <c r="S37" s="119"/>
      <c r="T37" s="119"/>
      <c r="U37" s="119"/>
      <c r="V37" s="119"/>
      <c r="W37" s="119"/>
      <c r="X37" s="119"/>
    </row>
    <row r="38" spans="1:24" s="22" customFormat="1" ht="21.6" customHeight="1">
      <c r="A38" s="158">
        <f>IF(B38&lt;&gt;"",COUNTA($B$19:B38),"")</f>
        <v>20</v>
      </c>
      <c r="B38" s="43" t="s">
        <v>156</v>
      </c>
      <c r="C38" s="129">
        <v>78366</v>
      </c>
      <c r="D38" s="129" t="s">
        <v>10</v>
      </c>
      <c r="E38" s="129" t="s">
        <v>10</v>
      </c>
      <c r="F38" s="129" t="s">
        <v>10</v>
      </c>
      <c r="G38" s="129" t="s">
        <v>10</v>
      </c>
      <c r="H38" s="129" t="s">
        <v>10</v>
      </c>
      <c r="I38" s="129" t="s">
        <v>10</v>
      </c>
      <c r="J38" s="129" t="s">
        <v>10</v>
      </c>
      <c r="K38" s="129" t="s">
        <v>10</v>
      </c>
      <c r="L38" s="129" t="s">
        <v>10</v>
      </c>
      <c r="M38" s="129" t="s">
        <v>10</v>
      </c>
      <c r="N38" s="129">
        <v>78366</v>
      </c>
      <c r="O38" s="119"/>
      <c r="P38" s="119"/>
      <c r="Q38" s="119"/>
      <c r="R38" s="119"/>
      <c r="S38" s="119"/>
      <c r="T38" s="119"/>
      <c r="U38" s="119"/>
      <c r="V38" s="119"/>
      <c r="W38" s="119"/>
      <c r="X38" s="119"/>
    </row>
    <row r="39" spans="1:24" s="22" customFormat="1" ht="21.6" customHeight="1">
      <c r="A39" s="158">
        <f>IF(B39&lt;&gt;"",COUNTA($B$19:B39),"")</f>
        <v>21</v>
      </c>
      <c r="B39" s="43" t="s">
        <v>157</v>
      </c>
      <c r="C39" s="129">
        <v>90725</v>
      </c>
      <c r="D39" s="129">
        <v>422</v>
      </c>
      <c r="E39" s="129">
        <v>168</v>
      </c>
      <c r="F39" s="129">
        <v>1986</v>
      </c>
      <c r="G39" s="129">
        <v>861</v>
      </c>
      <c r="H39" s="129">
        <v>79079</v>
      </c>
      <c r="I39" s="129">
        <v>49058</v>
      </c>
      <c r="J39" s="129">
        <v>30020</v>
      </c>
      <c r="K39" s="129">
        <v>71</v>
      </c>
      <c r="L39" s="129">
        <v>3982</v>
      </c>
      <c r="M39" s="129">
        <v>4157</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123672</v>
      </c>
      <c r="D40" s="129">
        <v>7</v>
      </c>
      <c r="E40" s="129">
        <v>64</v>
      </c>
      <c r="F40" s="129">
        <v>26</v>
      </c>
      <c r="G40" s="129">
        <v>734</v>
      </c>
      <c r="H40" s="129">
        <v>121703</v>
      </c>
      <c r="I40" s="129">
        <v>121546</v>
      </c>
      <c r="J40" s="129">
        <v>157</v>
      </c>
      <c r="K40" s="129" t="s">
        <v>10</v>
      </c>
      <c r="L40" s="129">
        <v>16</v>
      </c>
      <c r="M40" s="129">
        <v>1122</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28964</v>
      </c>
      <c r="D41" s="129">
        <v>985</v>
      </c>
      <c r="E41" s="129">
        <v>5916</v>
      </c>
      <c r="F41" s="129">
        <v>534</v>
      </c>
      <c r="G41" s="129">
        <v>1315</v>
      </c>
      <c r="H41" s="129">
        <v>1743</v>
      </c>
      <c r="I41" s="129">
        <v>21</v>
      </c>
      <c r="J41" s="129">
        <v>1721</v>
      </c>
      <c r="K41" s="129">
        <v>1424</v>
      </c>
      <c r="L41" s="129">
        <v>8254</v>
      </c>
      <c r="M41" s="129">
        <v>8792</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251932</v>
      </c>
      <c r="D42" s="129">
        <v>38021</v>
      </c>
      <c r="E42" s="129">
        <v>7526</v>
      </c>
      <c r="F42" s="129">
        <v>10682</v>
      </c>
      <c r="G42" s="129">
        <v>5377</v>
      </c>
      <c r="H42" s="129">
        <v>58253</v>
      </c>
      <c r="I42" s="129">
        <v>49360</v>
      </c>
      <c r="J42" s="129">
        <v>8893</v>
      </c>
      <c r="K42" s="129">
        <v>2285</v>
      </c>
      <c r="L42" s="129">
        <v>3139</v>
      </c>
      <c r="M42" s="129">
        <v>14191</v>
      </c>
      <c r="N42" s="129">
        <v>112459</v>
      </c>
      <c r="O42" s="119"/>
      <c r="P42" s="119"/>
      <c r="Q42" s="119"/>
      <c r="R42" s="119"/>
      <c r="S42" s="119"/>
      <c r="T42" s="119"/>
      <c r="U42" s="119"/>
      <c r="V42" s="119"/>
      <c r="W42" s="119"/>
      <c r="X42" s="119"/>
    </row>
    <row r="43" spans="1:24" s="22" customFormat="1" ht="11.1" customHeight="1">
      <c r="A43" s="158">
        <f>IF(B43&lt;&gt;"",COUNTA($B$19:B43),"")</f>
        <v>25</v>
      </c>
      <c r="B43" s="42" t="s">
        <v>146</v>
      </c>
      <c r="C43" s="129">
        <v>128765</v>
      </c>
      <c r="D43" s="129">
        <v>9775</v>
      </c>
      <c r="E43" s="129">
        <v>130</v>
      </c>
      <c r="F43" s="129">
        <v>8661</v>
      </c>
      <c r="G43" s="129">
        <v>2</v>
      </c>
      <c r="H43" s="129">
        <v>2089</v>
      </c>
      <c r="I43" s="129">
        <v>128</v>
      </c>
      <c r="J43" s="129">
        <v>1961</v>
      </c>
      <c r="K43" s="129">
        <v>31</v>
      </c>
      <c r="L43" s="129">
        <v>313</v>
      </c>
      <c r="M43" s="129">
        <v>103</v>
      </c>
      <c r="N43" s="129">
        <v>107662</v>
      </c>
      <c r="O43" s="119"/>
      <c r="P43" s="119"/>
      <c r="Q43" s="119"/>
      <c r="R43" s="119"/>
      <c r="S43" s="119"/>
      <c r="T43" s="119"/>
      <c r="U43" s="119"/>
      <c r="V43" s="119"/>
      <c r="W43" s="119"/>
      <c r="X43" s="119"/>
    </row>
    <row r="44" spans="1:24" s="22" customFormat="1" ht="20.100000000000001" customHeight="1">
      <c r="A44" s="159">
        <f>IF(B44&lt;&gt;"",COUNTA($B$19:B44),"")</f>
        <v>26</v>
      </c>
      <c r="B44" s="45" t="s">
        <v>161</v>
      </c>
      <c r="C44" s="130">
        <v>682887</v>
      </c>
      <c r="D44" s="130">
        <v>29660</v>
      </c>
      <c r="E44" s="130">
        <v>13545</v>
      </c>
      <c r="F44" s="130">
        <v>4567</v>
      </c>
      <c r="G44" s="130">
        <v>8285</v>
      </c>
      <c r="H44" s="130">
        <v>258688</v>
      </c>
      <c r="I44" s="130">
        <v>219858</v>
      </c>
      <c r="J44" s="130">
        <v>38830</v>
      </c>
      <c r="K44" s="130">
        <v>3749</v>
      </c>
      <c r="L44" s="130">
        <v>15078</v>
      </c>
      <c r="M44" s="130">
        <v>28160</v>
      </c>
      <c r="N44" s="130">
        <v>321155</v>
      </c>
      <c r="O44" s="119"/>
      <c r="P44" s="119"/>
      <c r="Q44" s="119"/>
      <c r="R44" s="119"/>
      <c r="S44" s="119"/>
      <c r="T44" s="119"/>
      <c r="U44" s="119"/>
      <c r="V44" s="119"/>
      <c r="W44" s="119"/>
      <c r="X44" s="119"/>
    </row>
    <row r="45" spans="1:24" s="47" customFormat="1" ht="11.1" customHeight="1">
      <c r="A45" s="158">
        <f>IF(B45&lt;&gt;"",COUNTA($B$19:B45),"")</f>
        <v>27</v>
      </c>
      <c r="B45" s="42" t="s">
        <v>162</v>
      </c>
      <c r="C45" s="129">
        <v>46967</v>
      </c>
      <c r="D45" s="129">
        <v>761</v>
      </c>
      <c r="E45" s="129">
        <v>1276</v>
      </c>
      <c r="F45" s="129">
        <v>3073</v>
      </c>
      <c r="G45" s="129">
        <v>30</v>
      </c>
      <c r="H45" s="129">
        <v>1257</v>
      </c>
      <c r="I45" s="129">
        <v>861</v>
      </c>
      <c r="J45" s="129">
        <v>397</v>
      </c>
      <c r="K45" s="129">
        <v>347</v>
      </c>
      <c r="L45" s="129">
        <v>12494</v>
      </c>
      <c r="M45" s="129">
        <v>2542</v>
      </c>
      <c r="N45" s="129">
        <v>25187</v>
      </c>
      <c r="O45" s="120"/>
      <c r="P45" s="120"/>
      <c r="Q45" s="120"/>
      <c r="R45" s="120"/>
      <c r="S45" s="120"/>
      <c r="T45" s="120"/>
      <c r="U45" s="120"/>
      <c r="V45" s="120"/>
      <c r="W45" s="120"/>
      <c r="X45" s="120"/>
    </row>
    <row r="46" spans="1:24" s="47" customFormat="1" ht="11.1" customHeight="1">
      <c r="A46" s="158">
        <f>IF(B46&lt;&gt;"",COUNTA($B$19:B46),"")</f>
        <v>28</v>
      </c>
      <c r="B46" s="42" t="s">
        <v>163</v>
      </c>
      <c r="C46" s="129">
        <v>76</v>
      </c>
      <c r="D46" s="129" t="s">
        <v>10</v>
      </c>
      <c r="E46" s="129" t="s">
        <v>10</v>
      </c>
      <c r="F46" s="129" t="s">
        <v>10</v>
      </c>
      <c r="G46" s="129" t="s">
        <v>10</v>
      </c>
      <c r="H46" s="129" t="s">
        <v>10</v>
      </c>
      <c r="I46" s="129" t="s">
        <v>10</v>
      </c>
      <c r="J46" s="129" t="s">
        <v>10</v>
      </c>
      <c r="K46" s="129" t="s">
        <v>10</v>
      </c>
      <c r="L46" s="129">
        <v>76</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21409</v>
      </c>
      <c r="D47" s="129">
        <v>8786</v>
      </c>
      <c r="E47" s="129">
        <v>483</v>
      </c>
      <c r="F47" s="129">
        <v>162</v>
      </c>
      <c r="G47" s="129">
        <v>212</v>
      </c>
      <c r="H47" s="129">
        <v>67</v>
      </c>
      <c r="I47" s="129">
        <v>49</v>
      </c>
      <c r="J47" s="129">
        <v>18</v>
      </c>
      <c r="K47" s="129">
        <v>31</v>
      </c>
      <c r="L47" s="129">
        <v>7513</v>
      </c>
      <c r="M47" s="129">
        <v>3876</v>
      </c>
      <c r="N47" s="129">
        <v>277</v>
      </c>
      <c r="O47" s="120"/>
      <c r="P47" s="120"/>
      <c r="Q47" s="120"/>
      <c r="R47" s="120"/>
      <c r="S47" s="120"/>
      <c r="T47" s="120"/>
      <c r="U47" s="120"/>
      <c r="V47" s="120"/>
      <c r="W47" s="120"/>
      <c r="X47" s="120"/>
    </row>
    <row r="48" spans="1:24" s="47" customFormat="1" ht="11.1" customHeight="1">
      <c r="A48" s="158">
        <f>IF(B48&lt;&gt;"",COUNTA($B$19:B48),"")</f>
        <v>30</v>
      </c>
      <c r="B48" s="42" t="s">
        <v>146</v>
      </c>
      <c r="C48" s="129">
        <v>350</v>
      </c>
      <c r="D48" s="129" t="s">
        <v>10</v>
      </c>
      <c r="E48" s="129">
        <v>6</v>
      </c>
      <c r="F48" s="129">
        <v>15</v>
      </c>
      <c r="G48" s="129" t="s">
        <v>10</v>
      </c>
      <c r="H48" s="129">
        <v>3</v>
      </c>
      <c r="I48" s="129" t="s">
        <v>10</v>
      </c>
      <c r="J48" s="129">
        <v>3</v>
      </c>
      <c r="K48" s="129">
        <v>28</v>
      </c>
      <c r="L48" s="129">
        <v>132</v>
      </c>
      <c r="M48" s="129">
        <v>7</v>
      </c>
      <c r="N48" s="129">
        <v>159</v>
      </c>
      <c r="O48" s="120"/>
      <c r="P48" s="120"/>
      <c r="Q48" s="120"/>
      <c r="R48" s="120"/>
      <c r="S48" s="120"/>
      <c r="T48" s="120"/>
      <c r="U48" s="120"/>
      <c r="V48" s="120"/>
      <c r="W48" s="120"/>
      <c r="X48" s="120"/>
    </row>
    <row r="49" spans="1:24" s="22" customFormat="1" ht="20.100000000000001" customHeight="1">
      <c r="A49" s="159">
        <f>IF(B49&lt;&gt;"",COUNTA($B$19:B49),"")</f>
        <v>31</v>
      </c>
      <c r="B49" s="45" t="s">
        <v>165</v>
      </c>
      <c r="C49" s="130">
        <v>68102</v>
      </c>
      <c r="D49" s="130">
        <v>9547</v>
      </c>
      <c r="E49" s="130">
        <v>1753</v>
      </c>
      <c r="F49" s="130">
        <v>3220</v>
      </c>
      <c r="G49" s="130">
        <v>242</v>
      </c>
      <c r="H49" s="130">
        <v>1321</v>
      </c>
      <c r="I49" s="130">
        <v>910</v>
      </c>
      <c r="J49" s="130">
        <v>411</v>
      </c>
      <c r="K49" s="130">
        <v>350</v>
      </c>
      <c r="L49" s="130">
        <v>19950</v>
      </c>
      <c r="M49" s="130">
        <v>6411</v>
      </c>
      <c r="N49" s="130">
        <v>25306</v>
      </c>
      <c r="O49" s="119"/>
      <c r="P49" s="119"/>
      <c r="Q49" s="119"/>
      <c r="R49" s="119"/>
      <c r="S49" s="119"/>
      <c r="T49" s="119"/>
      <c r="U49" s="119"/>
      <c r="V49" s="119"/>
      <c r="W49" s="119"/>
      <c r="X49" s="119"/>
    </row>
    <row r="50" spans="1:24" s="22" customFormat="1" ht="20.100000000000001" customHeight="1">
      <c r="A50" s="159">
        <f>IF(B50&lt;&gt;"",COUNTA($B$19:B50),"")</f>
        <v>32</v>
      </c>
      <c r="B50" s="45" t="s">
        <v>166</v>
      </c>
      <c r="C50" s="130">
        <v>750988</v>
      </c>
      <c r="D50" s="130">
        <v>39207</v>
      </c>
      <c r="E50" s="130">
        <v>15298</v>
      </c>
      <c r="F50" s="130">
        <v>7786</v>
      </c>
      <c r="G50" s="130">
        <v>8527</v>
      </c>
      <c r="H50" s="130">
        <v>260009</v>
      </c>
      <c r="I50" s="130">
        <v>220768</v>
      </c>
      <c r="J50" s="130">
        <v>39241</v>
      </c>
      <c r="K50" s="130">
        <v>4099</v>
      </c>
      <c r="L50" s="130">
        <v>35029</v>
      </c>
      <c r="M50" s="130">
        <v>34571</v>
      </c>
      <c r="N50" s="130">
        <v>346461</v>
      </c>
      <c r="O50" s="119"/>
      <c r="P50" s="119"/>
      <c r="Q50" s="119"/>
      <c r="R50" s="119"/>
      <c r="S50" s="119"/>
      <c r="T50" s="119"/>
      <c r="U50" s="119"/>
      <c r="V50" s="119"/>
      <c r="W50" s="119"/>
      <c r="X50" s="119"/>
    </row>
    <row r="51" spans="1:24" s="22" customFormat="1" ht="20.100000000000001" customHeight="1">
      <c r="A51" s="159">
        <f>IF(B51&lt;&gt;"",COUNTA($B$19:B51),"")</f>
        <v>33</v>
      </c>
      <c r="B51" s="45" t="s">
        <v>167</v>
      </c>
      <c r="C51" s="130">
        <v>42144</v>
      </c>
      <c r="D51" s="130">
        <v>-54635</v>
      </c>
      <c r="E51" s="130">
        <v>-19461</v>
      </c>
      <c r="F51" s="130">
        <v>-34590</v>
      </c>
      <c r="G51" s="130">
        <v>-12624</v>
      </c>
      <c r="H51" s="130">
        <v>-130186</v>
      </c>
      <c r="I51" s="130">
        <v>-58903</v>
      </c>
      <c r="J51" s="130">
        <v>-71283</v>
      </c>
      <c r="K51" s="130">
        <v>-9673</v>
      </c>
      <c r="L51" s="130">
        <v>-34005</v>
      </c>
      <c r="M51" s="130">
        <v>409</v>
      </c>
      <c r="N51" s="130">
        <v>336907</v>
      </c>
      <c r="O51" s="119"/>
      <c r="P51" s="119"/>
      <c r="Q51" s="119"/>
      <c r="R51" s="119"/>
      <c r="S51" s="119"/>
      <c r="T51" s="119"/>
      <c r="U51" s="119"/>
      <c r="V51" s="119"/>
      <c r="W51" s="119"/>
      <c r="X51" s="119"/>
    </row>
    <row r="52" spans="1:24" s="47" customFormat="1" ht="24.95" customHeight="1">
      <c r="A52" s="158">
        <f>IF(B52&lt;&gt;"",COUNTA($B$19:B52),"")</f>
        <v>34</v>
      </c>
      <c r="B52" s="44" t="s">
        <v>168</v>
      </c>
      <c r="C52" s="131">
        <v>34009</v>
      </c>
      <c r="D52" s="131">
        <v>-52361</v>
      </c>
      <c r="E52" s="131">
        <v>-17018</v>
      </c>
      <c r="F52" s="131">
        <v>-33249</v>
      </c>
      <c r="G52" s="131">
        <v>-12507</v>
      </c>
      <c r="H52" s="131">
        <v>-130618</v>
      </c>
      <c r="I52" s="131">
        <v>-59537</v>
      </c>
      <c r="J52" s="131">
        <v>-71081</v>
      </c>
      <c r="K52" s="131">
        <v>-9623</v>
      </c>
      <c r="L52" s="131">
        <v>-25192</v>
      </c>
      <c r="M52" s="131">
        <v>2400</v>
      </c>
      <c r="N52" s="131">
        <v>312178</v>
      </c>
      <c r="O52" s="120"/>
      <c r="P52" s="120"/>
      <c r="Q52" s="120"/>
      <c r="R52" s="120"/>
      <c r="S52" s="120"/>
      <c r="T52" s="120"/>
      <c r="U52" s="120"/>
      <c r="V52" s="120"/>
      <c r="W52" s="120"/>
      <c r="X52" s="120"/>
    </row>
    <row r="53" spans="1:24" s="47" customFormat="1" ht="18" customHeight="1">
      <c r="A53" s="158">
        <f>IF(B53&lt;&gt;"",COUNTA($B$19:B53),"")</f>
        <v>35</v>
      </c>
      <c r="B53" s="42" t="s">
        <v>169</v>
      </c>
      <c r="C53" s="129">
        <v>41297</v>
      </c>
      <c r="D53" s="129">
        <v>34</v>
      </c>
      <c r="E53" s="129" t="s">
        <v>10</v>
      </c>
      <c r="F53" s="129" t="s">
        <v>10</v>
      </c>
      <c r="G53" s="129" t="s">
        <v>10</v>
      </c>
      <c r="H53" s="129" t="s">
        <v>10</v>
      </c>
      <c r="I53" s="129" t="s">
        <v>10</v>
      </c>
      <c r="J53" s="129" t="s">
        <v>10</v>
      </c>
      <c r="K53" s="129" t="s">
        <v>10</v>
      </c>
      <c r="L53" s="129">
        <v>1110</v>
      </c>
      <c r="M53" s="129">
        <v>782</v>
      </c>
      <c r="N53" s="129">
        <v>39371</v>
      </c>
      <c r="O53" s="120"/>
      <c r="P53" s="120"/>
      <c r="Q53" s="120"/>
      <c r="R53" s="120"/>
      <c r="S53" s="120"/>
      <c r="T53" s="120"/>
      <c r="U53" s="120"/>
      <c r="V53" s="120"/>
      <c r="W53" s="120"/>
      <c r="X53" s="120"/>
    </row>
    <row r="54" spans="1:24" ht="11.1" customHeight="1">
      <c r="A54" s="158">
        <f>IF(B54&lt;&gt;"",COUNTA($B$19:B54),"")</f>
        <v>36</v>
      </c>
      <c r="B54" s="42" t="s">
        <v>170</v>
      </c>
      <c r="C54" s="129">
        <v>53531</v>
      </c>
      <c r="D54" s="129">
        <v>622</v>
      </c>
      <c r="E54" s="129">
        <v>75</v>
      </c>
      <c r="F54" s="129">
        <v>223</v>
      </c>
      <c r="G54" s="129" t="s">
        <v>10</v>
      </c>
      <c r="H54" s="129">
        <v>87</v>
      </c>
      <c r="I54" s="129" t="s">
        <v>10</v>
      </c>
      <c r="J54" s="129">
        <v>87</v>
      </c>
      <c r="K54" s="129">
        <v>150</v>
      </c>
      <c r="L54" s="129">
        <v>1151</v>
      </c>
      <c r="M54" s="129">
        <v>1225</v>
      </c>
      <c r="N54" s="129">
        <v>49997</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627.99</v>
      </c>
      <c r="D56" s="36">
        <v>228.99</v>
      </c>
      <c r="E56" s="36">
        <v>98.82</v>
      </c>
      <c r="F56" s="36">
        <v>35.18</v>
      </c>
      <c r="G56" s="36">
        <v>41.63</v>
      </c>
      <c r="H56" s="36">
        <v>91.42</v>
      </c>
      <c r="I56" s="36">
        <v>32.979999999999997</v>
      </c>
      <c r="J56" s="36">
        <v>58.43</v>
      </c>
      <c r="K56" s="36">
        <v>21.06</v>
      </c>
      <c r="L56" s="36">
        <v>70.7</v>
      </c>
      <c r="M56" s="36">
        <v>40.19</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380.21</v>
      </c>
      <c r="D57" s="36">
        <v>86.66</v>
      </c>
      <c r="E57" s="36">
        <v>21.89</v>
      </c>
      <c r="F57" s="36">
        <v>98.96</v>
      </c>
      <c r="G57" s="36">
        <v>14.93</v>
      </c>
      <c r="H57" s="36">
        <v>45.04</v>
      </c>
      <c r="I57" s="36">
        <v>36.729999999999997</v>
      </c>
      <c r="J57" s="36">
        <v>8.31</v>
      </c>
      <c r="K57" s="36">
        <v>17.39</v>
      </c>
      <c r="L57" s="36">
        <v>68.72</v>
      </c>
      <c r="M57" s="36">
        <v>25.17</v>
      </c>
      <c r="N57" s="36">
        <v>1.46</v>
      </c>
      <c r="O57" s="119"/>
      <c r="P57" s="119"/>
      <c r="Q57" s="119"/>
      <c r="R57" s="119"/>
      <c r="S57" s="119"/>
      <c r="T57" s="119"/>
      <c r="U57" s="119"/>
      <c r="V57" s="119"/>
      <c r="W57" s="119"/>
      <c r="X57" s="119"/>
    </row>
    <row r="58" spans="1:24" s="22" customFormat="1" ht="21.6" customHeight="1">
      <c r="A58" s="158">
        <f>IF(B58&lt;&gt;"",COUNTA($B$19:B58),"")</f>
        <v>39</v>
      </c>
      <c r="B58" s="43" t="s">
        <v>143</v>
      </c>
      <c r="C58" s="36">
        <v>1305.3599999999999</v>
      </c>
      <c r="D58" s="36" t="s">
        <v>10</v>
      </c>
      <c r="E58" s="36" t="s">
        <v>10</v>
      </c>
      <c r="F58" s="36" t="s">
        <v>10</v>
      </c>
      <c r="G58" s="36" t="s">
        <v>10</v>
      </c>
      <c r="H58" s="36">
        <v>1305.3599999999999</v>
      </c>
      <c r="I58" s="36">
        <v>1138.29</v>
      </c>
      <c r="J58" s="36">
        <v>167.07</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28.8</v>
      </c>
      <c r="D59" s="36">
        <v>0.52</v>
      </c>
      <c r="E59" s="36">
        <v>0.18</v>
      </c>
      <c r="F59" s="36">
        <v>0.02</v>
      </c>
      <c r="G59" s="36" t="s">
        <v>10</v>
      </c>
      <c r="H59" s="36">
        <v>0.09</v>
      </c>
      <c r="I59" s="36" t="s">
        <v>10</v>
      </c>
      <c r="J59" s="36">
        <v>0.09</v>
      </c>
      <c r="K59" s="36">
        <v>0.03</v>
      </c>
      <c r="L59" s="36">
        <v>0.26</v>
      </c>
      <c r="M59" s="36">
        <v>0.21</v>
      </c>
      <c r="N59" s="36">
        <v>27.48</v>
      </c>
      <c r="O59" s="119"/>
      <c r="P59" s="119"/>
      <c r="Q59" s="119"/>
      <c r="R59" s="119"/>
      <c r="S59" s="119"/>
      <c r="T59" s="119"/>
      <c r="U59" s="119"/>
      <c r="V59" s="119"/>
      <c r="W59" s="119"/>
      <c r="X59" s="119"/>
    </row>
    <row r="60" spans="1:24" s="22" customFormat="1" ht="11.1" customHeight="1">
      <c r="A60" s="158">
        <f>IF(B60&lt;&gt;"",COUNTA($B$19:B60),"")</f>
        <v>41</v>
      </c>
      <c r="B60" s="42" t="s">
        <v>145</v>
      </c>
      <c r="C60" s="36">
        <v>1107.42</v>
      </c>
      <c r="D60" s="36">
        <v>91.06</v>
      </c>
      <c r="E60" s="36">
        <v>15.28</v>
      </c>
      <c r="F60" s="36">
        <v>72.02</v>
      </c>
      <c r="G60" s="36">
        <v>35.68</v>
      </c>
      <c r="H60" s="36">
        <v>294.39999999999998</v>
      </c>
      <c r="I60" s="36">
        <v>32.020000000000003</v>
      </c>
      <c r="J60" s="36">
        <v>262.38</v>
      </c>
      <c r="K60" s="36">
        <v>20.98</v>
      </c>
      <c r="L60" s="36">
        <v>40.369999999999997</v>
      </c>
      <c r="M60" s="36">
        <v>49.16</v>
      </c>
      <c r="N60" s="36">
        <v>488.49</v>
      </c>
      <c r="O60" s="119"/>
      <c r="P60" s="119"/>
      <c r="Q60" s="119"/>
      <c r="R60" s="119"/>
      <c r="S60" s="119"/>
      <c r="T60" s="119"/>
      <c r="U60" s="119"/>
      <c r="V60" s="119"/>
      <c r="W60" s="119"/>
      <c r="X60" s="119"/>
    </row>
    <row r="61" spans="1:24" s="22" customFormat="1" ht="11.1" customHeight="1">
      <c r="A61" s="158">
        <f>IF(B61&lt;&gt;"",COUNTA($B$19:B61),"")</f>
        <v>42</v>
      </c>
      <c r="B61" s="42" t="s">
        <v>146</v>
      </c>
      <c r="C61" s="36">
        <v>571.23</v>
      </c>
      <c r="D61" s="36">
        <v>43.36</v>
      </c>
      <c r="E61" s="36">
        <v>0.57999999999999996</v>
      </c>
      <c r="F61" s="36">
        <v>38.42</v>
      </c>
      <c r="G61" s="36">
        <v>0.01</v>
      </c>
      <c r="H61" s="36">
        <v>9.27</v>
      </c>
      <c r="I61" s="36">
        <v>0.56999999999999995</v>
      </c>
      <c r="J61" s="36">
        <v>8.6999999999999993</v>
      </c>
      <c r="K61" s="36">
        <v>0.14000000000000001</v>
      </c>
      <c r="L61" s="36">
        <v>1.39</v>
      </c>
      <c r="M61" s="36">
        <v>0.46</v>
      </c>
      <c r="N61" s="36">
        <v>477.61</v>
      </c>
      <c r="O61" s="119"/>
      <c r="P61" s="119"/>
      <c r="Q61" s="119"/>
      <c r="R61" s="119"/>
      <c r="S61" s="119"/>
      <c r="T61" s="119"/>
      <c r="U61" s="119"/>
      <c r="V61" s="119"/>
      <c r="W61" s="119"/>
      <c r="X61" s="119"/>
    </row>
    <row r="62" spans="1:24" s="22" customFormat="1" ht="20.100000000000001" customHeight="1">
      <c r="A62" s="159">
        <f>IF(B62&lt;&gt;"",COUNTA($B$19:B62),"")</f>
        <v>43</v>
      </c>
      <c r="B62" s="45" t="s">
        <v>147</v>
      </c>
      <c r="C62" s="37">
        <v>2878.55</v>
      </c>
      <c r="D62" s="37">
        <v>363.86</v>
      </c>
      <c r="E62" s="37">
        <v>135.58000000000001</v>
      </c>
      <c r="F62" s="37">
        <v>167.76</v>
      </c>
      <c r="G62" s="37">
        <v>92.24</v>
      </c>
      <c r="H62" s="37">
        <v>1727.04</v>
      </c>
      <c r="I62" s="37">
        <v>1239.45</v>
      </c>
      <c r="J62" s="37">
        <v>487.59</v>
      </c>
      <c r="K62" s="37">
        <v>59.32</v>
      </c>
      <c r="L62" s="37">
        <v>178.65</v>
      </c>
      <c r="M62" s="37">
        <v>114.28</v>
      </c>
      <c r="N62" s="37">
        <v>39.82</v>
      </c>
      <c r="O62" s="119"/>
      <c r="P62" s="119"/>
      <c r="Q62" s="119"/>
      <c r="R62" s="119"/>
      <c r="S62" s="119"/>
      <c r="T62" s="119"/>
      <c r="U62" s="119"/>
      <c r="V62" s="119"/>
      <c r="W62" s="119"/>
      <c r="X62" s="119"/>
    </row>
    <row r="63" spans="1:24" s="22" customFormat="1" ht="21.6" customHeight="1">
      <c r="A63" s="158">
        <f>IF(B63&lt;&gt;"",COUNTA($B$19:B63),"")</f>
        <v>44</v>
      </c>
      <c r="B63" s="43" t="s">
        <v>148</v>
      </c>
      <c r="C63" s="36">
        <v>249.83</v>
      </c>
      <c r="D63" s="36">
        <v>51.77</v>
      </c>
      <c r="E63" s="36">
        <v>17.89</v>
      </c>
      <c r="F63" s="36">
        <v>18.86</v>
      </c>
      <c r="G63" s="36">
        <v>1.59</v>
      </c>
      <c r="H63" s="36">
        <v>2.2400000000000002</v>
      </c>
      <c r="I63" s="36">
        <v>1.23</v>
      </c>
      <c r="J63" s="36">
        <v>1.01</v>
      </c>
      <c r="K63" s="36">
        <v>1.9</v>
      </c>
      <c r="L63" s="36">
        <v>118.62</v>
      </c>
      <c r="M63" s="36">
        <v>36.979999999999997</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146.03</v>
      </c>
      <c r="D64" s="36">
        <v>8.1999999999999993</v>
      </c>
      <c r="E64" s="36">
        <v>9.19</v>
      </c>
      <c r="F64" s="36">
        <v>15.03</v>
      </c>
      <c r="G64" s="36">
        <v>0.52</v>
      </c>
      <c r="H64" s="36">
        <v>1.35</v>
      </c>
      <c r="I64" s="36">
        <v>0.77</v>
      </c>
      <c r="J64" s="36">
        <v>0.57999999999999996</v>
      </c>
      <c r="K64" s="36">
        <v>1.3</v>
      </c>
      <c r="L64" s="36">
        <v>91.08</v>
      </c>
      <c r="M64" s="36">
        <v>19.36</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v>0.26</v>
      </c>
      <c r="D65" s="36">
        <v>7.0000000000000007E-2</v>
      </c>
      <c r="E65" s="36" t="s">
        <v>10</v>
      </c>
      <c r="F65" s="36" t="s">
        <v>10</v>
      </c>
      <c r="G65" s="36" t="s">
        <v>10</v>
      </c>
      <c r="H65" s="36" t="s">
        <v>10</v>
      </c>
      <c r="I65" s="36" t="s">
        <v>10</v>
      </c>
      <c r="J65" s="36" t="s">
        <v>10</v>
      </c>
      <c r="K65" s="36" t="s">
        <v>10</v>
      </c>
      <c r="L65" s="36">
        <v>0.1</v>
      </c>
      <c r="M65" s="36" t="s">
        <v>10</v>
      </c>
      <c r="N65" s="36">
        <v>0.08</v>
      </c>
      <c r="O65" s="119"/>
      <c r="P65" s="119"/>
      <c r="Q65" s="119"/>
      <c r="R65" s="119"/>
      <c r="S65" s="119"/>
      <c r="T65" s="119"/>
      <c r="U65" s="119"/>
      <c r="V65" s="119"/>
      <c r="W65" s="119"/>
      <c r="X65" s="119"/>
    </row>
    <row r="66" spans="1:24" s="22" customFormat="1" ht="11.1" customHeight="1">
      <c r="A66" s="158">
        <f>IF(B66&lt;&gt;"",COUNTA($B$19:B66),"")</f>
        <v>47</v>
      </c>
      <c r="B66" s="42" t="s">
        <v>151</v>
      </c>
      <c r="C66" s="36">
        <v>17.5</v>
      </c>
      <c r="D66" s="36">
        <v>0.6</v>
      </c>
      <c r="E66" s="36">
        <v>0.76</v>
      </c>
      <c r="F66" s="36">
        <v>1.44</v>
      </c>
      <c r="G66" s="36">
        <v>0.01</v>
      </c>
      <c r="H66" s="36">
        <v>1.72</v>
      </c>
      <c r="I66" s="36" t="s">
        <v>10</v>
      </c>
      <c r="J66" s="36">
        <v>1.72</v>
      </c>
      <c r="K66" s="36" t="s">
        <v>10</v>
      </c>
      <c r="L66" s="36">
        <v>9.4600000000000009</v>
      </c>
      <c r="M66" s="36">
        <v>0.32</v>
      </c>
      <c r="N66" s="36">
        <v>3.18</v>
      </c>
      <c r="O66" s="119"/>
      <c r="P66" s="119"/>
      <c r="Q66" s="119"/>
      <c r="R66" s="119"/>
      <c r="S66" s="119"/>
      <c r="T66" s="119"/>
      <c r="U66" s="119"/>
      <c r="V66" s="119"/>
      <c r="W66" s="119"/>
      <c r="X66" s="119"/>
    </row>
    <row r="67" spans="1:24" s="22" customFormat="1" ht="11.1" customHeight="1">
      <c r="A67" s="158">
        <f>IF(B67&lt;&gt;"",COUNTA($B$19:B67),"")</f>
        <v>48</v>
      </c>
      <c r="B67" s="42" t="s">
        <v>146</v>
      </c>
      <c r="C67" s="36">
        <v>1.55</v>
      </c>
      <c r="D67" s="36" t="s">
        <v>10</v>
      </c>
      <c r="E67" s="36">
        <v>0.03</v>
      </c>
      <c r="F67" s="36">
        <v>7.0000000000000007E-2</v>
      </c>
      <c r="G67" s="36" t="s">
        <v>10</v>
      </c>
      <c r="H67" s="36">
        <v>0.01</v>
      </c>
      <c r="I67" s="36" t="s">
        <v>10</v>
      </c>
      <c r="J67" s="36">
        <v>0.01</v>
      </c>
      <c r="K67" s="36">
        <v>0.12</v>
      </c>
      <c r="L67" s="36">
        <v>0.59</v>
      </c>
      <c r="M67" s="36">
        <v>0.03</v>
      </c>
      <c r="N67" s="36">
        <v>0.7</v>
      </c>
      <c r="O67" s="119"/>
      <c r="P67" s="119"/>
      <c r="Q67" s="119"/>
      <c r="R67" s="119"/>
      <c r="S67" s="119"/>
      <c r="T67" s="119"/>
      <c r="U67" s="119"/>
      <c r="V67" s="119"/>
      <c r="W67" s="119"/>
      <c r="X67" s="119"/>
    </row>
    <row r="68" spans="1:24" s="22" customFormat="1" ht="20.100000000000001" customHeight="1">
      <c r="A68" s="159">
        <f>IF(B68&lt;&gt;"",COUNTA($B$19:B68),"")</f>
        <v>49</v>
      </c>
      <c r="B68" s="45" t="s">
        <v>152</v>
      </c>
      <c r="C68" s="37">
        <v>266.02999999999997</v>
      </c>
      <c r="D68" s="37">
        <v>52.44</v>
      </c>
      <c r="E68" s="37">
        <v>18.62</v>
      </c>
      <c r="F68" s="37">
        <v>20.23</v>
      </c>
      <c r="G68" s="37">
        <v>1.59</v>
      </c>
      <c r="H68" s="37">
        <v>3.95</v>
      </c>
      <c r="I68" s="37">
        <v>1.23</v>
      </c>
      <c r="J68" s="37">
        <v>2.72</v>
      </c>
      <c r="K68" s="37">
        <v>1.77</v>
      </c>
      <c r="L68" s="37">
        <v>127.6</v>
      </c>
      <c r="M68" s="37">
        <v>37.270000000000003</v>
      </c>
      <c r="N68" s="37">
        <v>2.56</v>
      </c>
      <c r="O68" s="119"/>
      <c r="P68" s="119"/>
      <c r="Q68" s="119"/>
      <c r="R68" s="119"/>
      <c r="S68" s="119"/>
      <c r="T68" s="119"/>
      <c r="U68" s="119"/>
      <c r="V68" s="119"/>
      <c r="W68" s="119"/>
      <c r="X68" s="119"/>
    </row>
    <row r="69" spans="1:24" s="22" customFormat="1" ht="20.100000000000001" customHeight="1">
      <c r="A69" s="159">
        <f>IF(B69&lt;&gt;"",COUNTA($B$19:B69),"")</f>
        <v>50</v>
      </c>
      <c r="B69" s="45" t="s">
        <v>153</v>
      </c>
      <c r="C69" s="37">
        <v>3144.58</v>
      </c>
      <c r="D69" s="37">
        <v>416.3</v>
      </c>
      <c r="E69" s="37">
        <v>154.19999999999999</v>
      </c>
      <c r="F69" s="37">
        <v>187.99</v>
      </c>
      <c r="G69" s="37">
        <v>93.83</v>
      </c>
      <c r="H69" s="37">
        <v>1730.99</v>
      </c>
      <c r="I69" s="37">
        <v>1240.68</v>
      </c>
      <c r="J69" s="37">
        <v>490.31</v>
      </c>
      <c r="K69" s="37">
        <v>61.09</v>
      </c>
      <c r="L69" s="37">
        <v>306.25</v>
      </c>
      <c r="M69" s="37">
        <v>151.55000000000001</v>
      </c>
      <c r="N69" s="37">
        <v>42.38</v>
      </c>
      <c r="O69" s="119"/>
      <c r="P69" s="119"/>
      <c r="Q69" s="119"/>
      <c r="R69" s="119"/>
      <c r="S69" s="119"/>
      <c r="T69" s="119"/>
      <c r="U69" s="119"/>
      <c r="V69" s="119"/>
      <c r="W69" s="119"/>
      <c r="X69" s="119"/>
    </row>
    <row r="70" spans="1:24" s="22" customFormat="1" ht="11.1" customHeight="1">
      <c r="A70" s="158">
        <f>IF(B70&lt;&gt;"",COUNTA($B$19:B70),"")</f>
        <v>51</v>
      </c>
      <c r="B70" s="42" t="s">
        <v>154</v>
      </c>
      <c r="C70" s="36">
        <v>663.26</v>
      </c>
      <c r="D70" s="36" t="s">
        <v>10</v>
      </c>
      <c r="E70" s="36" t="s">
        <v>10</v>
      </c>
      <c r="F70" s="36" t="s">
        <v>10</v>
      </c>
      <c r="G70" s="36" t="s">
        <v>10</v>
      </c>
      <c r="H70" s="36" t="s">
        <v>10</v>
      </c>
      <c r="I70" s="36" t="s">
        <v>10</v>
      </c>
      <c r="J70" s="36" t="s">
        <v>10</v>
      </c>
      <c r="K70" s="36" t="s">
        <v>10</v>
      </c>
      <c r="L70" s="36" t="s">
        <v>10</v>
      </c>
      <c r="M70" s="36" t="s">
        <v>10</v>
      </c>
      <c r="N70" s="36">
        <v>663.26</v>
      </c>
      <c r="O70" s="119"/>
      <c r="P70" s="119"/>
      <c r="Q70" s="119"/>
      <c r="R70" s="119"/>
      <c r="S70" s="119"/>
      <c r="T70" s="119"/>
      <c r="U70" s="119"/>
      <c r="V70" s="119"/>
      <c r="W70" s="119"/>
      <c r="X70" s="119"/>
    </row>
    <row r="71" spans="1:24" s="22" customFormat="1" ht="11.1" customHeight="1">
      <c r="A71" s="158">
        <f>IF(B71&lt;&gt;"",COUNTA($B$19:B71),"")</f>
        <v>52</v>
      </c>
      <c r="B71" s="42" t="s">
        <v>155</v>
      </c>
      <c r="C71" s="36">
        <v>224.83</v>
      </c>
      <c r="D71" s="36" t="s">
        <v>10</v>
      </c>
      <c r="E71" s="36" t="s">
        <v>10</v>
      </c>
      <c r="F71" s="36" t="s">
        <v>10</v>
      </c>
      <c r="G71" s="36" t="s">
        <v>10</v>
      </c>
      <c r="H71" s="36" t="s">
        <v>10</v>
      </c>
      <c r="I71" s="36" t="s">
        <v>10</v>
      </c>
      <c r="J71" s="36" t="s">
        <v>10</v>
      </c>
      <c r="K71" s="36" t="s">
        <v>10</v>
      </c>
      <c r="L71" s="36" t="s">
        <v>10</v>
      </c>
      <c r="M71" s="36" t="s">
        <v>10</v>
      </c>
      <c r="N71" s="36">
        <v>224.83</v>
      </c>
      <c r="O71" s="119"/>
      <c r="P71" s="119"/>
      <c r="Q71" s="119"/>
      <c r="R71" s="119"/>
      <c r="S71" s="119"/>
      <c r="T71" s="119"/>
      <c r="U71" s="119"/>
      <c r="V71" s="119"/>
      <c r="W71" s="119"/>
      <c r="X71" s="119"/>
    </row>
    <row r="72" spans="1:24" s="22" customFormat="1" ht="11.1" customHeight="1">
      <c r="A72" s="158">
        <f>IF(B72&lt;&gt;"",COUNTA($B$19:B72),"")</f>
        <v>53</v>
      </c>
      <c r="B72" s="42" t="s">
        <v>171</v>
      </c>
      <c r="C72" s="36">
        <v>252.25</v>
      </c>
      <c r="D72" s="36" t="s">
        <v>10</v>
      </c>
      <c r="E72" s="36" t="s">
        <v>10</v>
      </c>
      <c r="F72" s="36" t="s">
        <v>10</v>
      </c>
      <c r="G72" s="36" t="s">
        <v>10</v>
      </c>
      <c r="H72" s="36" t="s">
        <v>10</v>
      </c>
      <c r="I72" s="36" t="s">
        <v>10</v>
      </c>
      <c r="J72" s="36" t="s">
        <v>10</v>
      </c>
      <c r="K72" s="36" t="s">
        <v>10</v>
      </c>
      <c r="L72" s="36" t="s">
        <v>10</v>
      </c>
      <c r="M72" s="36" t="s">
        <v>10</v>
      </c>
      <c r="N72" s="36">
        <v>252.25</v>
      </c>
      <c r="O72" s="119"/>
      <c r="P72" s="119"/>
      <c r="Q72" s="119"/>
      <c r="R72" s="119"/>
      <c r="S72" s="119"/>
      <c r="T72" s="119"/>
      <c r="U72" s="119"/>
      <c r="V72" s="119"/>
      <c r="W72" s="119"/>
      <c r="X72" s="119"/>
    </row>
    <row r="73" spans="1:24" s="22" customFormat="1" ht="11.1" customHeight="1">
      <c r="A73" s="158">
        <f>IF(B73&lt;&gt;"",COUNTA($B$19:B73),"")</f>
        <v>54</v>
      </c>
      <c r="B73" s="42" t="s">
        <v>172</v>
      </c>
      <c r="C73" s="36">
        <v>128.99</v>
      </c>
      <c r="D73" s="36" t="s">
        <v>10</v>
      </c>
      <c r="E73" s="36" t="s">
        <v>10</v>
      </c>
      <c r="F73" s="36" t="s">
        <v>10</v>
      </c>
      <c r="G73" s="36" t="s">
        <v>10</v>
      </c>
      <c r="H73" s="36" t="s">
        <v>10</v>
      </c>
      <c r="I73" s="36" t="s">
        <v>10</v>
      </c>
      <c r="J73" s="36" t="s">
        <v>10</v>
      </c>
      <c r="K73" s="36" t="s">
        <v>10</v>
      </c>
      <c r="L73" s="36" t="s">
        <v>10</v>
      </c>
      <c r="M73" s="36" t="s">
        <v>10</v>
      </c>
      <c r="N73" s="36">
        <v>128.99</v>
      </c>
      <c r="O73" s="119"/>
      <c r="P73" s="119"/>
      <c r="Q73" s="119"/>
      <c r="R73" s="119"/>
      <c r="S73" s="119"/>
      <c r="T73" s="119"/>
      <c r="U73" s="119"/>
      <c r="V73" s="119"/>
      <c r="W73" s="119"/>
      <c r="X73" s="119"/>
    </row>
    <row r="74" spans="1:24" s="22" customFormat="1" ht="11.1" customHeight="1">
      <c r="A74" s="158">
        <f>IF(B74&lt;&gt;"",COUNTA($B$19:B74),"")</f>
        <v>55</v>
      </c>
      <c r="B74" s="42" t="s">
        <v>60</v>
      </c>
      <c r="C74" s="36">
        <v>392.52</v>
      </c>
      <c r="D74" s="36" t="s">
        <v>10</v>
      </c>
      <c r="E74" s="36" t="s">
        <v>10</v>
      </c>
      <c r="F74" s="36" t="s">
        <v>10</v>
      </c>
      <c r="G74" s="36" t="s">
        <v>10</v>
      </c>
      <c r="H74" s="36" t="s">
        <v>10</v>
      </c>
      <c r="I74" s="36" t="s">
        <v>10</v>
      </c>
      <c r="J74" s="36" t="s">
        <v>10</v>
      </c>
      <c r="K74" s="36" t="s">
        <v>10</v>
      </c>
      <c r="L74" s="36" t="s">
        <v>10</v>
      </c>
      <c r="M74" s="36" t="s">
        <v>10</v>
      </c>
      <c r="N74" s="36">
        <v>392.52</v>
      </c>
      <c r="O74" s="119"/>
      <c r="P74" s="119"/>
      <c r="Q74" s="119"/>
      <c r="R74" s="119"/>
      <c r="S74" s="119"/>
      <c r="T74" s="119"/>
      <c r="U74" s="119"/>
      <c r="V74" s="119"/>
      <c r="W74" s="119"/>
      <c r="X74" s="119"/>
    </row>
    <row r="75" spans="1:24" s="22" customFormat="1" ht="21.6" customHeight="1">
      <c r="A75" s="158">
        <f>IF(B75&lt;&gt;"",COUNTA($B$19:B75),"")</f>
        <v>56</v>
      </c>
      <c r="B75" s="43" t="s">
        <v>156</v>
      </c>
      <c r="C75" s="36">
        <v>347.65</v>
      </c>
      <c r="D75" s="36" t="s">
        <v>10</v>
      </c>
      <c r="E75" s="36" t="s">
        <v>10</v>
      </c>
      <c r="F75" s="36" t="s">
        <v>10</v>
      </c>
      <c r="G75" s="36" t="s">
        <v>10</v>
      </c>
      <c r="H75" s="36" t="s">
        <v>10</v>
      </c>
      <c r="I75" s="36" t="s">
        <v>10</v>
      </c>
      <c r="J75" s="36" t="s">
        <v>10</v>
      </c>
      <c r="K75" s="36" t="s">
        <v>10</v>
      </c>
      <c r="L75" s="36" t="s">
        <v>10</v>
      </c>
      <c r="M75" s="36" t="s">
        <v>10</v>
      </c>
      <c r="N75" s="36">
        <v>347.65</v>
      </c>
      <c r="O75" s="119"/>
      <c r="P75" s="119"/>
      <c r="Q75" s="119"/>
      <c r="R75" s="119"/>
      <c r="S75" s="119"/>
      <c r="T75" s="119"/>
      <c r="U75" s="119"/>
      <c r="V75" s="119"/>
      <c r="W75" s="119"/>
      <c r="X75" s="119"/>
    </row>
    <row r="76" spans="1:24" s="22" customFormat="1" ht="21.6" customHeight="1">
      <c r="A76" s="158">
        <f>IF(B76&lt;&gt;"",COUNTA($B$19:B76),"")</f>
        <v>57</v>
      </c>
      <c r="B76" s="43" t="s">
        <v>157</v>
      </c>
      <c r="C76" s="36">
        <v>402.47</v>
      </c>
      <c r="D76" s="36">
        <v>1.87</v>
      </c>
      <c r="E76" s="36">
        <v>0.74</v>
      </c>
      <c r="F76" s="36">
        <v>8.81</v>
      </c>
      <c r="G76" s="36">
        <v>3.82</v>
      </c>
      <c r="H76" s="36">
        <v>350.81</v>
      </c>
      <c r="I76" s="36">
        <v>217.63</v>
      </c>
      <c r="J76" s="36">
        <v>133.18</v>
      </c>
      <c r="K76" s="36">
        <v>0.31</v>
      </c>
      <c r="L76" s="36">
        <v>17.670000000000002</v>
      </c>
      <c r="M76" s="36">
        <v>18.440000000000001</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548.63</v>
      </c>
      <c r="D77" s="36">
        <v>0.03</v>
      </c>
      <c r="E77" s="36">
        <v>0.28000000000000003</v>
      </c>
      <c r="F77" s="36">
        <v>0.11</v>
      </c>
      <c r="G77" s="36">
        <v>3.26</v>
      </c>
      <c r="H77" s="36">
        <v>539.9</v>
      </c>
      <c r="I77" s="36">
        <v>539.20000000000005</v>
      </c>
      <c r="J77" s="36">
        <v>0.7</v>
      </c>
      <c r="K77" s="36" t="s">
        <v>10</v>
      </c>
      <c r="L77" s="36">
        <v>7.0000000000000007E-2</v>
      </c>
      <c r="M77" s="36">
        <v>4.9800000000000004</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128.49</v>
      </c>
      <c r="D78" s="36">
        <v>4.37</v>
      </c>
      <c r="E78" s="36">
        <v>26.25</v>
      </c>
      <c r="F78" s="36">
        <v>2.37</v>
      </c>
      <c r="G78" s="36">
        <v>5.83</v>
      </c>
      <c r="H78" s="36">
        <v>7.73</v>
      </c>
      <c r="I78" s="36">
        <v>0.1</v>
      </c>
      <c r="J78" s="36">
        <v>7.64</v>
      </c>
      <c r="K78" s="36">
        <v>6.32</v>
      </c>
      <c r="L78" s="36">
        <v>36.619999999999997</v>
      </c>
      <c r="M78" s="36">
        <v>39</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1117.6199999999999</v>
      </c>
      <c r="D79" s="36">
        <v>168.67</v>
      </c>
      <c r="E79" s="36">
        <v>33.39</v>
      </c>
      <c r="F79" s="36">
        <v>47.39</v>
      </c>
      <c r="G79" s="36">
        <v>23.85</v>
      </c>
      <c r="H79" s="36">
        <v>258.42</v>
      </c>
      <c r="I79" s="36">
        <v>218.97</v>
      </c>
      <c r="J79" s="36">
        <v>39.450000000000003</v>
      </c>
      <c r="K79" s="36">
        <v>10.14</v>
      </c>
      <c r="L79" s="36">
        <v>13.93</v>
      </c>
      <c r="M79" s="36">
        <v>62.96</v>
      </c>
      <c r="N79" s="36">
        <v>498.89</v>
      </c>
      <c r="O79" s="119"/>
      <c r="P79" s="119"/>
      <c r="Q79" s="119"/>
      <c r="R79" s="119"/>
      <c r="S79" s="119"/>
      <c r="T79" s="119"/>
      <c r="U79" s="119"/>
      <c r="V79" s="119"/>
      <c r="W79" s="119"/>
      <c r="X79" s="119"/>
    </row>
    <row r="80" spans="1:24" s="22" customFormat="1" ht="11.1" customHeight="1">
      <c r="A80" s="158">
        <f>IF(B80&lt;&gt;"",COUNTA($B$19:B80),"")</f>
        <v>61</v>
      </c>
      <c r="B80" s="42" t="s">
        <v>146</v>
      </c>
      <c r="C80" s="36">
        <v>571.23</v>
      </c>
      <c r="D80" s="36">
        <v>43.36</v>
      </c>
      <c r="E80" s="36">
        <v>0.57999999999999996</v>
      </c>
      <c r="F80" s="36">
        <v>38.42</v>
      </c>
      <c r="G80" s="36">
        <v>0.01</v>
      </c>
      <c r="H80" s="36">
        <v>9.27</v>
      </c>
      <c r="I80" s="36">
        <v>0.56999999999999995</v>
      </c>
      <c r="J80" s="36">
        <v>8.6999999999999993</v>
      </c>
      <c r="K80" s="36">
        <v>0.14000000000000001</v>
      </c>
      <c r="L80" s="36">
        <v>1.39</v>
      </c>
      <c r="M80" s="36">
        <v>0.46</v>
      </c>
      <c r="N80" s="36">
        <v>477.61</v>
      </c>
      <c r="O80" s="119"/>
      <c r="P80" s="119"/>
      <c r="Q80" s="119"/>
      <c r="R80" s="119"/>
      <c r="S80" s="119"/>
      <c r="T80" s="119"/>
      <c r="U80" s="119"/>
      <c r="V80" s="119"/>
      <c r="W80" s="119"/>
      <c r="X80" s="119"/>
    </row>
    <row r="81" spans="1:24" s="22" customFormat="1" ht="20.100000000000001" customHeight="1">
      <c r="A81" s="159">
        <f>IF(B81&lt;&gt;"",COUNTA($B$19:B81),"")</f>
        <v>62</v>
      </c>
      <c r="B81" s="45" t="s">
        <v>161</v>
      </c>
      <c r="C81" s="37">
        <v>3029.42</v>
      </c>
      <c r="D81" s="37">
        <v>131.58000000000001</v>
      </c>
      <c r="E81" s="37">
        <v>60.09</v>
      </c>
      <c r="F81" s="37">
        <v>20.260000000000002</v>
      </c>
      <c r="G81" s="37">
        <v>36.75</v>
      </c>
      <c r="H81" s="37">
        <v>1147.5899999999999</v>
      </c>
      <c r="I81" s="37">
        <v>975.34</v>
      </c>
      <c r="J81" s="37">
        <v>172.26</v>
      </c>
      <c r="K81" s="37">
        <v>16.63</v>
      </c>
      <c r="L81" s="37">
        <v>66.89</v>
      </c>
      <c r="M81" s="37">
        <v>124.93</v>
      </c>
      <c r="N81" s="37">
        <v>1424.71</v>
      </c>
      <c r="O81" s="119"/>
      <c r="P81" s="119"/>
      <c r="Q81" s="119"/>
      <c r="R81" s="119"/>
      <c r="S81" s="119"/>
      <c r="T81" s="119"/>
      <c r="U81" s="119"/>
      <c r="V81" s="119"/>
      <c r="W81" s="119"/>
      <c r="X81" s="119"/>
    </row>
    <row r="82" spans="1:24" s="47" customFormat="1" ht="11.1" customHeight="1">
      <c r="A82" s="158">
        <f>IF(B82&lt;&gt;"",COUNTA($B$19:B82),"")</f>
        <v>63</v>
      </c>
      <c r="B82" s="42" t="s">
        <v>162</v>
      </c>
      <c r="C82" s="36">
        <v>208.35</v>
      </c>
      <c r="D82" s="36">
        <v>3.38</v>
      </c>
      <c r="E82" s="36">
        <v>5.66</v>
      </c>
      <c r="F82" s="36">
        <v>13.63</v>
      </c>
      <c r="G82" s="36">
        <v>0.13</v>
      </c>
      <c r="H82" s="36">
        <v>5.58</v>
      </c>
      <c r="I82" s="36">
        <v>3.82</v>
      </c>
      <c r="J82" s="36">
        <v>1.76</v>
      </c>
      <c r="K82" s="36">
        <v>1.54</v>
      </c>
      <c r="L82" s="36">
        <v>55.43</v>
      </c>
      <c r="M82" s="36">
        <v>11.27</v>
      </c>
      <c r="N82" s="36">
        <v>111.74</v>
      </c>
      <c r="O82" s="120"/>
      <c r="P82" s="120"/>
      <c r="Q82" s="120"/>
      <c r="R82" s="120"/>
      <c r="S82" s="120"/>
      <c r="T82" s="120"/>
      <c r="U82" s="120"/>
      <c r="V82" s="120"/>
      <c r="W82" s="120"/>
      <c r="X82" s="120"/>
    </row>
    <row r="83" spans="1:24" s="47" customFormat="1" ht="11.1" customHeight="1">
      <c r="A83" s="158">
        <f>IF(B83&lt;&gt;"",COUNTA($B$19:B83),"")</f>
        <v>64</v>
      </c>
      <c r="B83" s="42" t="s">
        <v>163</v>
      </c>
      <c r="C83" s="36">
        <v>0.34</v>
      </c>
      <c r="D83" s="36" t="s">
        <v>10</v>
      </c>
      <c r="E83" s="36" t="s">
        <v>10</v>
      </c>
      <c r="F83" s="36" t="s">
        <v>10</v>
      </c>
      <c r="G83" s="36" t="s">
        <v>10</v>
      </c>
      <c r="H83" s="36" t="s">
        <v>10</v>
      </c>
      <c r="I83" s="36" t="s">
        <v>10</v>
      </c>
      <c r="J83" s="36" t="s">
        <v>10</v>
      </c>
      <c r="K83" s="36" t="s">
        <v>10</v>
      </c>
      <c r="L83" s="36">
        <v>0.34</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94.97</v>
      </c>
      <c r="D84" s="36">
        <v>38.979999999999997</v>
      </c>
      <c r="E84" s="36">
        <v>2.14</v>
      </c>
      <c r="F84" s="36">
        <v>0.72</v>
      </c>
      <c r="G84" s="36">
        <v>0.94</v>
      </c>
      <c r="H84" s="36">
        <v>0.3</v>
      </c>
      <c r="I84" s="36">
        <v>0.22</v>
      </c>
      <c r="J84" s="36">
        <v>0.08</v>
      </c>
      <c r="K84" s="36">
        <v>0.14000000000000001</v>
      </c>
      <c r="L84" s="36">
        <v>33.33</v>
      </c>
      <c r="M84" s="36">
        <v>17.2</v>
      </c>
      <c r="N84" s="36">
        <v>1.23</v>
      </c>
      <c r="O84" s="120"/>
      <c r="P84" s="120"/>
      <c r="Q84" s="120"/>
      <c r="R84" s="120"/>
      <c r="S84" s="120"/>
      <c r="T84" s="120"/>
      <c r="U84" s="120"/>
      <c r="V84" s="120"/>
      <c r="W84" s="120"/>
      <c r="X84" s="120"/>
    </row>
    <row r="85" spans="1:24" s="47" customFormat="1" ht="11.1" customHeight="1">
      <c r="A85" s="158">
        <f>IF(B85&lt;&gt;"",COUNTA($B$19:B85),"")</f>
        <v>66</v>
      </c>
      <c r="B85" s="42" t="s">
        <v>146</v>
      </c>
      <c r="C85" s="36">
        <v>1.55</v>
      </c>
      <c r="D85" s="36" t="s">
        <v>10</v>
      </c>
      <c r="E85" s="36">
        <v>0.03</v>
      </c>
      <c r="F85" s="36">
        <v>7.0000000000000007E-2</v>
      </c>
      <c r="G85" s="36" t="s">
        <v>10</v>
      </c>
      <c r="H85" s="36">
        <v>0.01</v>
      </c>
      <c r="I85" s="36" t="s">
        <v>10</v>
      </c>
      <c r="J85" s="36">
        <v>0.01</v>
      </c>
      <c r="K85" s="36">
        <v>0.12</v>
      </c>
      <c r="L85" s="36">
        <v>0.59</v>
      </c>
      <c r="M85" s="36">
        <v>0.03</v>
      </c>
      <c r="N85" s="36">
        <v>0.7</v>
      </c>
      <c r="O85" s="120"/>
      <c r="P85" s="120"/>
      <c r="Q85" s="120"/>
      <c r="R85" s="120"/>
      <c r="S85" s="120"/>
      <c r="T85" s="120"/>
      <c r="U85" s="120"/>
      <c r="V85" s="120"/>
      <c r="W85" s="120"/>
      <c r="X85" s="120"/>
    </row>
    <row r="86" spans="1:24" s="22" customFormat="1" ht="20.100000000000001" customHeight="1">
      <c r="A86" s="159">
        <f>IF(B86&lt;&gt;"",COUNTA($B$19:B86),"")</f>
        <v>67</v>
      </c>
      <c r="B86" s="45" t="s">
        <v>165</v>
      </c>
      <c r="C86" s="37">
        <v>302.11</v>
      </c>
      <c r="D86" s="37">
        <v>42.35</v>
      </c>
      <c r="E86" s="37">
        <v>7.78</v>
      </c>
      <c r="F86" s="37">
        <v>14.28</v>
      </c>
      <c r="G86" s="37">
        <v>1.08</v>
      </c>
      <c r="H86" s="37">
        <v>5.86</v>
      </c>
      <c r="I86" s="37">
        <v>4.04</v>
      </c>
      <c r="J86" s="37">
        <v>1.82</v>
      </c>
      <c r="K86" s="37">
        <v>1.55</v>
      </c>
      <c r="L86" s="37">
        <v>88.5</v>
      </c>
      <c r="M86" s="37">
        <v>28.44</v>
      </c>
      <c r="N86" s="37">
        <v>112.26</v>
      </c>
      <c r="O86" s="119"/>
      <c r="P86" s="119"/>
      <c r="Q86" s="119"/>
      <c r="R86" s="119"/>
      <c r="S86" s="119"/>
      <c r="T86" s="119"/>
      <c r="U86" s="119"/>
      <c r="V86" s="119"/>
      <c r="W86" s="119"/>
      <c r="X86" s="119"/>
    </row>
    <row r="87" spans="1:24" s="22" customFormat="1" ht="20.100000000000001" customHeight="1">
      <c r="A87" s="159">
        <f>IF(B87&lt;&gt;"",COUNTA($B$19:B87),"")</f>
        <v>68</v>
      </c>
      <c r="B87" s="45" t="s">
        <v>166</v>
      </c>
      <c r="C87" s="37">
        <v>3331.54</v>
      </c>
      <c r="D87" s="37">
        <v>173.93</v>
      </c>
      <c r="E87" s="37">
        <v>67.87</v>
      </c>
      <c r="F87" s="37">
        <v>34.54</v>
      </c>
      <c r="G87" s="37">
        <v>37.83</v>
      </c>
      <c r="H87" s="37">
        <v>1153.45</v>
      </c>
      <c r="I87" s="37">
        <v>979.37</v>
      </c>
      <c r="J87" s="37">
        <v>174.08</v>
      </c>
      <c r="K87" s="37">
        <v>18.18</v>
      </c>
      <c r="L87" s="37">
        <v>155.38999999999999</v>
      </c>
      <c r="M87" s="37">
        <v>153.37</v>
      </c>
      <c r="N87" s="37">
        <v>1536.97</v>
      </c>
      <c r="O87" s="119"/>
      <c r="P87" s="119"/>
      <c r="Q87" s="119"/>
      <c r="R87" s="119"/>
      <c r="S87" s="119"/>
      <c r="T87" s="119"/>
      <c r="U87" s="119"/>
      <c r="V87" s="119"/>
      <c r="W87" s="119"/>
      <c r="X87" s="119"/>
    </row>
    <row r="88" spans="1:24" s="22" customFormat="1" ht="20.100000000000001" customHeight="1">
      <c r="A88" s="159">
        <f>IF(B88&lt;&gt;"",COUNTA($B$19:B88),"")</f>
        <v>69</v>
      </c>
      <c r="B88" s="45" t="s">
        <v>167</v>
      </c>
      <c r="C88" s="37">
        <v>186.96</v>
      </c>
      <c r="D88" s="37">
        <v>-242.37</v>
      </c>
      <c r="E88" s="37">
        <v>-86.33</v>
      </c>
      <c r="F88" s="37">
        <v>-153.44999999999999</v>
      </c>
      <c r="G88" s="37">
        <v>-56</v>
      </c>
      <c r="H88" s="37">
        <v>-577.53</v>
      </c>
      <c r="I88" s="37">
        <v>-261.31</v>
      </c>
      <c r="J88" s="37">
        <v>-316.23</v>
      </c>
      <c r="K88" s="37">
        <v>-42.91</v>
      </c>
      <c r="L88" s="37">
        <v>-150.85</v>
      </c>
      <c r="M88" s="37">
        <v>1.81</v>
      </c>
      <c r="N88" s="37">
        <v>1494.59</v>
      </c>
      <c r="O88" s="119"/>
      <c r="P88" s="119"/>
      <c r="Q88" s="119"/>
      <c r="R88" s="119"/>
      <c r="S88" s="119"/>
      <c r="T88" s="119"/>
      <c r="U88" s="119"/>
      <c r="V88" s="119"/>
      <c r="W88" s="119"/>
      <c r="X88" s="119"/>
    </row>
    <row r="89" spans="1:24" s="47" customFormat="1" ht="24.95" customHeight="1">
      <c r="A89" s="158">
        <f>IF(B89&lt;&gt;"",COUNTA($B$19:B89),"")</f>
        <v>70</v>
      </c>
      <c r="B89" s="44" t="s">
        <v>168</v>
      </c>
      <c r="C89" s="38">
        <v>150.87</v>
      </c>
      <c r="D89" s="38">
        <v>-232.29</v>
      </c>
      <c r="E89" s="38">
        <v>-75.489999999999995</v>
      </c>
      <c r="F89" s="38">
        <v>-147.5</v>
      </c>
      <c r="G89" s="38">
        <v>-55.48</v>
      </c>
      <c r="H89" s="38">
        <v>-579.45000000000005</v>
      </c>
      <c r="I89" s="38">
        <v>-264.12</v>
      </c>
      <c r="J89" s="38">
        <v>-315.33</v>
      </c>
      <c r="K89" s="38">
        <v>-42.69</v>
      </c>
      <c r="L89" s="38">
        <v>-111.76</v>
      </c>
      <c r="M89" s="38">
        <v>10.65</v>
      </c>
      <c r="N89" s="38">
        <v>1384.89</v>
      </c>
      <c r="O89" s="120"/>
      <c r="P89" s="120"/>
      <c r="Q89" s="120"/>
      <c r="R89" s="120"/>
      <c r="S89" s="120"/>
      <c r="T89" s="120"/>
      <c r="U89" s="120"/>
      <c r="V89" s="120"/>
      <c r="W89" s="120"/>
      <c r="X89" s="120"/>
    </row>
    <row r="90" spans="1:24" s="47" customFormat="1" ht="18" customHeight="1">
      <c r="A90" s="158">
        <f>IF(B90&lt;&gt;"",COUNTA($B$19:B90),"")</f>
        <v>71</v>
      </c>
      <c r="B90" s="42" t="s">
        <v>169</v>
      </c>
      <c r="C90" s="36">
        <v>183.2</v>
      </c>
      <c r="D90" s="36">
        <v>0.15</v>
      </c>
      <c r="E90" s="36" t="s">
        <v>10</v>
      </c>
      <c r="F90" s="36" t="s">
        <v>10</v>
      </c>
      <c r="G90" s="36" t="s">
        <v>10</v>
      </c>
      <c r="H90" s="36" t="s">
        <v>10</v>
      </c>
      <c r="I90" s="36" t="s">
        <v>10</v>
      </c>
      <c r="J90" s="36" t="s">
        <v>10</v>
      </c>
      <c r="K90" s="36" t="s">
        <v>10</v>
      </c>
      <c r="L90" s="36">
        <v>4.92</v>
      </c>
      <c r="M90" s="36">
        <v>3.47</v>
      </c>
      <c r="N90" s="36">
        <v>174.66</v>
      </c>
      <c r="O90" s="120"/>
      <c r="P90" s="120"/>
      <c r="Q90" s="120"/>
      <c r="R90" s="120"/>
      <c r="S90" s="120"/>
      <c r="T90" s="120"/>
      <c r="U90" s="120"/>
      <c r="V90" s="120"/>
      <c r="W90" s="120"/>
      <c r="X90" s="120"/>
    </row>
    <row r="91" spans="1:24" ht="11.1" customHeight="1">
      <c r="A91" s="158">
        <f>IF(B91&lt;&gt;"",COUNTA($B$19:B91),"")</f>
        <v>72</v>
      </c>
      <c r="B91" s="42" t="s">
        <v>170</v>
      </c>
      <c r="C91" s="36">
        <v>237.47</v>
      </c>
      <c r="D91" s="36">
        <v>2.76</v>
      </c>
      <c r="E91" s="36">
        <v>0.33</v>
      </c>
      <c r="F91" s="36">
        <v>0.99</v>
      </c>
      <c r="G91" s="36" t="s">
        <v>10</v>
      </c>
      <c r="H91" s="36">
        <v>0.39</v>
      </c>
      <c r="I91" s="36" t="s">
        <v>10</v>
      </c>
      <c r="J91" s="36">
        <v>0.39</v>
      </c>
      <c r="K91" s="36">
        <v>0.67</v>
      </c>
      <c r="L91" s="36">
        <v>5.1100000000000003</v>
      </c>
      <c r="M91" s="36">
        <v>5.43</v>
      </c>
      <c r="N91" s="36">
        <v>221.8</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107</v>
      </c>
      <c r="B2" s="220"/>
      <c r="C2" s="229" t="s">
        <v>124</v>
      </c>
      <c r="D2" s="230"/>
      <c r="E2" s="230"/>
      <c r="F2" s="230"/>
      <c r="G2" s="230"/>
      <c r="H2" s="230" t="s">
        <v>124</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98460</v>
      </c>
      <c r="D19" s="129">
        <v>35859</v>
      </c>
      <c r="E19" s="129">
        <v>13637</v>
      </c>
      <c r="F19" s="129">
        <v>6606</v>
      </c>
      <c r="G19" s="129">
        <v>4954</v>
      </c>
      <c r="H19" s="129">
        <v>18840</v>
      </c>
      <c r="I19" s="129">
        <v>4359</v>
      </c>
      <c r="J19" s="129">
        <v>14480</v>
      </c>
      <c r="K19" s="129">
        <v>2678</v>
      </c>
      <c r="L19" s="129">
        <v>10070</v>
      </c>
      <c r="M19" s="129">
        <v>5816</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65218</v>
      </c>
      <c r="D20" s="129">
        <v>12367</v>
      </c>
      <c r="E20" s="129">
        <v>4597</v>
      </c>
      <c r="F20" s="129">
        <v>17399</v>
      </c>
      <c r="G20" s="129">
        <v>2751</v>
      </c>
      <c r="H20" s="129">
        <v>6423</v>
      </c>
      <c r="I20" s="129">
        <v>4292</v>
      </c>
      <c r="J20" s="129">
        <v>2131</v>
      </c>
      <c r="K20" s="129">
        <v>1696</v>
      </c>
      <c r="L20" s="129">
        <v>17065</v>
      </c>
      <c r="M20" s="129">
        <v>2922</v>
      </c>
      <c r="N20" s="129" t="s">
        <v>10</v>
      </c>
      <c r="O20" s="119"/>
      <c r="P20" s="119"/>
      <c r="Q20" s="119"/>
      <c r="R20" s="119"/>
      <c r="S20" s="119"/>
      <c r="T20" s="119"/>
      <c r="U20" s="119"/>
      <c r="V20" s="119"/>
      <c r="W20" s="119"/>
      <c r="X20" s="119"/>
    </row>
    <row r="21" spans="1:24" s="22" customFormat="1" ht="21.6" customHeight="1">
      <c r="A21" s="158">
        <f>IF(B21&lt;&gt;"",COUNTA($B$19:B21),"")</f>
        <v>3</v>
      </c>
      <c r="B21" s="43" t="s">
        <v>143</v>
      </c>
      <c r="C21" s="129">
        <v>100928</v>
      </c>
      <c r="D21" s="129" t="s">
        <v>10</v>
      </c>
      <c r="E21" s="129" t="s">
        <v>10</v>
      </c>
      <c r="F21" s="129" t="s">
        <v>10</v>
      </c>
      <c r="G21" s="129" t="s">
        <v>10</v>
      </c>
      <c r="H21" s="129">
        <v>100928</v>
      </c>
      <c r="I21" s="129">
        <v>84353</v>
      </c>
      <c r="J21" s="129">
        <v>16575</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5411</v>
      </c>
      <c r="D22" s="129">
        <v>155</v>
      </c>
      <c r="E22" s="129">
        <v>12</v>
      </c>
      <c r="F22" s="129">
        <v>151</v>
      </c>
      <c r="G22" s="129" t="s">
        <v>10</v>
      </c>
      <c r="H22" s="129">
        <v>30</v>
      </c>
      <c r="I22" s="129" t="s">
        <v>10</v>
      </c>
      <c r="J22" s="129">
        <v>30</v>
      </c>
      <c r="K22" s="129">
        <v>54</v>
      </c>
      <c r="L22" s="129">
        <v>41</v>
      </c>
      <c r="M22" s="129">
        <v>2</v>
      </c>
      <c r="N22" s="129">
        <v>4966</v>
      </c>
      <c r="O22" s="119"/>
      <c r="P22" s="119"/>
      <c r="Q22" s="119"/>
      <c r="R22" s="119"/>
      <c r="S22" s="119"/>
      <c r="T22" s="119"/>
      <c r="U22" s="119"/>
      <c r="V22" s="119"/>
      <c r="W22" s="119"/>
      <c r="X22" s="119"/>
    </row>
    <row r="23" spans="1:24" s="22" customFormat="1" ht="11.1" customHeight="1">
      <c r="A23" s="158">
        <f>IF(B23&lt;&gt;"",COUNTA($B$19:B23),"")</f>
        <v>5</v>
      </c>
      <c r="B23" s="42" t="s">
        <v>145</v>
      </c>
      <c r="C23" s="129">
        <v>157762</v>
      </c>
      <c r="D23" s="129">
        <v>9097</v>
      </c>
      <c r="E23" s="129">
        <v>3014</v>
      </c>
      <c r="F23" s="129">
        <v>12146</v>
      </c>
      <c r="G23" s="129">
        <v>2110</v>
      </c>
      <c r="H23" s="129">
        <v>45300</v>
      </c>
      <c r="I23" s="129">
        <v>3645</v>
      </c>
      <c r="J23" s="129">
        <v>41655</v>
      </c>
      <c r="K23" s="129">
        <v>3391</v>
      </c>
      <c r="L23" s="129">
        <v>3945</v>
      </c>
      <c r="M23" s="129">
        <v>7811</v>
      </c>
      <c r="N23" s="129">
        <v>70948</v>
      </c>
      <c r="O23" s="119"/>
      <c r="P23" s="119"/>
      <c r="Q23" s="119"/>
      <c r="R23" s="119"/>
      <c r="S23" s="119"/>
      <c r="T23" s="119"/>
      <c r="U23" s="119"/>
      <c r="V23" s="119"/>
      <c r="W23" s="119"/>
      <c r="X23" s="119"/>
    </row>
    <row r="24" spans="1:24" s="22" customFormat="1" ht="11.1" customHeight="1">
      <c r="A24" s="158">
        <f>IF(B24&lt;&gt;"",COUNTA($B$19:B24),"")</f>
        <v>6</v>
      </c>
      <c r="B24" s="42" t="s">
        <v>146</v>
      </c>
      <c r="C24" s="129">
        <v>86112</v>
      </c>
      <c r="D24" s="129">
        <v>5367</v>
      </c>
      <c r="E24" s="129">
        <v>317</v>
      </c>
      <c r="F24" s="129">
        <v>6188</v>
      </c>
      <c r="G24" s="129">
        <v>72</v>
      </c>
      <c r="H24" s="129">
        <v>4327</v>
      </c>
      <c r="I24" s="129" t="s">
        <v>10</v>
      </c>
      <c r="J24" s="129">
        <v>4327</v>
      </c>
      <c r="K24" s="129">
        <v>191</v>
      </c>
      <c r="L24" s="129">
        <v>244</v>
      </c>
      <c r="M24" s="129">
        <v>86</v>
      </c>
      <c r="N24" s="129">
        <v>69320</v>
      </c>
      <c r="O24" s="119"/>
      <c r="P24" s="119"/>
      <c r="Q24" s="119"/>
      <c r="R24" s="119"/>
      <c r="S24" s="119"/>
      <c r="T24" s="119"/>
      <c r="U24" s="119"/>
      <c r="V24" s="119"/>
      <c r="W24" s="119"/>
      <c r="X24" s="119"/>
    </row>
    <row r="25" spans="1:24" s="22" customFormat="1" ht="20.100000000000001" customHeight="1">
      <c r="A25" s="159">
        <f>IF(B25&lt;&gt;"",COUNTA($B$19:B25),"")</f>
        <v>7</v>
      </c>
      <c r="B25" s="45" t="s">
        <v>147</v>
      </c>
      <c r="C25" s="130">
        <v>341668</v>
      </c>
      <c r="D25" s="130">
        <v>52111</v>
      </c>
      <c r="E25" s="130">
        <v>20943</v>
      </c>
      <c r="F25" s="130">
        <v>30114</v>
      </c>
      <c r="G25" s="130">
        <v>9743</v>
      </c>
      <c r="H25" s="130">
        <v>167193</v>
      </c>
      <c r="I25" s="130">
        <v>96649</v>
      </c>
      <c r="J25" s="130">
        <v>70544</v>
      </c>
      <c r="K25" s="130">
        <v>7628</v>
      </c>
      <c r="L25" s="130">
        <v>30877</v>
      </c>
      <c r="M25" s="130">
        <v>16465</v>
      </c>
      <c r="N25" s="130">
        <v>6594</v>
      </c>
      <c r="O25" s="119"/>
      <c r="P25" s="119"/>
      <c r="Q25" s="119"/>
      <c r="R25" s="119"/>
      <c r="S25" s="119"/>
      <c r="T25" s="119"/>
      <c r="U25" s="119"/>
      <c r="V25" s="119"/>
      <c r="W25" s="119"/>
      <c r="X25" s="119"/>
    </row>
    <row r="26" spans="1:24" s="22" customFormat="1" ht="21.6" customHeight="1">
      <c r="A26" s="158">
        <f>IF(B26&lt;&gt;"",COUNTA($B$19:B26),"")</f>
        <v>8</v>
      </c>
      <c r="B26" s="43" t="s">
        <v>148</v>
      </c>
      <c r="C26" s="129">
        <v>53151</v>
      </c>
      <c r="D26" s="129">
        <v>8917</v>
      </c>
      <c r="E26" s="129">
        <v>3696</v>
      </c>
      <c r="F26" s="129">
        <v>2318</v>
      </c>
      <c r="G26" s="129">
        <v>2709</v>
      </c>
      <c r="H26" s="129">
        <v>2736</v>
      </c>
      <c r="I26" s="129">
        <v>713</v>
      </c>
      <c r="J26" s="129">
        <v>2023</v>
      </c>
      <c r="K26" s="129">
        <v>508</v>
      </c>
      <c r="L26" s="129">
        <v>18369</v>
      </c>
      <c r="M26" s="129">
        <v>13898</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42194</v>
      </c>
      <c r="D27" s="129">
        <v>6944</v>
      </c>
      <c r="E27" s="129">
        <v>478</v>
      </c>
      <c r="F27" s="129">
        <v>1687</v>
      </c>
      <c r="G27" s="129">
        <v>2615</v>
      </c>
      <c r="H27" s="129">
        <v>2285</v>
      </c>
      <c r="I27" s="129">
        <v>692</v>
      </c>
      <c r="J27" s="129">
        <v>1593</v>
      </c>
      <c r="K27" s="129">
        <v>392</v>
      </c>
      <c r="L27" s="129">
        <v>15021</v>
      </c>
      <c r="M27" s="129">
        <v>12772</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v>500</v>
      </c>
      <c r="D28" s="129" t="s">
        <v>10</v>
      </c>
      <c r="E28" s="129" t="s">
        <v>10</v>
      </c>
      <c r="F28" s="129" t="s">
        <v>10</v>
      </c>
      <c r="G28" s="129" t="s">
        <v>10</v>
      </c>
      <c r="H28" s="129" t="s">
        <v>10</v>
      </c>
      <c r="I28" s="129" t="s">
        <v>10</v>
      </c>
      <c r="J28" s="129" t="s">
        <v>10</v>
      </c>
      <c r="K28" s="129" t="s">
        <v>10</v>
      </c>
      <c r="L28" s="129" t="s">
        <v>10</v>
      </c>
      <c r="M28" s="129" t="s">
        <v>10</v>
      </c>
      <c r="N28" s="129">
        <v>500</v>
      </c>
      <c r="O28" s="119"/>
      <c r="P28" s="119"/>
      <c r="Q28" s="119"/>
      <c r="R28" s="119"/>
      <c r="S28" s="119"/>
      <c r="T28" s="119"/>
      <c r="U28" s="119"/>
      <c r="V28" s="119"/>
      <c r="W28" s="119"/>
      <c r="X28" s="119"/>
    </row>
    <row r="29" spans="1:24" s="22" customFormat="1" ht="11.1" customHeight="1">
      <c r="A29" s="158">
        <f>IF(B29&lt;&gt;"",COUNTA($B$19:B29),"")</f>
        <v>11</v>
      </c>
      <c r="B29" s="42" t="s">
        <v>151</v>
      </c>
      <c r="C29" s="129">
        <v>838</v>
      </c>
      <c r="D29" s="129">
        <v>67</v>
      </c>
      <c r="E29" s="129">
        <v>310</v>
      </c>
      <c r="F29" s="129">
        <v>20</v>
      </c>
      <c r="G29" s="129" t="s">
        <v>10</v>
      </c>
      <c r="H29" s="129">
        <v>176</v>
      </c>
      <c r="I29" s="129" t="s">
        <v>10</v>
      </c>
      <c r="J29" s="129">
        <v>176</v>
      </c>
      <c r="K29" s="129">
        <v>43</v>
      </c>
      <c r="L29" s="129">
        <v>212</v>
      </c>
      <c r="M29" s="129">
        <v>10</v>
      </c>
      <c r="N29" s="129" t="s">
        <v>10</v>
      </c>
      <c r="O29" s="119"/>
      <c r="P29" s="119"/>
      <c r="Q29" s="119"/>
      <c r="R29" s="119"/>
      <c r="S29" s="119"/>
      <c r="T29" s="119"/>
      <c r="U29" s="119"/>
      <c r="V29" s="119"/>
      <c r="W29" s="119"/>
      <c r="X29" s="119"/>
    </row>
    <row r="30" spans="1:24" s="22" customFormat="1" ht="11.1" customHeight="1">
      <c r="A30" s="158">
        <f>IF(B30&lt;&gt;"",COUNTA($B$19:B30),"")</f>
        <v>12</v>
      </c>
      <c r="B30" s="42" t="s">
        <v>146</v>
      </c>
      <c r="C30" s="129">
        <v>246</v>
      </c>
      <c r="D30" s="129">
        <v>9</v>
      </c>
      <c r="E30" s="129">
        <v>107</v>
      </c>
      <c r="F30" s="129">
        <v>20</v>
      </c>
      <c r="G30" s="129" t="s">
        <v>10</v>
      </c>
      <c r="H30" s="129" t="s">
        <v>10</v>
      </c>
      <c r="I30" s="129" t="s">
        <v>10</v>
      </c>
      <c r="J30" s="129" t="s">
        <v>10</v>
      </c>
      <c r="K30" s="129" t="s">
        <v>10</v>
      </c>
      <c r="L30" s="129">
        <v>63</v>
      </c>
      <c r="M30" s="129">
        <v>1</v>
      </c>
      <c r="N30" s="129">
        <v>46</v>
      </c>
      <c r="O30" s="119"/>
      <c r="P30" s="119"/>
      <c r="Q30" s="119"/>
      <c r="R30" s="119"/>
      <c r="S30" s="119"/>
      <c r="T30" s="119"/>
      <c r="U30" s="119"/>
      <c r="V30" s="119"/>
      <c r="W30" s="119"/>
      <c r="X30" s="119"/>
    </row>
    <row r="31" spans="1:24" s="22" customFormat="1" ht="20.100000000000001" customHeight="1">
      <c r="A31" s="159">
        <f>IF(B31&lt;&gt;"",COUNTA($B$19:B31),"")</f>
        <v>13</v>
      </c>
      <c r="B31" s="45" t="s">
        <v>152</v>
      </c>
      <c r="C31" s="130">
        <v>54244</v>
      </c>
      <c r="D31" s="130">
        <v>8974</v>
      </c>
      <c r="E31" s="130">
        <v>3900</v>
      </c>
      <c r="F31" s="130">
        <v>2318</v>
      </c>
      <c r="G31" s="130">
        <v>2709</v>
      </c>
      <c r="H31" s="130">
        <v>2912</v>
      </c>
      <c r="I31" s="130">
        <v>713</v>
      </c>
      <c r="J31" s="130">
        <v>2199</v>
      </c>
      <c r="K31" s="130">
        <v>551</v>
      </c>
      <c r="L31" s="130">
        <v>18519</v>
      </c>
      <c r="M31" s="130">
        <v>13907</v>
      </c>
      <c r="N31" s="130">
        <v>454</v>
      </c>
      <c r="O31" s="119"/>
      <c r="P31" s="119"/>
      <c r="Q31" s="119"/>
      <c r="R31" s="119"/>
      <c r="S31" s="119"/>
      <c r="T31" s="119"/>
      <c r="U31" s="119"/>
      <c r="V31" s="119"/>
      <c r="W31" s="119"/>
      <c r="X31" s="119"/>
    </row>
    <row r="32" spans="1:24" s="22" customFormat="1" ht="20.100000000000001" customHeight="1">
      <c r="A32" s="159">
        <f>IF(B32&lt;&gt;"",COUNTA($B$19:B32),"")</f>
        <v>14</v>
      </c>
      <c r="B32" s="45" t="s">
        <v>153</v>
      </c>
      <c r="C32" s="130">
        <v>395912</v>
      </c>
      <c r="D32" s="130">
        <v>61085</v>
      </c>
      <c r="E32" s="130">
        <v>24843</v>
      </c>
      <c r="F32" s="130">
        <v>32432</v>
      </c>
      <c r="G32" s="130">
        <v>12452</v>
      </c>
      <c r="H32" s="130">
        <v>170105</v>
      </c>
      <c r="I32" s="130">
        <v>97362</v>
      </c>
      <c r="J32" s="130">
        <v>72743</v>
      </c>
      <c r="K32" s="130">
        <v>8179</v>
      </c>
      <c r="L32" s="130">
        <v>49396</v>
      </c>
      <c r="M32" s="130">
        <v>30373</v>
      </c>
      <c r="N32" s="130">
        <v>7048</v>
      </c>
      <c r="O32" s="119"/>
      <c r="P32" s="119"/>
      <c r="Q32" s="119"/>
      <c r="R32" s="119"/>
      <c r="S32" s="119"/>
      <c r="T32" s="119"/>
      <c r="U32" s="119"/>
      <c r="V32" s="119"/>
      <c r="W32" s="119"/>
      <c r="X32" s="119"/>
    </row>
    <row r="33" spans="1:24" s="22" customFormat="1" ht="11.1" customHeight="1">
      <c r="A33" s="158">
        <f>IF(B33&lt;&gt;"",COUNTA($B$19:B33),"")</f>
        <v>15</v>
      </c>
      <c r="B33" s="42" t="s">
        <v>154</v>
      </c>
      <c r="C33" s="129">
        <v>114366</v>
      </c>
      <c r="D33" s="129" t="s">
        <v>10</v>
      </c>
      <c r="E33" s="129" t="s">
        <v>10</v>
      </c>
      <c r="F33" s="129" t="s">
        <v>10</v>
      </c>
      <c r="G33" s="129" t="s">
        <v>10</v>
      </c>
      <c r="H33" s="129" t="s">
        <v>10</v>
      </c>
      <c r="I33" s="129" t="s">
        <v>10</v>
      </c>
      <c r="J33" s="129" t="s">
        <v>10</v>
      </c>
      <c r="K33" s="129" t="s">
        <v>10</v>
      </c>
      <c r="L33" s="129" t="s">
        <v>10</v>
      </c>
      <c r="M33" s="129" t="s">
        <v>10</v>
      </c>
      <c r="N33" s="129">
        <v>114366</v>
      </c>
      <c r="O33" s="119"/>
      <c r="P33" s="119"/>
      <c r="Q33" s="119"/>
      <c r="R33" s="119"/>
      <c r="S33" s="119"/>
      <c r="T33" s="119"/>
      <c r="U33" s="119"/>
      <c r="V33" s="119"/>
      <c r="W33" s="119"/>
      <c r="X33" s="119"/>
    </row>
    <row r="34" spans="1:24" s="22" customFormat="1" ht="11.1" customHeight="1">
      <c r="A34" s="158">
        <f>IF(B34&lt;&gt;"",COUNTA($B$19:B34),"")</f>
        <v>16</v>
      </c>
      <c r="B34" s="42" t="s">
        <v>155</v>
      </c>
      <c r="C34" s="129">
        <v>39711</v>
      </c>
      <c r="D34" s="129" t="s">
        <v>10</v>
      </c>
      <c r="E34" s="129" t="s">
        <v>10</v>
      </c>
      <c r="F34" s="129" t="s">
        <v>10</v>
      </c>
      <c r="G34" s="129" t="s">
        <v>10</v>
      </c>
      <c r="H34" s="129" t="s">
        <v>10</v>
      </c>
      <c r="I34" s="129" t="s">
        <v>10</v>
      </c>
      <c r="J34" s="129" t="s">
        <v>10</v>
      </c>
      <c r="K34" s="129" t="s">
        <v>10</v>
      </c>
      <c r="L34" s="129" t="s">
        <v>10</v>
      </c>
      <c r="M34" s="129" t="s">
        <v>10</v>
      </c>
      <c r="N34" s="129">
        <v>39711</v>
      </c>
      <c r="O34" s="119"/>
      <c r="P34" s="119"/>
      <c r="Q34" s="119"/>
      <c r="R34" s="119"/>
      <c r="S34" s="119"/>
      <c r="T34" s="119"/>
      <c r="U34" s="119"/>
      <c r="V34" s="119"/>
      <c r="W34" s="119"/>
      <c r="X34" s="119"/>
    </row>
    <row r="35" spans="1:24" s="22" customFormat="1" ht="11.1" customHeight="1">
      <c r="A35" s="158">
        <f>IF(B35&lt;&gt;"",COUNTA($B$19:B35),"")</f>
        <v>17</v>
      </c>
      <c r="B35" s="42" t="s">
        <v>171</v>
      </c>
      <c r="C35" s="129">
        <v>49113</v>
      </c>
      <c r="D35" s="129" t="s">
        <v>10</v>
      </c>
      <c r="E35" s="129" t="s">
        <v>10</v>
      </c>
      <c r="F35" s="129" t="s">
        <v>10</v>
      </c>
      <c r="G35" s="129" t="s">
        <v>10</v>
      </c>
      <c r="H35" s="129" t="s">
        <v>10</v>
      </c>
      <c r="I35" s="129" t="s">
        <v>10</v>
      </c>
      <c r="J35" s="129" t="s">
        <v>10</v>
      </c>
      <c r="K35" s="129" t="s">
        <v>10</v>
      </c>
      <c r="L35" s="129" t="s">
        <v>10</v>
      </c>
      <c r="M35" s="129" t="s">
        <v>10</v>
      </c>
      <c r="N35" s="129">
        <v>49113</v>
      </c>
      <c r="O35" s="119"/>
      <c r="P35" s="119"/>
      <c r="Q35" s="119"/>
      <c r="R35" s="119"/>
      <c r="S35" s="119"/>
      <c r="T35" s="119"/>
      <c r="U35" s="119"/>
      <c r="V35" s="119"/>
      <c r="W35" s="119"/>
      <c r="X35" s="119"/>
    </row>
    <row r="36" spans="1:24" s="22" customFormat="1" ht="11.1" customHeight="1">
      <c r="A36" s="158">
        <f>IF(B36&lt;&gt;"",COUNTA($B$19:B36),"")</f>
        <v>18</v>
      </c>
      <c r="B36" s="42" t="s">
        <v>172</v>
      </c>
      <c r="C36" s="129">
        <v>17673</v>
      </c>
      <c r="D36" s="129" t="s">
        <v>10</v>
      </c>
      <c r="E36" s="129" t="s">
        <v>10</v>
      </c>
      <c r="F36" s="129" t="s">
        <v>10</v>
      </c>
      <c r="G36" s="129" t="s">
        <v>10</v>
      </c>
      <c r="H36" s="129" t="s">
        <v>10</v>
      </c>
      <c r="I36" s="129" t="s">
        <v>10</v>
      </c>
      <c r="J36" s="129" t="s">
        <v>10</v>
      </c>
      <c r="K36" s="129" t="s">
        <v>10</v>
      </c>
      <c r="L36" s="129" t="s">
        <v>10</v>
      </c>
      <c r="M36" s="129" t="s">
        <v>10</v>
      </c>
      <c r="N36" s="129">
        <v>17673</v>
      </c>
      <c r="O36" s="119"/>
      <c r="P36" s="119"/>
      <c r="Q36" s="119"/>
      <c r="R36" s="119"/>
      <c r="S36" s="119"/>
      <c r="T36" s="119"/>
      <c r="U36" s="119"/>
      <c r="V36" s="119"/>
      <c r="W36" s="119"/>
      <c r="X36" s="119"/>
    </row>
    <row r="37" spans="1:24" s="22" customFormat="1" ht="11.1" customHeight="1">
      <c r="A37" s="158">
        <f>IF(B37&lt;&gt;"",COUNTA($B$19:B37),"")</f>
        <v>19</v>
      </c>
      <c r="B37" s="42" t="s">
        <v>60</v>
      </c>
      <c r="C37" s="129">
        <v>58070</v>
      </c>
      <c r="D37" s="129" t="s">
        <v>10</v>
      </c>
      <c r="E37" s="129" t="s">
        <v>10</v>
      </c>
      <c r="F37" s="129" t="s">
        <v>10</v>
      </c>
      <c r="G37" s="129" t="s">
        <v>10</v>
      </c>
      <c r="H37" s="129" t="s">
        <v>10</v>
      </c>
      <c r="I37" s="129" t="s">
        <v>10</v>
      </c>
      <c r="J37" s="129" t="s">
        <v>10</v>
      </c>
      <c r="K37" s="129" t="s">
        <v>10</v>
      </c>
      <c r="L37" s="129" t="s">
        <v>10</v>
      </c>
      <c r="M37" s="129" t="s">
        <v>10</v>
      </c>
      <c r="N37" s="129">
        <v>58070</v>
      </c>
      <c r="O37" s="119"/>
      <c r="P37" s="119"/>
      <c r="Q37" s="119"/>
      <c r="R37" s="119"/>
      <c r="S37" s="119"/>
      <c r="T37" s="119"/>
      <c r="U37" s="119"/>
      <c r="V37" s="119"/>
      <c r="W37" s="119"/>
      <c r="X37" s="119"/>
    </row>
    <row r="38" spans="1:24" s="22" customFormat="1" ht="21.6" customHeight="1">
      <c r="A38" s="158">
        <f>IF(B38&lt;&gt;"",COUNTA($B$19:B38),"")</f>
        <v>20</v>
      </c>
      <c r="B38" s="43" t="s">
        <v>156</v>
      </c>
      <c r="C38" s="129">
        <v>51021</v>
      </c>
      <c r="D38" s="129" t="s">
        <v>10</v>
      </c>
      <c r="E38" s="129" t="s">
        <v>10</v>
      </c>
      <c r="F38" s="129" t="s">
        <v>10</v>
      </c>
      <c r="G38" s="129" t="s">
        <v>10</v>
      </c>
      <c r="H38" s="129" t="s">
        <v>10</v>
      </c>
      <c r="I38" s="129" t="s">
        <v>10</v>
      </c>
      <c r="J38" s="129" t="s">
        <v>10</v>
      </c>
      <c r="K38" s="129" t="s">
        <v>10</v>
      </c>
      <c r="L38" s="129" t="s">
        <v>10</v>
      </c>
      <c r="M38" s="129" t="s">
        <v>10</v>
      </c>
      <c r="N38" s="129">
        <v>51021</v>
      </c>
      <c r="O38" s="119"/>
      <c r="P38" s="119"/>
      <c r="Q38" s="119"/>
      <c r="R38" s="119"/>
      <c r="S38" s="119"/>
      <c r="T38" s="119"/>
      <c r="U38" s="119"/>
      <c r="V38" s="119"/>
      <c r="W38" s="119"/>
      <c r="X38" s="119"/>
    </row>
    <row r="39" spans="1:24" s="22" customFormat="1" ht="21.6" customHeight="1">
      <c r="A39" s="158">
        <f>IF(B39&lt;&gt;"",COUNTA($B$19:B39),"")</f>
        <v>21</v>
      </c>
      <c r="B39" s="43" t="s">
        <v>157</v>
      </c>
      <c r="C39" s="129">
        <v>58004</v>
      </c>
      <c r="D39" s="129">
        <v>151</v>
      </c>
      <c r="E39" s="129">
        <v>62</v>
      </c>
      <c r="F39" s="129">
        <v>1699</v>
      </c>
      <c r="G39" s="129">
        <v>596</v>
      </c>
      <c r="H39" s="129">
        <v>52457</v>
      </c>
      <c r="I39" s="129">
        <v>31088</v>
      </c>
      <c r="J39" s="129">
        <v>21368</v>
      </c>
      <c r="K39" s="129">
        <v>37</v>
      </c>
      <c r="L39" s="129">
        <v>2604</v>
      </c>
      <c r="M39" s="129">
        <v>398</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10873</v>
      </c>
      <c r="D40" s="129">
        <v>166</v>
      </c>
      <c r="E40" s="129">
        <v>4</v>
      </c>
      <c r="F40" s="129">
        <v>1</v>
      </c>
      <c r="G40" s="129">
        <v>896</v>
      </c>
      <c r="H40" s="129">
        <v>9790</v>
      </c>
      <c r="I40" s="129">
        <v>9681</v>
      </c>
      <c r="J40" s="129">
        <v>109</v>
      </c>
      <c r="K40" s="129" t="s">
        <v>10</v>
      </c>
      <c r="L40" s="129" t="s">
        <v>10</v>
      </c>
      <c r="M40" s="129">
        <v>17</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15631</v>
      </c>
      <c r="D41" s="129">
        <v>324</v>
      </c>
      <c r="E41" s="129">
        <v>3940</v>
      </c>
      <c r="F41" s="129">
        <v>257</v>
      </c>
      <c r="G41" s="129">
        <v>730</v>
      </c>
      <c r="H41" s="129">
        <v>3187</v>
      </c>
      <c r="I41" s="129">
        <v>111</v>
      </c>
      <c r="J41" s="129">
        <v>3076</v>
      </c>
      <c r="K41" s="129">
        <v>257</v>
      </c>
      <c r="L41" s="129">
        <v>2748</v>
      </c>
      <c r="M41" s="129">
        <v>4188</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150823</v>
      </c>
      <c r="D42" s="129">
        <v>20977</v>
      </c>
      <c r="E42" s="129">
        <v>4075</v>
      </c>
      <c r="F42" s="129">
        <v>7267</v>
      </c>
      <c r="G42" s="129">
        <v>1302</v>
      </c>
      <c r="H42" s="129">
        <v>32500</v>
      </c>
      <c r="I42" s="129">
        <v>24105</v>
      </c>
      <c r="J42" s="129">
        <v>8394</v>
      </c>
      <c r="K42" s="129">
        <v>851</v>
      </c>
      <c r="L42" s="129">
        <v>2408</v>
      </c>
      <c r="M42" s="129">
        <v>7931</v>
      </c>
      <c r="N42" s="129">
        <v>73512</v>
      </c>
      <c r="O42" s="119"/>
      <c r="P42" s="119"/>
      <c r="Q42" s="119"/>
      <c r="R42" s="119"/>
      <c r="S42" s="119"/>
      <c r="T42" s="119"/>
      <c r="U42" s="119"/>
      <c r="V42" s="119"/>
      <c r="W42" s="119"/>
      <c r="X42" s="119"/>
    </row>
    <row r="43" spans="1:24" s="22" customFormat="1" ht="11.1" customHeight="1">
      <c r="A43" s="158">
        <f>IF(B43&lt;&gt;"",COUNTA($B$19:B43),"")</f>
        <v>25</v>
      </c>
      <c r="B43" s="42" t="s">
        <v>146</v>
      </c>
      <c r="C43" s="129">
        <v>86112</v>
      </c>
      <c r="D43" s="129">
        <v>5367</v>
      </c>
      <c r="E43" s="129">
        <v>317</v>
      </c>
      <c r="F43" s="129">
        <v>6188</v>
      </c>
      <c r="G43" s="129">
        <v>72</v>
      </c>
      <c r="H43" s="129">
        <v>4327</v>
      </c>
      <c r="I43" s="129" t="s">
        <v>10</v>
      </c>
      <c r="J43" s="129">
        <v>4327</v>
      </c>
      <c r="K43" s="129">
        <v>191</v>
      </c>
      <c r="L43" s="129">
        <v>244</v>
      </c>
      <c r="M43" s="129">
        <v>86</v>
      </c>
      <c r="N43" s="129">
        <v>69320</v>
      </c>
      <c r="O43" s="119"/>
      <c r="P43" s="119"/>
      <c r="Q43" s="119"/>
      <c r="R43" s="119"/>
      <c r="S43" s="119"/>
      <c r="T43" s="119"/>
      <c r="U43" s="119"/>
      <c r="V43" s="119"/>
      <c r="W43" s="119"/>
      <c r="X43" s="119"/>
    </row>
    <row r="44" spans="1:24" s="22" customFormat="1" ht="20.100000000000001" customHeight="1">
      <c r="A44" s="159">
        <f>IF(B44&lt;&gt;"",COUNTA($B$19:B44),"")</f>
        <v>26</v>
      </c>
      <c r="B44" s="45" t="s">
        <v>161</v>
      </c>
      <c r="C44" s="130">
        <v>372675</v>
      </c>
      <c r="D44" s="130">
        <v>16251</v>
      </c>
      <c r="E44" s="130">
        <v>7764</v>
      </c>
      <c r="F44" s="130">
        <v>3036</v>
      </c>
      <c r="G44" s="130">
        <v>3451</v>
      </c>
      <c r="H44" s="130">
        <v>93606</v>
      </c>
      <c r="I44" s="130">
        <v>64985</v>
      </c>
      <c r="J44" s="130">
        <v>28621</v>
      </c>
      <c r="K44" s="130">
        <v>954</v>
      </c>
      <c r="L44" s="130">
        <v>7516</v>
      </c>
      <c r="M44" s="130">
        <v>12448</v>
      </c>
      <c r="N44" s="130">
        <v>227648</v>
      </c>
      <c r="O44" s="119"/>
      <c r="P44" s="119"/>
      <c r="Q44" s="119"/>
      <c r="R44" s="119"/>
      <c r="S44" s="119"/>
      <c r="T44" s="119"/>
      <c r="U44" s="119"/>
      <c r="V44" s="119"/>
      <c r="W44" s="119"/>
      <c r="X44" s="119"/>
    </row>
    <row r="45" spans="1:24" s="47" customFormat="1" ht="11.1" customHeight="1">
      <c r="A45" s="158">
        <f>IF(B45&lt;&gt;"",COUNTA($B$19:B45),"")</f>
        <v>27</v>
      </c>
      <c r="B45" s="42" t="s">
        <v>162</v>
      </c>
      <c r="C45" s="129">
        <v>34501</v>
      </c>
      <c r="D45" s="129">
        <v>2786</v>
      </c>
      <c r="E45" s="129">
        <v>1111</v>
      </c>
      <c r="F45" s="129">
        <v>657</v>
      </c>
      <c r="G45" s="129">
        <v>2114</v>
      </c>
      <c r="H45" s="129">
        <v>1838</v>
      </c>
      <c r="I45" s="129">
        <v>1337</v>
      </c>
      <c r="J45" s="129">
        <v>501</v>
      </c>
      <c r="K45" s="129">
        <v>50</v>
      </c>
      <c r="L45" s="129">
        <v>5633</v>
      </c>
      <c r="M45" s="129">
        <v>10530</v>
      </c>
      <c r="N45" s="129">
        <v>9782</v>
      </c>
      <c r="O45" s="120"/>
      <c r="P45" s="120"/>
      <c r="Q45" s="120"/>
      <c r="R45" s="120"/>
      <c r="S45" s="120"/>
      <c r="T45" s="120"/>
      <c r="U45" s="120"/>
      <c r="V45" s="120"/>
      <c r="W45" s="120"/>
      <c r="X45" s="120"/>
    </row>
    <row r="46" spans="1:24"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8831</v>
      </c>
      <c r="D47" s="129">
        <v>3650</v>
      </c>
      <c r="E47" s="129">
        <v>134</v>
      </c>
      <c r="F47" s="129">
        <v>122</v>
      </c>
      <c r="G47" s="129">
        <v>142</v>
      </c>
      <c r="H47" s="129">
        <v>128</v>
      </c>
      <c r="I47" s="129">
        <v>4</v>
      </c>
      <c r="J47" s="129">
        <v>124</v>
      </c>
      <c r="K47" s="129">
        <v>146</v>
      </c>
      <c r="L47" s="129">
        <v>4284</v>
      </c>
      <c r="M47" s="129">
        <v>165</v>
      </c>
      <c r="N47" s="129">
        <v>60</v>
      </c>
      <c r="O47" s="120"/>
      <c r="P47" s="120"/>
      <c r="Q47" s="120"/>
      <c r="R47" s="120"/>
      <c r="S47" s="120"/>
      <c r="T47" s="120"/>
      <c r="U47" s="120"/>
      <c r="V47" s="120"/>
      <c r="W47" s="120"/>
      <c r="X47" s="120"/>
    </row>
    <row r="48" spans="1:24" s="47" customFormat="1" ht="11.1" customHeight="1">
      <c r="A48" s="158">
        <f>IF(B48&lt;&gt;"",COUNTA($B$19:B48),"")</f>
        <v>30</v>
      </c>
      <c r="B48" s="42" t="s">
        <v>146</v>
      </c>
      <c r="C48" s="129">
        <v>246</v>
      </c>
      <c r="D48" s="129">
        <v>9</v>
      </c>
      <c r="E48" s="129">
        <v>107</v>
      </c>
      <c r="F48" s="129">
        <v>20</v>
      </c>
      <c r="G48" s="129" t="s">
        <v>10</v>
      </c>
      <c r="H48" s="129" t="s">
        <v>10</v>
      </c>
      <c r="I48" s="129" t="s">
        <v>10</v>
      </c>
      <c r="J48" s="129" t="s">
        <v>10</v>
      </c>
      <c r="K48" s="129" t="s">
        <v>10</v>
      </c>
      <c r="L48" s="129">
        <v>63</v>
      </c>
      <c r="M48" s="129">
        <v>1</v>
      </c>
      <c r="N48" s="129">
        <v>46</v>
      </c>
      <c r="O48" s="120"/>
      <c r="P48" s="120"/>
      <c r="Q48" s="120"/>
      <c r="R48" s="120"/>
      <c r="S48" s="120"/>
      <c r="T48" s="120"/>
      <c r="U48" s="120"/>
      <c r="V48" s="120"/>
      <c r="W48" s="120"/>
      <c r="X48" s="120"/>
    </row>
    <row r="49" spans="1:24" s="22" customFormat="1" ht="20.100000000000001" customHeight="1">
      <c r="A49" s="159">
        <f>IF(B49&lt;&gt;"",COUNTA($B$19:B49),"")</f>
        <v>31</v>
      </c>
      <c r="B49" s="45" t="s">
        <v>165</v>
      </c>
      <c r="C49" s="130">
        <v>43086</v>
      </c>
      <c r="D49" s="130">
        <v>6427</v>
      </c>
      <c r="E49" s="130">
        <v>1139</v>
      </c>
      <c r="F49" s="130">
        <v>759</v>
      </c>
      <c r="G49" s="130">
        <v>2256</v>
      </c>
      <c r="H49" s="130">
        <v>1966</v>
      </c>
      <c r="I49" s="130">
        <v>1341</v>
      </c>
      <c r="J49" s="130">
        <v>625</v>
      </c>
      <c r="K49" s="130">
        <v>195</v>
      </c>
      <c r="L49" s="130">
        <v>9855</v>
      </c>
      <c r="M49" s="130">
        <v>10694</v>
      </c>
      <c r="N49" s="130">
        <v>9796</v>
      </c>
      <c r="O49" s="119"/>
      <c r="P49" s="119"/>
      <c r="Q49" s="119"/>
      <c r="R49" s="119"/>
      <c r="S49" s="119"/>
      <c r="T49" s="119"/>
      <c r="U49" s="119"/>
      <c r="V49" s="119"/>
      <c r="W49" s="119"/>
      <c r="X49" s="119"/>
    </row>
    <row r="50" spans="1:24" s="22" customFormat="1" ht="20.100000000000001" customHeight="1">
      <c r="A50" s="159">
        <f>IF(B50&lt;&gt;"",COUNTA($B$19:B50),"")</f>
        <v>32</v>
      </c>
      <c r="B50" s="45" t="s">
        <v>166</v>
      </c>
      <c r="C50" s="130">
        <v>415761</v>
      </c>
      <c r="D50" s="130">
        <v>22678</v>
      </c>
      <c r="E50" s="130">
        <v>8902</v>
      </c>
      <c r="F50" s="130">
        <v>3794</v>
      </c>
      <c r="G50" s="130">
        <v>5707</v>
      </c>
      <c r="H50" s="130">
        <v>95572</v>
      </c>
      <c r="I50" s="130">
        <v>66326</v>
      </c>
      <c r="J50" s="130">
        <v>29246</v>
      </c>
      <c r="K50" s="130">
        <v>1149</v>
      </c>
      <c r="L50" s="130">
        <v>17371</v>
      </c>
      <c r="M50" s="130">
        <v>23142</v>
      </c>
      <c r="N50" s="130">
        <v>237444</v>
      </c>
      <c r="O50" s="119"/>
      <c r="P50" s="119"/>
      <c r="Q50" s="119"/>
      <c r="R50" s="119"/>
      <c r="S50" s="119"/>
      <c r="T50" s="119"/>
      <c r="U50" s="119"/>
      <c r="V50" s="119"/>
      <c r="W50" s="119"/>
      <c r="X50" s="119"/>
    </row>
    <row r="51" spans="1:24" s="22" customFormat="1" ht="20.100000000000001" customHeight="1">
      <c r="A51" s="159">
        <f>IF(B51&lt;&gt;"",COUNTA($B$19:B51),"")</f>
        <v>33</v>
      </c>
      <c r="B51" s="45" t="s">
        <v>167</v>
      </c>
      <c r="C51" s="130">
        <v>19849</v>
      </c>
      <c r="D51" s="130">
        <v>-38407</v>
      </c>
      <c r="E51" s="130">
        <v>-15940</v>
      </c>
      <c r="F51" s="130">
        <v>-28637</v>
      </c>
      <c r="G51" s="130">
        <v>-6745</v>
      </c>
      <c r="H51" s="130">
        <v>-74533</v>
      </c>
      <c r="I51" s="130">
        <v>-31036</v>
      </c>
      <c r="J51" s="130">
        <v>-43497</v>
      </c>
      <c r="K51" s="130">
        <v>-7030</v>
      </c>
      <c r="L51" s="130">
        <v>-32025</v>
      </c>
      <c r="M51" s="130">
        <v>-7231</v>
      </c>
      <c r="N51" s="130">
        <v>230396</v>
      </c>
      <c r="O51" s="119"/>
      <c r="P51" s="119"/>
      <c r="Q51" s="119"/>
      <c r="R51" s="119"/>
      <c r="S51" s="119"/>
      <c r="T51" s="119"/>
      <c r="U51" s="119"/>
      <c r="V51" s="119"/>
      <c r="W51" s="119"/>
      <c r="X51" s="119"/>
    </row>
    <row r="52" spans="1:24" s="47" customFormat="1" ht="24.95" customHeight="1">
      <c r="A52" s="158">
        <f>IF(B52&lt;&gt;"",COUNTA($B$19:B52),"")</f>
        <v>34</v>
      </c>
      <c r="B52" s="44" t="s">
        <v>168</v>
      </c>
      <c r="C52" s="131">
        <v>31007</v>
      </c>
      <c r="D52" s="131">
        <v>-35860</v>
      </c>
      <c r="E52" s="131">
        <v>-13180</v>
      </c>
      <c r="F52" s="131">
        <v>-27078</v>
      </c>
      <c r="G52" s="131">
        <v>-6291</v>
      </c>
      <c r="H52" s="131">
        <v>-73587</v>
      </c>
      <c r="I52" s="131">
        <v>-31665</v>
      </c>
      <c r="J52" s="131">
        <v>-41923</v>
      </c>
      <c r="K52" s="131">
        <v>-6674</v>
      </c>
      <c r="L52" s="131">
        <v>-23361</v>
      </c>
      <c r="M52" s="131">
        <v>-4017</v>
      </c>
      <c r="N52" s="131">
        <v>221055</v>
      </c>
      <c r="O52" s="120"/>
      <c r="P52" s="120"/>
      <c r="Q52" s="120"/>
      <c r="R52" s="120"/>
      <c r="S52" s="120"/>
      <c r="T52" s="120"/>
      <c r="U52" s="120"/>
      <c r="V52" s="120"/>
      <c r="W52" s="120"/>
      <c r="X52" s="120"/>
    </row>
    <row r="53" spans="1:24" s="47" customFormat="1" ht="18" customHeight="1">
      <c r="A53" s="158">
        <f>IF(B53&lt;&gt;"",COUNTA($B$19:B53),"")</f>
        <v>35</v>
      </c>
      <c r="B53" s="42" t="s">
        <v>169</v>
      </c>
      <c r="C53" s="129">
        <v>16492</v>
      </c>
      <c r="D53" s="129">
        <v>427</v>
      </c>
      <c r="E53" s="129" t="s">
        <v>10</v>
      </c>
      <c r="F53" s="129" t="s">
        <v>10</v>
      </c>
      <c r="G53" s="129">
        <v>500</v>
      </c>
      <c r="H53" s="129">
        <v>255</v>
      </c>
      <c r="I53" s="129">
        <v>255</v>
      </c>
      <c r="J53" s="129" t="s">
        <v>10</v>
      </c>
      <c r="K53" s="129" t="s">
        <v>10</v>
      </c>
      <c r="L53" s="129">
        <v>741</v>
      </c>
      <c r="M53" s="129" t="s">
        <v>10</v>
      </c>
      <c r="N53" s="129">
        <v>14569</v>
      </c>
      <c r="O53" s="120"/>
      <c r="P53" s="120"/>
      <c r="Q53" s="120"/>
      <c r="R53" s="120"/>
      <c r="S53" s="120"/>
      <c r="T53" s="120"/>
      <c r="U53" s="120"/>
      <c r="V53" s="120"/>
      <c r="W53" s="120"/>
      <c r="X53" s="120"/>
    </row>
    <row r="54" spans="1:24" ht="11.1" customHeight="1">
      <c r="A54" s="158">
        <f>IF(B54&lt;&gt;"",COUNTA($B$19:B54),"")</f>
        <v>36</v>
      </c>
      <c r="B54" s="42" t="s">
        <v>170</v>
      </c>
      <c r="C54" s="129">
        <v>18535</v>
      </c>
      <c r="D54" s="129">
        <v>535</v>
      </c>
      <c r="E54" s="129">
        <v>126</v>
      </c>
      <c r="F54" s="129">
        <v>457</v>
      </c>
      <c r="G54" s="129">
        <v>3</v>
      </c>
      <c r="H54" s="129">
        <v>74</v>
      </c>
      <c r="I54" s="129" t="s">
        <v>10</v>
      </c>
      <c r="J54" s="129">
        <v>74</v>
      </c>
      <c r="K54" s="129">
        <v>181</v>
      </c>
      <c r="L54" s="129">
        <v>62</v>
      </c>
      <c r="M54" s="129">
        <v>15</v>
      </c>
      <c r="N54" s="129">
        <v>17083</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628.73</v>
      </c>
      <c r="D56" s="36">
        <v>228.98</v>
      </c>
      <c r="E56" s="36">
        <v>87.08</v>
      </c>
      <c r="F56" s="36">
        <v>42.18</v>
      </c>
      <c r="G56" s="36">
        <v>31.63</v>
      </c>
      <c r="H56" s="36">
        <v>120.3</v>
      </c>
      <c r="I56" s="36">
        <v>27.84</v>
      </c>
      <c r="J56" s="36">
        <v>92.47</v>
      </c>
      <c r="K56" s="36">
        <v>17.100000000000001</v>
      </c>
      <c r="L56" s="36">
        <v>64.3</v>
      </c>
      <c r="M56" s="36">
        <v>37.14</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416.46</v>
      </c>
      <c r="D57" s="36">
        <v>78.97</v>
      </c>
      <c r="E57" s="36">
        <v>29.35</v>
      </c>
      <c r="F57" s="36">
        <v>111.1</v>
      </c>
      <c r="G57" s="36">
        <v>17.559999999999999</v>
      </c>
      <c r="H57" s="36">
        <v>41.01</v>
      </c>
      <c r="I57" s="36">
        <v>27.41</v>
      </c>
      <c r="J57" s="36">
        <v>13.61</v>
      </c>
      <c r="K57" s="36">
        <v>10.83</v>
      </c>
      <c r="L57" s="36">
        <v>108.97</v>
      </c>
      <c r="M57" s="36">
        <v>18.66</v>
      </c>
      <c r="N57" s="36" t="s">
        <v>10</v>
      </c>
      <c r="O57" s="119"/>
      <c r="P57" s="119"/>
      <c r="Q57" s="119"/>
      <c r="R57" s="119"/>
      <c r="S57" s="119"/>
      <c r="T57" s="119"/>
      <c r="U57" s="119"/>
      <c r="V57" s="119"/>
      <c r="W57" s="119"/>
      <c r="X57" s="119"/>
    </row>
    <row r="58" spans="1:24" s="22" customFormat="1" ht="21.6" customHeight="1">
      <c r="A58" s="158">
        <f>IF(B58&lt;&gt;"",COUNTA($B$19:B58),"")</f>
        <v>39</v>
      </c>
      <c r="B58" s="43" t="s">
        <v>143</v>
      </c>
      <c r="C58" s="36">
        <v>644.48</v>
      </c>
      <c r="D58" s="36" t="s">
        <v>10</v>
      </c>
      <c r="E58" s="36" t="s">
        <v>10</v>
      </c>
      <c r="F58" s="36" t="s">
        <v>10</v>
      </c>
      <c r="G58" s="36" t="s">
        <v>10</v>
      </c>
      <c r="H58" s="36">
        <v>644.48</v>
      </c>
      <c r="I58" s="36">
        <v>538.64</v>
      </c>
      <c r="J58" s="36">
        <v>105.84</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34.56</v>
      </c>
      <c r="D59" s="36">
        <v>0.99</v>
      </c>
      <c r="E59" s="36">
        <v>0.08</v>
      </c>
      <c r="F59" s="36">
        <v>0.97</v>
      </c>
      <c r="G59" s="36" t="s">
        <v>10</v>
      </c>
      <c r="H59" s="36">
        <v>0.19</v>
      </c>
      <c r="I59" s="36" t="s">
        <v>10</v>
      </c>
      <c r="J59" s="36">
        <v>0.19</v>
      </c>
      <c r="K59" s="36">
        <v>0.35</v>
      </c>
      <c r="L59" s="36">
        <v>0.26</v>
      </c>
      <c r="M59" s="36">
        <v>0.01</v>
      </c>
      <c r="N59" s="36">
        <v>31.71</v>
      </c>
      <c r="O59" s="119"/>
      <c r="P59" s="119"/>
      <c r="Q59" s="119"/>
      <c r="R59" s="119"/>
      <c r="S59" s="119"/>
      <c r="T59" s="119"/>
      <c r="U59" s="119"/>
      <c r="V59" s="119"/>
      <c r="W59" s="119"/>
      <c r="X59" s="119"/>
    </row>
    <row r="60" spans="1:24" s="22" customFormat="1" ht="11.1" customHeight="1">
      <c r="A60" s="158">
        <f>IF(B60&lt;&gt;"",COUNTA($B$19:B60),"")</f>
        <v>41</v>
      </c>
      <c r="B60" s="42" t="s">
        <v>145</v>
      </c>
      <c r="C60" s="36">
        <v>1007.4</v>
      </c>
      <c r="D60" s="36">
        <v>58.09</v>
      </c>
      <c r="E60" s="36">
        <v>19.25</v>
      </c>
      <c r="F60" s="36">
        <v>77.56</v>
      </c>
      <c r="G60" s="36">
        <v>13.47</v>
      </c>
      <c r="H60" s="36">
        <v>289.26</v>
      </c>
      <c r="I60" s="36">
        <v>23.28</v>
      </c>
      <c r="J60" s="36">
        <v>265.99</v>
      </c>
      <c r="K60" s="36">
        <v>21.65</v>
      </c>
      <c r="L60" s="36">
        <v>25.19</v>
      </c>
      <c r="M60" s="36">
        <v>49.88</v>
      </c>
      <c r="N60" s="36">
        <v>453.05</v>
      </c>
      <c r="O60" s="119"/>
      <c r="P60" s="119"/>
      <c r="Q60" s="119"/>
      <c r="R60" s="119"/>
      <c r="S60" s="119"/>
      <c r="T60" s="119"/>
      <c r="U60" s="119"/>
      <c r="V60" s="119"/>
      <c r="W60" s="119"/>
      <c r="X60" s="119"/>
    </row>
    <row r="61" spans="1:24" s="22" customFormat="1" ht="11.1" customHeight="1">
      <c r="A61" s="158">
        <f>IF(B61&lt;&gt;"",COUNTA($B$19:B61),"")</f>
        <v>42</v>
      </c>
      <c r="B61" s="42" t="s">
        <v>146</v>
      </c>
      <c r="C61" s="36">
        <v>549.88</v>
      </c>
      <c r="D61" s="36">
        <v>34.270000000000003</v>
      </c>
      <c r="E61" s="36">
        <v>2.0299999999999998</v>
      </c>
      <c r="F61" s="36">
        <v>39.520000000000003</v>
      </c>
      <c r="G61" s="36">
        <v>0.46</v>
      </c>
      <c r="H61" s="36">
        <v>27.63</v>
      </c>
      <c r="I61" s="36" t="s">
        <v>10</v>
      </c>
      <c r="J61" s="36">
        <v>27.63</v>
      </c>
      <c r="K61" s="36">
        <v>1.22</v>
      </c>
      <c r="L61" s="36">
        <v>1.56</v>
      </c>
      <c r="M61" s="36">
        <v>0.55000000000000004</v>
      </c>
      <c r="N61" s="36">
        <v>442.65</v>
      </c>
      <c r="O61" s="119"/>
      <c r="P61" s="119"/>
      <c r="Q61" s="119"/>
      <c r="R61" s="119"/>
      <c r="S61" s="119"/>
      <c r="T61" s="119"/>
      <c r="U61" s="119"/>
      <c r="V61" s="119"/>
      <c r="W61" s="119"/>
      <c r="X61" s="119"/>
    </row>
    <row r="62" spans="1:24" s="22" customFormat="1" ht="20.100000000000001" customHeight="1">
      <c r="A62" s="159">
        <f>IF(B62&lt;&gt;"",COUNTA($B$19:B62),"")</f>
        <v>43</v>
      </c>
      <c r="B62" s="45" t="s">
        <v>147</v>
      </c>
      <c r="C62" s="37">
        <v>2181.75</v>
      </c>
      <c r="D62" s="37">
        <v>332.76</v>
      </c>
      <c r="E62" s="37">
        <v>133.72999999999999</v>
      </c>
      <c r="F62" s="37">
        <v>192.29</v>
      </c>
      <c r="G62" s="37">
        <v>62.21</v>
      </c>
      <c r="H62" s="37">
        <v>1067.6300000000001</v>
      </c>
      <c r="I62" s="37">
        <v>617.16</v>
      </c>
      <c r="J62" s="37">
        <v>450.46</v>
      </c>
      <c r="K62" s="37">
        <v>48.71</v>
      </c>
      <c r="L62" s="37">
        <v>197.17</v>
      </c>
      <c r="M62" s="37">
        <v>105.14</v>
      </c>
      <c r="N62" s="37">
        <v>42.1</v>
      </c>
      <c r="O62" s="119"/>
      <c r="P62" s="119"/>
      <c r="Q62" s="119"/>
      <c r="R62" s="119"/>
      <c r="S62" s="119"/>
      <c r="T62" s="119"/>
      <c r="U62" s="119"/>
      <c r="V62" s="119"/>
      <c r="W62" s="119"/>
      <c r="X62" s="119"/>
    </row>
    <row r="63" spans="1:24" s="22" customFormat="1" ht="21.6" customHeight="1">
      <c r="A63" s="158">
        <f>IF(B63&lt;&gt;"",COUNTA($B$19:B63),"")</f>
        <v>44</v>
      </c>
      <c r="B63" s="43" t="s">
        <v>148</v>
      </c>
      <c r="C63" s="36">
        <v>339.4</v>
      </c>
      <c r="D63" s="36">
        <v>56.94</v>
      </c>
      <c r="E63" s="36">
        <v>23.6</v>
      </c>
      <c r="F63" s="36">
        <v>14.8</v>
      </c>
      <c r="G63" s="36">
        <v>17.3</v>
      </c>
      <c r="H63" s="36">
        <v>17.47</v>
      </c>
      <c r="I63" s="36">
        <v>4.55</v>
      </c>
      <c r="J63" s="36">
        <v>12.92</v>
      </c>
      <c r="K63" s="36">
        <v>3.25</v>
      </c>
      <c r="L63" s="36">
        <v>117.3</v>
      </c>
      <c r="M63" s="36">
        <v>88.75</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269.43</v>
      </c>
      <c r="D64" s="36">
        <v>44.34</v>
      </c>
      <c r="E64" s="36">
        <v>3.05</v>
      </c>
      <c r="F64" s="36">
        <v>10.77</v>
      </c>
      <c r="G64" s="36">
        <v>16.7</v>
      </c>
      <c r="H64" s="36">
        <v>14.59</v>
      </c>
      <c r="I64" s="36">
        <v>4.42</v>
      </c>
      <c r="J64" s="36">
        <v>10.17</v>
      </c>
      <c r="K64" s="36">
        <v>2.5</v>
      </c>
      <c r="L64" s="36">
        <v>95.92</v>
      </c>
      <c r="M64" s="36">
        <v>81.55</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v>3.19</v>
      </c>
      <c r="D65" s="36" t="s">
        <v>10</v>
      </c>
      <c r="E65" s="36" t="s">
        <v>10</v>
      </c>
      <c r="F65" s="36" t="s">
        <v>10</v>
      </c>
      <c r="G65" s="36" t="s">
        <v>10</v>
      </c>
      <c r="H65" s="36" t="s">
        <v>10</v>
      </c>
      <c r="I65" s="36" t="s">
        <v>10</v>
      </c>
      <c r="J65" s="36" t="s">
        <v>10</v>
      </c>
      <c r="K65" s="36" t="s">
        <v>10</v>
      </c>
      <c r="L65" s="36" t="s">
        <v>10</v>
      </c>
      <c r="M65" s="36" t="s">
        <v>10</v>
      </c>
      <c r="N65" s="36">
        <v>3.19</v>
      </c>
      <c r="O65" s="119"/>
      <c r="P65" s="119"/>
      <c r="Q65" s="119"/>
      <c r="R65" s="119"/>
      <c r="S65" s="119"/>
      <c r="T65" s="119"/>
      <c r="U65" s="119"/>
      <c r="V65" s="119"/>
      <c r="W65" s="119"/>
      <c r="X65" s="119"/>
    </row>
    <row r="66" spans="1:24" s="22" customFormat="1" ht="11.1" customHeight="1">
      <c r="A66" s="158">
        <f>IF(B66&lt;&gt;"",COUNTA($B$19:B66),"")</f>
        <v>47</v>
      </c>
      <c r="B66" s="42" t="s">
        <v>151</v>
      </c>
      <c r="C66" s="36">
        <v>5.35</v>
      </c>
      <c r="D66" s="36">
        <v>0.43</v>
      </c>
      <c r="E66" s="36">
        <v>1.98</v>
      </c>
      <c r="F66" s="36">
        <v>0.13</v>
      </c>
      <c r="G66" s="36" t="s">
        <v>10</v>
      </c>
      <c r="H66" s="36">
        <v>1.1200000000000001</v>
      </c>
      <c r="I66" s="36" t="s">
        <v>10</v>
      </c>
      <c r="J66" s="36">
        <v>1.1200000000000001</v>
      </c>
      <c r="K66" s="36">
        <v>0.28000000000000003</v>
      </c>
      <c r="L66" s="36">
        <v>1.36</v>
      </c>
      <c r="M66" s="36">
        <v>0.06</v>
      </c>
      <c r="N66" s="36" t="s">
        <v>10</v>
      </c>
      <c r="O66" s="119"/>
      <c r="P66" s="119"/>
      <c r="Q66" s="119"/>
      <c r="R66" s="119"/>
      <c r="S66" s="119"/>
      <c r="T66" s="119"/>
      <c r="U66" s="119"/>
      <c r="V66" s="119"/>
      <c r="W66" s="119"/>
      <c r="X66" s="119"/>
    </row>
    <row r="67" spans="1:24" s="22" customFormat="1" ht="11.1" customHeight="1">
      <c r="A67" s="158">
        <f>IF(B67&lt;&gt;"",COUNTA($B$19:B67),"")</f>
        <v>48</v>
      </c>
      <c r="B67" s="42" t="s">
        <v>146</v>
      </c>
      <c r="C67" s="36">
        <v>1.57</v>
      </c>
      <c r="D67" s="36">
        <v>0.06</v>
      </c>
      <c r="E67" s="36">
        <v>0.68</v>
      </c>
      <c r="F67" s="36">
        <v>0.13</v>
      </c>
      <c r="G67" s="36" t="s">
        <v>10</v>
      </c>
      <c r="H67" s="36" t="s">
        <v>10</v>
      </c>
      <c r="I67" s="36" t="s">
        <v>10</v>
      </c>
      <c r="J67" s="36" t="s">
        <v>10</v>
      </c>
      <c r="K67" s="36" t="s">
        <v>10</v>
      </c>
      <c r="L67" s="36">
        <v>0.4</v>
      </c>
      <c r="M67" s="36" t="s">
        <v>10</v>
      </c>
      <c r="N67" s="36">
        <v>0.28999999999999998</v>
      </c>
      <c r="O67" s="119"/>
      <c r="P67" s="119"/>
      <c r="Q67" s="119"/>
      <c r="R67" s="119"/>
      <c r="S67" s="119"/>
      <c r="T67" s="119"/>
      <c r="U67" s="119"/>
      <c r="V67" s="119"/>
      <c r="W67" s="119"/>
      <c r="X67" s="119"/>
    </row>
    <row r="68" spans="1:24" s="22" customFormat="1" ht="20.100000000000001" customHeight="1">
      <c r="A68" s="159">
        <f>IF(B68&lt;&gt;"",COUNTA($B$19:B68),"")</f>
        <v>49</v>
      </c>
      <c r="B68" s="45" t="s">
        <v>152</v>
      </c>
      <c r="C68" s="37">
        <v>346.38</v>
      </c>
      <c r="D68" s="37">
        <v>57.3</v>
      </c>
      <c r="E68" s="37">
        <v>24.9</v>
      </c>
      <c r="F68" s="37">
        <v>14.8</v>
      </c>
      <c r="G68" s="37">
        <v>17.3</v>
      </c>
      <c r="H68" s="37">
        <v>18.59</v>
      </c>
      <c r="I68" s="37">
        <v>4.55</v>
      </c>
      <c r="J68" s="37">
        <v>14.04</v>
      </c>
      <c r="K68" s="37">
        <v>3.52</v>
      </c>
      <c r="L68" s="37">
        <v>118.25</v>
      </c>
      <c r="M68" s="37">
        <v>88.81</v>
      </c>
      <c r="N68" s="37">
        <v>2.9</v>
      </c>
      <c r="O68" s="119"/>
      <c r="P68" s="119"/>
      <c r="Q68" s="119"/>
      <c r="R68" s="119"/>
      <c r="S68" s="119"/>
      <c r="T68" s="119"/>
      <c r="U68" s="119"/>
      <c r="V68" s="119"/>
      <c r="W68" s="119"/>
      <c r="X68" s="119"/>
    </row>
    <row r="69" spans="1:24" s="22" customFormat="1" ht="20.100000000000001" customHeight="1">
      <c r="A69" s="159">
        <f>IF(B69&lt;&gt;"",COUNTA($B$19:B69),"")</f>
        <v>50</v>
      </c>
      <c r="B69" s="45" t="s">
        <v>153</v>
      </c>
      <c r="C69" s="37">
        <v>2528.12</v>
      </c>
      <c r="D69" s="37">
        <v>390.06</v>
      </c>
      <c r="E69" s="37">
        <v>158.63999999999999</v>
      </c>
      <c r="F69" s="37">
        <v>207.1</v>
      </c>
      <c r="G69" s="37">
        <v>79.510000000000005</v>
      </c>
      <c r="H69" s="37">
        <v>1086.22</v>
      </c>
      <c r="I69" s="37">
        <v>621.71</v>
      </c>
      <c r="J69" s="37">
        <v>464.5</v>
      </c>
      <c r="K69" s="37">
        <v>52.23</v>
      </c>
      <c r="L69" s="37">
        <v>315.42</v>
      </c>
      <c r="M69" s="37">
        <v>193.95</v>
      </c>
      <c r="N69" s="37">
        <v>45.01</v>
      </c>
      <c r="O69" s="119"/>
      <c r="P69" s="119"/>
      <c r="Q69" s="119"/>
      <c r="R69" s="119"/>
      <c r="S69" s="119"/>
      <c r="T69" s="119"/>
      <c r="U69" s="119"/>
      <c r="V69" s="119"/>
      <c r="W69" s="119"/>
      <c r="X69" s="119"/>
    </row>
    <row r="70" spans="1:24" s="22" customFormat="1" ht="11.1" customHeight="1">
      <c r="A70" s="158">
        <f>IF(B70&lt;&gt;"",COUNTA($B$19:B70),"")</f>
        <v>51</v>
      </c>
      <c r="B70" s="42" t="s">
        <v>154</v>
      </c>
      <c r="C70" s="36">
        <v>730.29</v>
      </c>
      <c r="D70" s="36" t="s">
        <v>10</v>
      </c>
      <c r="E70" s="36" t="s">
        <v>10</v>
      </c>
      <c r="F70" s="36" t="s">
        <v>10</v>
      </c>
      <c r="G70" s="36" t="s">
        <v>10</v>
      </c>
      <c r="H70" s="36" t="s">
        <v>10</v>
      </c>
      <c r="I70" s="36" t="s">
        <v>10</v>
      </c>
      <c r="J70" s="36" t="s">
        <v>10</v>
      </c>
      <c r="K70" s="36" t="s">
        <v>10</v>
      </c>
      <c r="L70" s="36" t="s">
        <v>10</v>
      </c>
      <c r="M70" s="36" t="s">
        <v>10</v>
      </c>
      <c r="N70" s="36">
        <v>730.29</v>
      </c>
      <c r="O70" s="119"/>
      <c r="P70" s="119"/>
      <c r="Q70" s="119"/>
      <c r="R70" s="119"/>
      <c r="S70" s="119"/>
      <c r="T70" s="119"/>
      <c r="U70" s="119"/>
      <c r="V70" s="119"/>
      <c r="W70" s="119"/>
      <c r="X70" s="119"/>
    </row>
    <row r="71" spans="1:24" s="22" customFormat="1" ht="11.1" customHeight="1">
      <c r="A71" s="158">
        <f>IF(B71&lt;&gt;"",COUNTA($B$19:B71),"")</f>
        <v>52</v>
      </c>
      <c r="B71" s="42" t="s">
        <v>155</v>
      </c>
      <c r="C71" s="36">
        <v>253.57</v>
      </c>
      <c r="D71" s="36" t="s">
        <v>10</v>
      </c>
      <c r="E71" s="36" t="s">
        <v>10</v>
      </c>
      <c r="F71" s="36" t="s">
        <v>10</v>
      </c>
      <c r="G71" s="36" t="s">
        <v>10</v>
      </c>
      <c r="H71" s="36" t="s">
        <v>10</v>
      </c>
      <c r="I71" s="36" t="s">
        <v>10</v>
      </c>
      <c r="J71" s="36" t="s">
        <v>10</v>
      </c>
      <c r="K71" s="36" t="s">
        <v>10</v>
      </c>
      <c r="L71" s="36" t="s">
        <v>10</v>
      </c>
      <c r="M71" s="36" t="s">
        <v>10</v>
      </c>
      <c r="N71" s="36">
        <v>253.57</v>
      </c>
      <c r="O71" s="119"/>
      <c r="P71" s="119"/>
      <c r="Q71" s="119"/>
      <c r="R71" s="119"/>
      <c r="S71" s="119"/>
      <c r="T71" s="119"/>
      <c r="U71" s="119"/>
      <c r="V71" s="119"/>
      <c r="W71" s="119"/>
      <c r="X71" s="119"/>
    </row>
    <row r="72" spans="1:24" s="22" customFormat="1" ht="11.1" customHeight="1">
      <c r="A72" s="158">
        <f>IF(B72&lt;&gt;"",COUNTA($B$19:B72),"")</f>
        <v>53</v>
      </c>
      <c r="B72" s="42" t="s">
        <v>171</v>
      </c>
      <c r="C72" s="36">
        <v>313.62</v>
      </c>
      <c r="D72" s="36" t="s">
        <v>10</v>
      </c>
      <c r="E72" s="36" t="s">
        <v>10</v>
      </c>
      <c r="F72" s="36" t="s">
        <v>10</v>
      </c>
      <c r="G72" s="36" t="s">
        <v>10</v>
      </c>
      <c r="H72" s="36" t="s">
        <v>10</v>
      </c>
      <c r="I72" s="36" t="s">
        <v>10</v>
      </c>
      <c r="J72" s="36" t="s">
        <v>10</v>
      </c>
      <c r="K72" s="36" t="s">
        <v>10</v>
      </c>
      <c r="L72" s="36" t="s">
        <v>10</v>
      </c>
      <c r="M72" s="36" t="s">
        <v>10</v>
      </c>
      <c r="N72" s="36">
        <v>313.62</v>
      </c>
      <c r="O72" s="119"/>
      <c r="P72" s="119"/>
      <c r="Q72" s="119"/>
      <c r="R72" s="119"/>
      <c r="S72" s="119"/>
      <c r="T72" s="119"/>
      <c r="U72" s="119"/>
      <c r="V72" s="119"/>
      <c r="W72" s="119"/>
      <c r="X72" s="119"/>
    </row>
    <row r="73" spans="1:24" s="22" customFormat="1" ht="11.1" customHeight="1">
      <c r="A73" s="158">
        <f>IF(B73&lt;&gt;"",COUNTA($B$19:B73),"")</f>
        <v>54</v>
      </c>
      <c r="B73" s="42" t="s">
        <v>172</v>
      </c>
      <c r="C73" s="36">
        <v>112.86</v>
      </c>
      <c r="D73" s="36" t="s">
        <v>10</v>
      </c>
      <c r="E73" s="36" t="s">
        <v>10</v>
      </c>
      <c r="F73" s="36" t="s">
        <v>10</v>
      </c>
      <c r="G73" s="36" t="s">
        <v>10</v>
      </c>
      <c r="H73" s="36" t="s">
        <v>10</v>
      </c>
      <c r="I73" s="36" t="s">
        <v>10</v>
      </c>
      <c r="J73" s="36" t="s">
        <v>10</v>
      </c>
      <c r="K73" s="36" t="s">
        <v>10</v>
      </c>
      <c r="L73" s="36" t="s">
        <v>10</v>
      </c>
      <c r="M73" s="36" t="s">
        <v>10</v>
      </c>
      <c r="N73" s="36">
        <v>112.86</v>
      </c>
      <c r="O73" s="119"/>
      <c r="P73" s="119"/>
      <c r="Q73" s="119"/>
      <c r="R73" s="119"/>
      <c r="S73" s="119"/>
      <c r="T73" s="119"/>
      <c r="U73" s="119"/>
      <c r="V73" s="119"/>
      <c r="W73" s="119"/>
      <c r="X73" s="119"/>
    </row>
    <row r="74" spans="1:24" s="22" customFormat="1" ht="11.1" customHeight="1">
      <c r="A74" s="158">
        <f>IF(B74&lt;&gt;"",COUNTA($B$19:B74),"")</f>
        <v>55</v>
      </c>
      <c r="B74" s="42" t="s">
        <v>60</v>
      </c>
      <c r="C74" s="36">
        <v>370.81</v>
      </c>
      <c r="D74" s="36" t="s">
        <v>10</v>
      </c>
      <c r="E74" s="36" t="s">
        <v>10</v>
      </c>
      <c r="F74" s="36" t="s">
        <v>10</v>
      </c>
      <c r="G74" s="36" t="s">
        <v>10</v>
      </c>
      <c r="H74" s="36" t="s">
        <v>10</v>
      </c>
      <c r="I74" s="36" t="s">
        <v>10</v>
      </c>
      <c r="J74" s="36" t="s">
        <v>10</v>
      </c>
      <c r="K74" s="36" t="s">
        <v>10</v>
      </c>
      <c r="L74" s="36" t="s">
        <v>10</v>
      </c>
      <c r="M74" s="36" t="s">
        <v>10</v>
      </c>
      <c r="N74" s="36">
        <v>370.81</v>
      </c>
      <c r="O74" s="119"/>
      <c r="P74" s="119"/>
      <c r="Q74" s="119"/>
      <c r="R74" s="119"/>
      <c r="S74" s="119"/>
      <c r="T74" s="119"/>
      <c r="U74" s="119"/>
      <c r="V74" s="119"/>
      <c r="W74" s="119"/>
      <c r="X74" s="119"/>
    </row>
    <row r="75" spans="1:24" s="22" customFormat="1" ht="21.6" customHeight="1">
      <c r="A75" s="158">
        <f>IF(B75&lt;&gt;"",COUNTA($B$19:B75),"")</f>
        <v>56</v>
      </c>
      <c r="B75" s="43" t="s">
        <v>156</v>
      </c>
      <c r="C75" s="36">
        <v>325.8</v>
      </c>
      <c r="D75" s="36" t="s">
        <v>10</v>
      </c>
      <c r="E75" s="36" t="s">
        <v>10</v>
      </c>
      <c r="F75" s="36" t="s">
        <v>10</v>
      </c>
      <c r="G75" s="36" t="s">
        <v>10</v>
      </c>
      <c r="H75" s="36" t="s">
        <v>10</v>
      </c>
      <c r="I75" s="36" t="s">
        <v>10</v>
      </c>
      <c r="J75" s="36" t="s">
        <v>10</v>
      </c>
      <c r="K75" s="36" t="s">
        <v>10</v>
      </c>
      <c r="L75" s="36" t="s">
        <v>10</v>
      </c>
      <c r="M75" s="36" t="s">
        <v>10</v>
      </c>
      <c r="N75" s="36">
        <v>325.8</v>
      </c>
      <c r="O75" s="119"/>
      <c r="P75" s="119"/>
      <c r="Q75" s="119"/>
      <c r="R75" s="119"/>
      <c r="S75" s="119"/>
      <c r="T75" s="119"/>
      <c r="U75" s="119"/>
      <c r="V75" s="119"/>
      <c r="W75" s="119"/>
      <c r="X75" s="119"/>
    </row>
    <row r="76" spans="1:24" s="22" customFormat="1" ht="21.6" customHeight="1">
      <c r="A76" s="158">
        <f>IF(B76&lt;&gt;"",COUNTA($B$19:B76),"")</f>
        <v>57</v>
      </c>
      <c r="B76" s="43" t="s">
        <v>157</v>
      </c>
      <c r="C76" s="36">
        <v>370.39</v>
      </c>
      <c r="D76" s="36">
        <v>0.97</v>
      </c>
      <c r="E76" s="36">
        <v>0.4</v>
      </c>
      <c r="F76" s="36">
        <v>10.85</v>
      </c>
      <c r="G76" s="36">
        <v>3.8</v>
      </c>
      <c r="H76" s="36">
        <v>334.97</v>
      </c>
      <c r="I76" s="36">
        <v>198.52</v>
      </c>
      <c r="J76" s="36">
        <v>136.44999999999999</v>
      </c>
      <c r="K76" s="36">
        <v>0.23</v>
      </c>
      <c r="L76" s="36">
        <v>16.63</v>
      </c>
      <c r="M76" s="36">
        <v>2.54</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69.430000000000007</v>
      </c>
      <c r="D77" s="36">
        <v>1.06</v>
      </c>
      <c r="E77" s="36">
        <v>0.02</v>
      </c>
      <c r="F77" s="36" t="s">
        <v>10</v>
      </c>
      <c r="G77" s="36">
        <v>5.72</v>
      </c>
      <c r="H77" s="36">
        <v>62.51</v>
      </c>
      <c r="I77" s="36">
        <v>61.82</v>
      </c>
      <c r="J77" s="36">
        <v>0.69</v>
      </c>
      <c r="K77" s="36" t="s">
        <v>10</v>
      </c>
      <c r="L77" s="36" t="s">
        <v>10</v>
      </c>
      <c r="M77" s="36">
        <v>0.11</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99.81</v>
      </c>
      <c r="D78" s="36">
        <v>2.0699999999999998</v>
      </c>
      <c r="E78" s="36">
        <v>25.16</v>
      </c>
      <c r="F78" s="36">
        <v>1.64</v>
      </c>
      <c r="G78" s="36">
        <v>4.66</v>
      </c>
      <c r="H78" s="36">
        <v>20.350000000000001</v>
      </c>
      <c r="I78" s="36">
        <v>0.71</v>
      </c>
      <c r="J78" s="36">
        <v>19.64</v>
      </c>
      <c r="K78" s="36">
        <v>1.64</v>
      </c>
      <c r="L78" s="36">
        <v>17.55</v>
      </c>
      <c r="M78" s="36">
        <v>26.74</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963.09</v>
      </c>
      <c r="D79" s="36">
        <v>133.94999999999999</v>
      </c>
      <c r="E79" s="36">
        <v>26.02</v>
      </c>
      <c r="F79" s="36">
        <v>46.41</v>
      </c>
      <c r="G79" s="36">
        <v>8.31</v>
      </c>
      <c r="H79" s="36">
        <v>207.53</v>
      </c>
      <c r="I79" s="36">
        <v>153.91999999999999</v>
      </c>
      <c r="J79" s="36">
        <v>53.6</v>
      </c>
      <c r="K79" s="36">
        <v>5.44</v>
      </c>
      <c r="L79" s="36">
        <v>15.37</v>
      </c>
      <c r="M79" s="36">
        <v>50.65</v>
      </c>
      <c r="N79" s="36">
        <v>469.42</v>
      </c>
      <c r="O79" s="119"/>
      <c r="P79" s="119"/>
      <c r="Q79" s="119"/>
      <c r="R79" s="119"/>
      <c r="S79" s="119"/>
      <c r="T79" s="119"/>
      <c r="U79" s="119"/>
      <c r="V79" s="119"/>
      <c r="W79" s="119"/>
      <c r="X79" s="119"/>
    </row>
    <row r="80" spans="1:24" s="22" customFormat="1" ht="11.1" customHeight="1">
      <c r="A80" s="158">
        <f>IF(B80&lt;&gt;"",COUNTA($B$19:B80),"")</f>
        <v>61</v>
      </c>
      <c r="B80" s="42" t="s">
        <v>146</v>
      </c>
      <c r="C80" s="36">
        <v>549.88</v>
      </c>
      <c r="D80" s="36">
        <v>34.270000000000003</v>
      </c>
      <c r="E80" s="36">
        <v>2.0299999999999998</v>
      </c>
      <c r="F80" s="36">
        <v>39.520000000000003</v>
      </c>
      <c r="G80" s="36">
        <v>0.46</v>
      </c>
      <c r="H80" s="36">
        <v>27.63</v>
      </c>
      <c r="I80" s="36" t="s">
        <v>10</v>
      </c>
      <c r="J80" s="36">
        <v>27.63</v>
      </c>
      <c r="K80" s="36">
        <v>1.22</v>
      </c>
      <c r="L80" s="36">
        <v>1.56</v>
      </c>
      <c r="M80" s="36">
        <v>0.55000000000000004</v>
      </c>
      <c r="N80" s="36">
        <v>442.65</v>
      </c>
      <c r="O80" s="119"/>
      <c r="P80" s="119"/>
      <c r="Q80" s="119"/>
      <c r="R80" s="119"/>
      <c r="S80" s="119"/>
      <c r="T80" s="119"/>
      <c r="U80" s="119"/>
      <c r="V80" s="119"/>
      <c r="W80" s="119"/>
      <c r="X80" s="119"/>
    </row>
    <row r="81" spans="1:24" s="22" customFormat="1" ht="20.100000000000001" customHeight="1">
      <c r="A81" s="159">
        <f>IF(B81&lt;&gt;"",COUNTA($B$19:B81),"")</f>
        <v>62</v>
      </c>
      <c r="B81" s="45" t="s">
        <v>161</v>
      </c>
      <c r="C81" s="37">
        <v>2379.7399999999998</v>
      </c>
      <c r="D81" s="37">
        <v>103.77</v>
      </c>
      <c r="E81" s="37">
        <v>49.57</v>
      </c>
      <c r="F81" s="37">
        <v>19.38</v>
      </c>
      <c r="G81" s="37">
        <v>22.04</v>
      </c>
      <c r="H81" s="37">
        <v>597.73</v>
      </c>
      <c r="I81" s="37">
        <v>414.97</v>
      </c>
      <c r="J81" s="37">
        <v>182.76</v>
      </c>
      <c r="K81" s="37">
        <v>6.09</v>
      </c>
      <c r="L81" s="37">
        <v>48</v>
      </c>
      <c r="M81" s="37">
        <v>79.489999999999995</v>
      </c>
      <c r="N81" s="37">
        <v>1453.67</v>
      </c>
      <c r="O81" s="119"/>
      <c r="P81" s="119"/>
      <c r="Q81" s="119"/>
      <c r="R81" s="119"/>
      <c r="S81" s="119"/>
      <c r="T81" s="119"/>
      <c r="U81" s="119"/>
      <c r="V81" s="119"/>
      <c r="W81" s="119"/>
      <c r="X81" s="119"/>
    </row>
    <row r="82" spans="1:24" s="47" customFormat="1" ht="11.1" customHeight="1">
      <c r="A82" s="158">
        <f>IF(B82&lt;&gt;"",COUNTA($B$19:B82),"")</f>
        <v>63</v>
      </c>
      <c r="B82" s="42" t="s">
        <v>162</v>
      </c>
      <c r="C82" s="36">
        <v>220.31</v>
      </c>
      <c r="D82" s="36">
        <v>17.79</v>
      </c>
      <c r="E82" s="36">
        <v>7.1</v>
      </c>
      <c r="F82" s="36">
        <v>4.1900000000000004</v>
      </c>
      <c r="G82" s="36">
        <v>13.5</v>
      </c>
      <c r="H82" s="36">
        <v>11.74</v>
      </c>
      <c r="I82" s="36">
        <v>8.5399999999999991</v>
      </c>
      <c r="J82" s="36">
        <v>3.2</v>
      </c>
      <c r="K82" s="36">
        <v>0.32</v>
      </c>
      <c r="L82" s="36">
        <v>35.97</v>
      </c>
      <c r="M82" s="36">
        <v>67.239999999999995</v>
      </c>
      <c r="N82" s="36">
        <v>62.46</v>
      </c>
      <c r="O82" s="120"/>
      <c r="P82" s="120"/>
      <c r="Q82" s="120"/>
      <c r="R82" s="120"/>
      <c r="S82" s="120"/>
      <c r="T82" s="120"/>
      <c r="U82" s="120"/>
      <c r="V82" s="120"/>
      <c r="W82" s="120"/>
      <c r="X82" s="120"/>
    </row>
    <row r="83" spans="1:24"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56.39</v>
      </c>
      <c r="D84" s="36">
        <v>23.31</v>
      </c>
      <c r="E84" s="36">
        <v>0.86</v>
      </c>
      <c r="F84" s="36">
        <v>0.78</v>
      </c>
      <c r="G84" s="36">
        <v>0.9</v>
      </c>
      <c r="H84" s="36">
        <v>0.82</v>
      </c>
      <c r="I84" s="36">
        <v>0.03</v>
      </c>
      <c r="J84" s="36">
        <v>0.79</v>
      </c>
      <c r="K84" s="36">
        <v>0.93</v>
      </c>
      <c r="L84" s="36">
        <v>27.36</v>
      </c>
      <c r="M84" s="36">
        <v>1.06</v>
      </c>
      <c r="N84" s="36">
        <v>0.38</v>
      </c>
      <c r="O84" s="120"/>
      <c r="P84" s="120"/>
      <c r="Q84" s="120"/>
      <c r="R84" s="120"/>
      <c r="S84" s="120"/>
      <c r="T84" s="120"/>
      <c r="U84" s="120"/>
      <c r="V84" s="120"/>
      <c r="W84" s="120"/>
      <c r="X84" s="120"/>
    </row>
    <row r="85" spans="1:24" s="47" customFormat="1" ht="11.1" customHeight="1">
      <c r="A85" s="158">
        <f>IF(B85&lt;&gt;"",COUNTA($B$19:B85),"")</f>
        <v>66</v>
      </c>
      <c r="B85" s="42" t="s">
        <v>146</v>
      </c>
      <c r="C85" s="36">
        <v>1.57</v>
      </c>
      <c r="D85" s="36">
        <v>0.06</v>
      </c>
      <c r="E85" s="36">
        <v>0.68</v>
      </c>
      <c r="F85" s="36">
        <v>0.13</v>
      </c>
      <c r="G85" s="36" t="s">
        <v>10</v>
      </c>
      <c r="H85" s="36" t="s">
        <v>10</v>
      </c>
      <c r="I85" s="36" t="s">
        <v>10</v>
      </c>
      <c r="J85" s="36" t="s">
        <v>10</v>
      </c>
      <c r="K85" s="36" t="s">
        <v>10</v>
      </c>
      <c r="L85" s="36">
        <v>0.4</v>
      </c>
      <c r="M85" s="36" t="s">
        <v>10</v>
      </c>
      <c r="N85" s="36">
        <v>0.28999999999999998</v>
      </c>
      <c r="O85" s="120"/>
      <c r="P85" s="120"/>
      <c r="Q85" s="120"/>
      <c r="R85" s="120"/>
      <c r="S85" s="120"/>
      <c r="T85" s="120"/>
      <c r="U85" s="120"/>
      <c r="V85" s="120"/>
      <c r="W85" s="120"/>
      <c r="X85" s="120"/>
    </row>
    <row r="86" spans="1:24" s="22" customFormat="1" ht="20.100000000000001" customHeight="1">
      <c r="A86" s="159">
        <f>IF(B86&lt;&gt;"",COUNTA($B$19:B86),"")</f>
        <v>67</v>
      </c>
      <c r="B86" s="45" t="s">
        <v>165</v>
      </c>
      <c r="C86" s="37">
        <v>275.13</v>
      </c>
      <c r="D86" s="37">
        <v>41.04</v>
      </c>
      <c r="E86" s="37">
        <v>7.27</v>
      </c>
      <c r="F86" s="37">
        <v>4.8499999999999996</v>
      </c>
      <c r="G86" s="37">
        <v>14.41</v>
      </c>
      <c r="H86" s="37">
        <v>12.55</v>
      </c>
      <c r="I86" s="37">
        <v>8.57</v>
      </c>
      <c r="J86" s="37">
        <v>3.99</v>
      </c>
      <c r="K86" s="37">
        <v>1.25</v>
      </c>
      <c r="L86" s="37">
        <v>62.93</v>
      </c>
      <c r="M86" s="37">
        <v>68.290000000000006</v>
      </c>
      <c r="N86" s="37">
        <v>62.55</v>
      </c>
      <c r="O86" s="119"/>
      <c r="P86" s="119"/>
      <c r="Q86" s="119"/>
      <c r="R86" s="119"/>
      <c r="S86" s="119"/>
      <c r="T86" s="119"/>
      <c r="U86" s="119"/>
      <c r="V86" s="119"/>
      <c r="W86" s="119"/>
      <c r="X86" s="119"/>
    </row>
    <row r="87" spans="1:24" s="22" customFormat="1" ht="20.100000000000001" customHeight="1">
      <c r="A87" s="159">
        <f>IF(B87&lt;&gt;"",COUNTA($B$19:B87),"")</f>
        <v>68</v>
      </c>
      <c r="B87" s="45" t="s">
        <v>166</v>
      </c>
      <c r="C87" s="37">
        <v>2654.87</v>
      </c>
      <c r="D87" s="37">
        <v>144.81</v>
      </c>
      <c r="E87" s="37">
        <v>56.85</v>
      </c>
      <c r="F87" s="37">
        <v>24.23</v>
      </c>
      <c r="G87" s="37">
        <v>36.450000000000003</v>
      </c>
      <c r="H87" s="37">
        <v>610.28</v>
      </c>
      <c r="I87" s="37">
        <v>423.53</v>
      </c>
      <c r="J87" s="37">
        <v>186.75</v>
      </c>
      <c r="K87" s="37">
        <v>7.34</v>
      </c>
      <c r="L87" s="37">
        <v>110.92</v>
      </c>
      <c r="M87" s="37">
        <v>147.78</v>
      </c>
      <c r="N87" s="37">
        <v>1516.22</v>
      </c>
      <c r="O87" s="119"/>
      <c r="P87" s="119"/>
      <c r="Q87" s="119"/>
      <c r="R87" s="119"/>
      <c r="S87" s="119"/>
      <c r="T87" s="119"/>
      <c r="U87" s="119"/>
      <c r="V87" s="119"/>
      <c r="W87" s="119"/>
      <c r="X87" s="119"/>
    </row>
    <row r="88" spans="1:24" s="22" customFormat="1" ht="20.100000000000001" customHeight="1">
      <c r="A88" s="159">
        <f>IF(B88&lt;&gt;"",COUNTA($B$19:B88),"")</f>
        <v>69</v>
      </c>
      <c r="B88" s="45" t="s">
        <v>167</v>
      </c>
      <c r="C88" s="37">
        <v>126.75</v>
      </c>
      <c r="D88" s="37">
        <v>-245.25</v>
      </c>
      <c r="E88" s="37">
        <v>-101.79</v>
      </c>
      <c r="F88" s="37">
        <v>-182.87</v>
      </c>
      <c r="G88" s="37">
        <v>-43.07</v>
      </c>
      <c r="H88" s="37">
        <v>-475.93</v>
      </c>
      <c r="I88" s="37">
        <v>-198.18</v>
      </c>
      <c r="J88" s="37">
        <v>-277.75</v>
      </c>
      <c r="K88" s="37">
        <v>-44.89</v>
      </c>
      <c r="L88" s="37">
        <v>-204.5</v>
      </c>
      <c r="M88" s="37">
        <v>-46.17</v>
      </c>
      <c r="N88" s="37">
        <v>1471.21</v>
      </c>
      <c r="O88" s="119"/>
      <c r="P88" s="119"/>
      <c r="Q88" s="119"/>
      <c r="R88" s="119"/>
      <c r="S88" s="119"/>
      <c r="T88" s="119"/>
      <c r="U88" s="119"/>
      <c r="V88" s="119"/>
      <c r="W88" s="119"/>
      <c r="X88" s="119"/>
    </row>
    <row r="89" spans="1:24" s="47" customFormat="1" ht="24.95" customHeight="1">
      <c r="A89" s="158">
        <f>IF(B89&lt;&gt;"",COUNTA($B$19:B89),"")</f>
        <v>70</v>
      </c>
      <c r="B89" s="44" t="s">
        <v>168</v>
      </c>
      <c r="C89" s="38">
        <v>198</v>
      </c>
      <c r="D89" s="38">
        <v>-228.99</v>
      </c>
      <c r="E89" s="38">
        <v>-84.16</v>
      </c>
      <c r="F89" s="38">
        <v>-172.91</v>
      </c>
      <c r="G89" s="38">
        <v>-40.17</v>
      </c>
      <c r="H89" s="38">
        <v>-469.9</v>
      </c>
      <c r="I89" s="38">
        <v>-202.2</v>
      </c>
      <c r="J89" s="38">
        <v>-267.7</v>
      </c>
      <c r="K89" s="38">
        <v>-42.61</v>
      </c>
      <c r="L89" s="38">
        <v>-149.16999999999999</v>
      </c>
      <c r="M89" s="38">
        <v>-25.65</v>
      </c>
      <c r="N89" s="38">
        <v>1411.56</v>
      </c>
      <c r="O89" s="120"/>
      <c r="P89" s="120"/>
      <c r="Q89" s="120"/>
      <c r="R89" s="120"/>
      <c r="S89" s="120"/>
      <c r="T89" s="120"/>
      <c r="U89" s="120"/>
      <c r="V89" s="120"/>
      <c r="W89" s="120"/>
      <c r="X89" s="120"/>
    </row>
    <row r="90" spans="1:24" s="47" customFormat="1" ht="18" customHeight="1">
      <c r="A90" s="158">
        <f>IF(B90&lt;&gt;"",COUNTA($B$19:B90),"")</f>
        <v>71</v>
      </c>
      <c r="B90" s="42" t="s">
        <v>169</v>
      </c>
      <c r="C90" s="36">
        <v>105.31</v>
      </c>
      <c r="D90" s="36">
        <v>2.73</v>
      </c>
      <c r="E90" s="36" t="s">
        <v>10</v>
      </c>
      <c r="F90" s="36" t="s">
        <v>10</v>
      </c>
      <c r="G90" s="36">
        <v>3.19</v>
      </c>
      <c r="H90" s="36">
        <v>1.63</v>
      </c>
      <c r="I90" s="36">
        <v>1.63</v>
      </c>
      <c r="J90" s="36" t="s">
        <v>10</v>
      </c>
      <c r="K90" s="36" t="s">
        <v>10</v>
      </c>
      <c r="L90" s="36">
        <v>4.7300000000000004</v>
      </c>
      <c r="M90" s="36" t="s">
        <v>10</v>
      </c>
      <c r="N90" s="36">
        <v>93.03</v>
      </c>
      <c r="O90" s="120"/>
      <c r="P90" s="120"/>
      <c r="Q90" s="120"/>
      <c r="R90" s="120"/>
      <c r="S90" s="120"/>
      <c r="T90" s="120"/>
      <c r="U90" s="120"/>
      <c r="V90" s="120"/>
      <c r="W90" s="120"/>
      <c r="X90" s="120"/>
    </row>
    <row r="91" spans="1:24" ht="11.1" customHeight="1">
      <c r="A91" s="158">
        <f>IF(B91&lt;&gt;"",COUNTA($B$19:B91),"")</f>
        <v>72</v>
      </c>
      <c r="B91" s="42" t="s">
        <v>170</v>
      </c>
      <c r="C91" s="36">
        <v>118.36</v>
      </c>
      <c r="D91" s="36">
        <v>3.41</v>
      </c>
      <c r="E91" s="36">
        <v>0.81</v>
      </c>
      <c r="F91" s="36">
        <v>2.92</v>
      </c>
      <c r="G91" s="36">
        <v>0.02</v>
      </c>
      <c r="H91" s="36">
        <v>0.47</v>
      </c>
      <c r="I91" s="36" t="s">
        <v>10</v>
      </c>
      <c r="J91" s="36">
        <v>0.47</v>
      </c>
      <c r="K91" s="36">
        <v>1.1599999999999999</v>
      </c>
      <c r="L91" s="36">
        <v>0.4</v>
      </c>
      <c r="M91" s="36">
        <v>0.09</v>
      </c>
      <c r="N91" s="36">
        <v>109.08</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108</v>
      </c>
      <c r="B2" s="220"/>
      <c r="C2" s="229" t="s">
        <v>125</v>
      </c>
      <c r="D2" s="230"/>
      <c r="E2" s="230"/>
      <c r="F2" s="230"/>
      <c r="G2" s="230"/>
      <c r="H2" s="230" t="s">
        <v>125</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155047</v>
      </c>
      <c r="D19" s="129">
        <v>65500</v>
      </c>
      <c r="E19" s="129">
        <v>22230</v>
      </c>
      <c r="F19" s="129">
        <v>6745</v>
      </c>
      <c r="G19" s="129">
        <v>8473</v>
      </c>
      <c r="H19" s="129">
        <v>23629</v>
      </c>
      <c r="I19" s="129">
        <v>9092</v>
      </c>
      <c r="J19" s="129">
        <v>14538</v>
      </c>
      <c r="K19" s="129">
        <v>4862</v>
      </c>
      <c r="L19" s="129">
        <v>14954</v>
      </c>
      <c r="M19" s="129">
        <v>8654</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103214</v>
      </c>
      <c r="D20" s="129">
        <v>21806</v>
      </c>
      <c r="E20" s="129">
        <v>5465</v>
      </c>
      <c r="F20" s="129">
        <v>23560</v>
      </c>
      <c r="G20" s="129">
        <v>1879</v>
      </c>
      <c r="H20" s="129">
        <v>13211</v>
      </c>
      <c r="I20" s="129">
        <v>11797</v>
      </c>
      <c r="J20" s="129">
        <v>1414</v>
      </c>
      <c r="K20" s="129">
        <v>2163</v>
      </c>
      <c r="L20" s="129">
        <v>18197</v>
      </c>
      <c r="M20" s="129">
        <v>16933</v>
      </c>
      <c r="N20" s="129" t="s">
        <v>10</v>
      </c>
      <c r="O20" s="119"/>
      <c r="P20" s="119"/>
      <c r="Q20" s="119"/>
      <c r="R20" s="119"/>
      <c r="S20" s="119"/>
      <c r="T20" s="119"/>
      <c r="U20" s="119"/>
      <c r="V20" s="119"/>
      <c r="W20" s="119"/>
      <c r="X20" s="119"/>
    </row>
    <row r="21" spans="1:24" s="22" customFormat="1" ht="21.6" customHeight="1">
      <c r="A21" s="158">
        <f>IF(B21&lt;&gt;"",COUNTA($B$19:B21),"")</f>
        <v>3</v>
      </c>
      <c r="B21" s="43" t="s">
        <v>143</v>
      </c>
      <c r="C21" s="129">
        <v>185398</v>
      </c>
      <c r="D21" s="129" t="s">
        <v>10</v>
      </c>
      <c r="E21" s="129" t="s">
        <v>10</v>
      </c>
      <c r="F21" s="129" t="s">
        <v>10</v>
      </c>
      <c r="G21" s="129" t="s">
        <v>10</v>
      </c>
      <c r="H21" s="129">
        <v>185398</v>
      </c>
      <c r="I21" s="129">
        <v>152503</v>
      </c>
      <c r="J21" s="129">
        <v>32895</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5406</v>
      </c>
      <c r="D22" s="129">
        <v>802</v>
      </c>
      <c r="E22" s="129">
        <v>21</v>
      </c>
      <c r="F22" s="129">
        <v>69</v>
      </c>
      <c r="G22" s="129" t="s">
        <v>10</v>
      </c>
      <c r="H22" s="129">
        <v>4</v>
      </c>
      <c r="I22" s="129" t="s">
        <v>10</v>
      </c>
      <c r="J22" s="129">
        <v>4</v>
      </c>
      <c r="K22" s="129">
        <v>8</v>
      </c>
      <c r="L22" s="129">
        <v>188</v>
      </c>
      <c r="M22" s="129">
        <v>96</v>
      </c>
      <c r="N22" s="129">
        <v>4218</v>
      </c>
      <c r="O22" s="119"/>
      <c r="P22" s="119"/>
      <c r="Q22" s="119"/>
      <c r="R22" s="119"/>
      <c r="S22" s="119"/>
      <c r="T22" s="119"/>
      <c r="U22" s="119"/>
      <c r="V22" s="119"/>
      <c r="W22" s="119"/>
      <c r="X22" s="119"/>
    </row>
    <row r="23" spans="1:24" s="22" customFormat="1" ht="11.1" customHeight="1">
      <c r="A23" s="158">
        <f>IF(B23&lt;&gt;"",COUNTA($B$19:B23),"")</f>
        <v>5</v>
      </c>
      <c r="B23" s="42" t="s">
        <v>145</v>
      </c>
      <c r="C23" s="129">
        <v>264788</v>
      </c>
      <c r="D23" s="129">
        <v>16729</v>
      </c>
      <c r="E23" s="129">
        <v>4221</v>
      </c>
      <c r="F23" s="129">
        <v>18754</v>
      </c>
      <c r="G23" s="129">
        <v>13352</v>
      </c>
      <c r="H23" s="129">
        <v>66932</v>
      </c>
      <c r="I23" s="129">
        <v>6525</v>
      </c>
      <c r="J23" s="129">
        <v>60407</v>
      </c>
      <c r="K23" s="129">
        <v>5307</v>
      </c>
      <c r="L23" s="129">
        <v>6200</v>
      </c>
      <c r="M23" s="129">
        <v>14809</v>
      </c>
      <c r="N23" s="129">
        <v>118483</v>
      </c>
      <c r="O23" s="119"/>
      <c r="P23" s="119"/>
      <c r="Q23" s="119"/>
      <c r="R23" s="119"/>
      <c r="S23" s="119"/>
      <c r="T23" s="119"/>
      <c r="U23" s="119"/>
      <c r="V23" s="119"/>
      <c r="W23" s="119"/>
      <c r="X23" s="119"/>
    </row>
    <row r="24" spans="1:24" s="22" customFormat="1" ht="11.1" customHeight="1">
      <c r="A24" s="158">
        <f>IF(B24&lt;&gt;"",COUNTA($B$19:B24),"")</f>
        <v>6</v>
      </c>
      <c r="B24" s="42" t="s">
        <v>146</v>
      </c>
      <c r="C24" s="129">
        <v>136824</v>
      </c>
      <c r="D24" s="129">
        <v>9117</v>
      </c>
      <c r="E24" s="129">
        <v>178</v>
      </c>
      <c r="F24" s="129">
        <v>6803</v>
      </c>
      <c r="G24" s="129">
        <v>16</v>
      </c>
      <c r="H24" s="129">
        <v>2018</v>
      </c>
      <c r="I24" s="129">
        <v>110</v>
      </c>
      <c r="J24" s="129">
        <v>1908</v>
      </c>
      <c r="K24" s="129">
        <v>119</v>
      </c>
      <c r="L24" s="129">
        <v>1575</v>
      </c>
      <c r="M24" s="129">
        <v>764</v>
      </c>
      <c r="N24" s="129">
        <v>116233</v>
      </c>
      <c r="O24" s="119"/>
      <c r="P24" s="119"/>
      <c r="Q24" s="119"/>
      <c r="R24" s="119"/>
      <c r="S24" s="119"/>
      <c r="T24" s="119"/>
      <c r="U24" s="119"/>
      <c r="V24" s="119"/>
      <c r="W24" s="119"/>
      <c r="X24" s="119"/>
    </row>
    <row r="25" spans="1:24" s="22" customFormat="1" ht="20.100000000000001" customHeight="1">
      <c r="A25" s="159">
        <f>IF(B25&lt;&gt;"",COUNTA($B$19:B25),"")</f>
        <v>7</v>
      </c>
      <c r="B25" s="45" t="s">
        <v>147</v>
      </c>
      <c r="C25" s="130">
        <v>577029</v>
      </c>
      <c r="D25" s="130">
        <v>95719</v>
      </c>
      <c r="E25" s="130">
        <v>31759</v>
      </c>
      <c r="F25" s="130">
        <v>42325</v>
      </c>
      <c r="G25" s="130">
        <v>23687</v>
      </c>
      <c r="H25" s="130">
        <v>287157</v>
      </c>
      <c r="I25" s="130">
        <v>179807</v>
      </c>
      <c r="J25" s="130">
        <v>107350</v>
      </c>
      <c r="K25" s="130">
        <v>12220</v>
      </c>
      <c r="L25" s="130">
        <v>37965</v>
      </c>
      <c r="M25" s="130">
        <v>39729</v>
      </c>
      <c r="N25" s="130">
        <v>6468</v>
      </c>
      <c r="O25" s="119"/>
      <c r="P25" s="119"/>
      <c r="Q25" s="119"/>
      <c r="R25" s="119"/>
      <c r="S25" s="119"/>
      <c r="T25" s="119"/>
      <c r="U25" s="119"/>
      <c r="V25" s="119"/>
      <c r="W25" s="119"/>
      <c r="X25" s="119"/>
    </row>
    <row r="26" spans="1:24" s="22" customFormat="1" ht="21.6" customHeight="1">
      <c r="A26" s="158">
        <f>IF(B26&lt;&gt;"",COUNTA($B$19:B26),"")</f>
        <v>8</v>
      </c>
      <c r="B26" s="43" t="s">
        <v>148</v>
      </c>
      <c r="C26" s="129">
        <v>57395</v>
      </c>
      <c r="D26" s="129">
        <v>14241</v>
      </c>
      <c r="E26" s="129">
        <v>2981</v>
      </c>
      <c r="F26" s="129">
        <v>4749</v>
      </c>
      <c r="G26" s="129">
        <v>493</v>
      </c>
      <c r="H26" s="129">
        <v>738</v>
      </c>
      <c r="I26" s="129" t="s">
        <v>10</v>
      </c>
      <c r="J26" s="129">
        <v>738</v>
      </c>
      <c r="K26" s="129">
        <v>464</v>
      </c>
      <c r="L26" s="129">
        <v>31135</v>
      </c>
      <c r="M26" s="129">
        <v>2595</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27131</v>
      </c>
      <c r="D27" s="129">
        <v>3635</v>
      </c>
      <c r="E27" s="129">
        <v>547</v>
      </c>
      <c r="F27" s="129">
        <v>3066</v>
      </c>
      <c r="G27" s="129">
        <v>238</v>
      </c>
      <c r="H27" s="129">
        <v>664</v>
      </c>
      <c r="I27" s="129" t="s">
        <v>10</v>
      </c>
      <c r="J27" s="129">
        <v>664</v>
      </c>
      <c r="K27" s="129">
        <v>418</v>
      </c>
      <c r="L27" s="129">
        <v>16579</v>
      </c>
      <c r="M27" s="129">
        <v>1985</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row>
    <row r="29" spans="1:24" s="22" customFormat="1" ht="11.1" customHeight="1">
      <c r="A29" s="158">
        <f>IF(B29&lt;&gt;"",COUNTA($B$19:B29),"")</f>
        <v>11</v>
      </c>
      <c r="B29" s="42" t="s">
        <v>151</v>
      </c>
      <c r="C29" s="129">
        <v>1501</v>
      </c>
      <c r="D29" s="129">
        <v>249</v>
      </c>
      <c r="E29" s="129">
        <v>449</v>
      </c>
      <c r="F29" s="129">
        <v>59</v>
      </c>
      <c r="G29" s="129" t="s">
        <v>10</v>
      </c>
      <c r="H29" s="129">
        <v>209</v>
      </c>
      <c r="I29" s="129" t="s">
        <v>10</v>
      </c>
      <c r="J29" s="129">
        <v>209</v>
      </c>
      <c r="K29" s="129">
        <v>62</v>
      </c>
      <c r="L29" s="129">
        <v>338</v>
      </c>
      <c r="M29" s="129">
        <v>135</v>
      </c>
      <c r="N29" s="129" t="s">
        <v>10</v>
      </c>
      <c r="O29" s="119"/>
      <c r="P29" s="119"/>
      <c r="Q29" s="119"/>
      <c r="R29" s="119"/>
      <c r="S29" s="119"/>
      <c r="T29" s="119"/>
      <c r="U29" s="119"/>
      <c r="V29" s="119"/>
      <c r="W29" s="119"/>
      <c r="X29" s="119"/>
    </row>
    <row r="30" spans="1:24" s="22" customFormat="1" ht="11.1" customHeight="1">
      <c r="A30" s="158">
        <f>IF(B30&lt;&gt;"",COUNTA($B$19:B30),"")</f>
        <v>12</v>
      </c>
      <c r="B30" s="42" t="s">
        <v>146</v>
      </c>
      <c r="C30" s="129">
        <v>82</v>
      </c>
      <c r="D30" s="129" t="s">
        <v>10</v>
      </c>
      <c r="E30" s="129">
        <v>52</v>
      </c>
      <c r="F30" s="129" t="s">
        <v>10</v>
      </c>
      <c r="G30" s="129" t="s">
        <v>10</v>
      </c>
      <c r="H30" s="129" t="s">
        <v>10</v>
      </c>
      <c r="I30" s="129" t="s">
        <v>10</v>
      </c>
      <c r="J30" s="129" t="s">
        <v>10</v>
      </c>
      <c r="K30" s="129" t="s">
        <v>10</v>
      </c>
      <c r="L30" s="129">
        <v>11</v>
      </c>
      <c r="M30" s="129">
        <v>2</v>
      </c>
      <c r="N30" s="129">
        <v>17</v>
      </c>
      <c r="O30" s="119"/>
      <c r="P30" s="119"/>
      <c r="Q30" s="119"/>
      <c r="R30" s="119"/>
      <c r="S30" s="119"/>
      <c r="T30" s="119"/>
      <c r="U30" s="119"/>
      <c r="V30" s="119"/>
      <c r="W30" s="119"/>
      <c r="X30" s="119"/>
    </row>
    <row r="31" spans="1:24" s="22" customFormat="1" ht="20.100000000000001" customHeight="1">
      <c r="A31" s="159">
        <f>IF(B31&lt;&gt;"",COUNTA($B$19:B31),"")</f>
        <v>13</v>
      </c>
      <c r="B31" s="45" t="s">
        <v>152</v>
      </c>
      <c r="C31" s="130">
        <v>58814</v>
      </c>
      <c r="D31" s="130">
        <v>14490</v>
      </c>
      <c r="E31" s="130">
        <v>3378</v>
      </c>
      <c r="F31" s="130">
        <v>4808</v>
      </c>
      <c r="G31" s="130">
        <v>493</v>
      </c>
      <c r="H31" s="130">
        <v>947</v>
      </c>
      <c r="I31" s="130" t="s">
        <v>10</v>
      </c>
      <c r="J31" s="130">
        <v>947</v>
      </c>
      <c r="K31" s="130">
        <v>526</v>
      </c>
      <c r="L31" s="130">
        <v>31462</v>
      </c>
      <c r="M31" s="130">
        <v>2728</v>
      </c>
      <c r="N31" s="130">
        <v>-17</v>
      </c>
      <c r="O31" s="119"/>
      <c r="P31" s="119"/>
      <c r="Q31" s="119"/>
      <c r="R31" s="119"/>
      <c r="S31" s="119"/>
      <c r="T31" s="119"/>
      <c r="U31" s="119"/>
      <c r="V31" s="119"/>
      <c r="W31" s="119"/>
      <c r="X31" s="119"/>
    </row>
    <row r="32" spans="1:24" s="22" customFormat="1" ht="20.100000000000001" customHeight="1">
      <c r="A32" s="159">
        <f>IF(B32&lt;&gt;"",COUNTA($B$19:B32),"")</f>
        <v>14</v>
      </c>
      <c r="B32" s="45" t="s">
        <v>153</v>
      </c>
      <c r="C32" s="130">
        <v>635843</v>
      </c>
      <c r="D32" s="130">
        <v>110210</v>
      </c>
      <c r="E32" s="130">
        <v>35136</v>
      </c>
      <c r="F32" s="130">
        <v>47133</v>
      </c>
      <c r="G32" s="130">
        <v>24180</v>
      </c>
      <c r="H32" s="130">
        <v>288104</v>
      </c>
      <c r="I32" s="130">
        <v>179807</v>
      </c>
      <c r="J32" s="130">
        <v>108297</v>
      </c>
      <c r="K32" s="130">
        <v>12747</v>
      </c>
      <c r="L32" s="130">
        <v>69427</v>
      </c>
      <c r="M32" s="130">
        <v>42457</v>
      </c>
      <c r="N32" s="130">
        <v>6451</v>
      </c>
      <c r="O32" s="119"/>
      <c r="P32" s="119"/>
      <c r="Q32" s="119"/>
      <c r="R32" s="119"/>
      <c r="S32" s="119"/>
      <c r="T32" s="119"/>
      <c r="U32" s="119"/>
      <c r="V32" s="119"/>
      <c r="W32" s="119"/>
      <c r="X32" s="119"/>
    </row>
    <row r="33" spans="1:24" s="22" customFormat="1" ht="11.1" customHeight="1">
      <c r="A33" s="158">
        <f>IF(B33&lt;&gt;"",COUNTA($B$19:B33),"")</f>
        <v>15</v>
      </c>
      <c r="B33" s="42" t="s">
        <v>154</v>
      </c>
      <c r="C33" s="129">
        <v>142090</v>
      </c>
      <c r="D33" s="129" t="s">
        <v>10</v>
      </c>
      <c r="E33" s="129" t="s">
        <v>10</v>
      </c>
      <c r="F33" s="129" t="s">
        <v>10</v>
      </c>
      <c r="G33" s="129" t="s">
        <v>10</v>
      </c>
      <c r="H33" s="129" t="s">
        <v>10</v>
      </c>
      <c r="I33" s="129" t="s">
        <v>10</v>
      </c>
      <c r="J33" s="129" t="s">
        <v>10</v>
      </c>
      <c r="K33" s="129" t="s">
        <v>10</v>
      </c>
      <c r="L33" s="129" t="s">
        <v>10</v>
      </c>
      <c r="M33" s="129" t="s">
        <v>10</v>
      </c>
      <c r="N33" s="129">
        <v>142090</v>
      </c>
      <c r="O33" s="119"/>
      <c r="P33" s="119"/>
      <c r="Q33" s="119"/>
      <c r="R33" s="119"/>
      <c r="S33" s="119"/>
      <c r="T33" s="119"/>
      <c r="U33" s="119"/>
      <c r="V33" s="119"/>
      <c r="W33" s="119"/>
      <c r="X33" s="119"/>
    </row>
    <row r="34" spans="1:24" s="22" customFormat="1" ht="11.1" customHeight="1">
      <c r="A34" s="158">
        <f>IF(B34&lt;&gt;"",COUNTA($B$19:B34),"")</f>
        <v>16</v>
      </c>
      <c r="B34" s="42" t="s">
        <v>155</v>
      </c>
      <c r="C34" s="129">
        <v>52599</v>
      </c>
      <c r="D34" s="129" t="s">
        <v>10</v>
      </c>
      <c r="E34" s="129" t="s">
        <v>10</v>
      </c>
      <c r="F34" s="129" t="s">
        <v>10</v>
      </c>
      <c r="G34" s="129" t="s">
        <v>10</v>
      </c>
      <c r="H34" s="129" t="s">
        <v>10</v>
      </c>
      <c r="I34" s="129" t="s">
        <v>10</v>
      </c>
      <c r="J34" s="129" t="s">
        <v>10</v>
      </c>
      <c r="K34" s="129" t="s">
        <v>10</v>
      </c>
      <c r="L34" s="129" t="s">
        <v>10</v>
      </c>
      <c r="M34" s="129" t="s">
        <v>10</v>
      </c>
      <c r="N34" s="129">
        <v>52599</v>
      </c>
      <c r="O34" s="119"/>
      <c r="P34" s="119"/>
      <c r="Q34" s="119"/>
      <c r="R34" s="119"/>
      <c r="S34" s="119"/>
      <c r="T34" s="119"/>
      <c r="U34" s="119"/>
      <c r="V34" s="119"/>
      <c r="W34" s="119"/>
      <c r="X34" s="119"/>
    </row>
    <row r="35" spans="1:24" s="22" customFormat="1" ht="11.1" customHeight="1">
      <c r="A35" s="158">
        <f>IF(B35&lt;&gt;"",COUNTA($B$19:B35),"")</f>
        <v>17</v>
      </c>
      <c r="B35" s="42" t="s">
        <v>171</v>
      </c>
      <c r="C35" s="129">
        <v>51322</v>
      </c>
      <c r="D35" s="129" t="s">
        <v>10</v>
      </c>
      <c r="E35" s="129" t="s">
        <v>10</v>
      </c>
      <c r="F35" s="129" t="s">
        <v>10</v>
      </c>
      <c r="G35" s="129" t="s">
        <v>10</v>
      </c>
      <c r="H35" s="129" t="s">
        <v>10</v>
      </c>
      <c r="I35" s="129" t="s">
        <v>10</v>
      </c>
      <c r="J35" s="129" t="s">
        <v>10</v>
      </c>
      <c r="K35" s="129" t="s">
        <v>10</v>
      </c>
      <c r="L35" s="129" t="s">
        <v>10</v>
      </c>
      <c r="M35" s="129" t="s">
        <v>10</v>
      </c>
      <c r="N35" s="129">
        <v>51322</v>
      </c>
      <c r="O35" s="119"/>
      <c r="P35" s="119"/>
      <c r="Q35" s="119"/>
      <c r="R35" s="119"/>
      <c r="S35" s="119"/>
      <c r="T35" s="119"/>
      <c r="U35" s="119"/>
      <c r="V35" s="119"/>
      <c r="W35" s="119"/>
      <c r="X35" s="119"/>
    </row>
    <row r="36" spans="1:24" s="22" customFormat="1" ht="11.1" customHeight="1">
      <c r="A36" s="158">
        <f>IF(B36&lt;&gt;"",COUNTA($B$19:B36),"")</f>
        <v>18</v>
      </c>
      <c r="B36" s="42" t="s">
        <v>172</v>
      </c>
      <c r="C36" s="129">
        <v>25711</v>
      </c>
      <c r="D36" s="129" t="s">
        <v>10</v>
      </c>
      <c r="E36" s="129" t="s">
        <v>10</v>
      </c>
      <c r="F36" s="129" t="s">
        <v>10</v>
      </c>
      <c r="G36" s="129" t="s">
        <v>10</v>
      </c>
      <c r="H36" s="129" t="s">
        <v>10</v>
      </c>
      <c r="I36" s="129" t="s">
        <v>10</v>
      </c>
      <c r="J36" s="129" t="s">
        <v>10</v>
      </c>
      <c r="K36" s="129" t="s">
        <v>10</v>
      </c>
      <c r="L36" s="129" t="s">
        <v>10</v>
      </c>
      <c r="M36" s="129" t="s">
        <v>10</v>
      </c>
      <c r="N36" s="129">
        <v>25711</v>
      </c>
      <c r="O36" s="119"/>
      <c r="P36" s="119"/>
      <c r="Q36" s="119"/>
      <c r="R36" s="119"/>
      <c r="S36" s="119"/>
      <c r="T36" s="119"/>
      <c r="U36" s="119"/>
      <c r="V36" s="119"/>
      <c r="W36" s="119"/>
      <c r="X36" s="119"/>
    </row>
    <row r="37" spans="1:24" s="22" customFormat="1" ht="11.1" customHeight="1">
      <c r="A37" s="158">
        <f>IF(B37&lt;&gt;"",COUNTA($B$19:B37),"")</f>
        <v>19</v>
      </c>
      <c r="B37" s="42" t="s">
        <v>60</v>
      </c>
      <c r="C37" s="129">
        <v>106845</v>
      </c>
      <c r="D37" s="129" t="s">
        <v>10</v>
      </c>
      <c r="E37" s="129" t="s">
        <v>10</v>
      </c>
      <c r="F37" s="129" t="s">
        <v>10</v>
      </c>
      <c r="G37" s="129" t="s">
        <v>10</v>
      </c>
      <c r="H37" s="129" t="s">
        <v>10</v>
      </c>
      <c r="I37" s="129" t="s">
        <v>10</v>
      </c>
      <c r="J37" s="129" t="s">
        <v>10</v>
      </c>
      <c r="K37" s="129" t="s">
        <v>10</v>
      </c>
      <c r="L37" s="129" t="s">
        <v>10</v>
      </c>
      <c r="M37" s="129" t="s">
        <v>10</v>
      </c>
      <c r="N37" s="129">
        <v>106845</v>
      </c>
      <c r="O37" s="119"/>
      <c r="P37" s="119"/>
      <c r="Q37" s="119"/>
      <c r="R37" s="119"/>
      <c r="S37" s="119"/>
      <c r="T37" s="119"/>
      <c r="U37" s="119"/>
      <c r="V37" s="119"/>
      <c r="W37" s="119"/>
      <c r="X37" s="119"/>
    </row>
    <row r="38" spans="1:24" s="22" customFormat="1" ht="21.6" customHeight="1">
      <c r="A38" s="158">
        <f>IF(B38&lt;&gt;"",COUNTA($B$19:B38),"")</f>
        <v>20</v>
      </c>
      <c r="B38" s="43" t="s">
        <v>156</v>
      </c>
      <c r="C38" s="129">
        <v>82006</v>
      </c>
      <c r="D38" s="129" t="s">
        <v>10</v>
      </c>
      <c r="E38" s="129" t="s">
        <v>10</v>
      </c>
      <c r="F38" s="129" t="s">
        <v>10</v>
      </c>
      <c r="G38" s="129" t="s">
        <v>10</v>
      </c>
      <c r="H38" s="129" t="s">
        <v>10</v>
      </c>
      <c r="I38" s="129" t="s">
        <v>10</v>
      </c>
      <c r="J38" s="129" t="s">
        <v>10</v>
      </c>
      <c r="K38" s="129" t="s">
        <v>10</v>
      </c>
      <c r="L38" s="129" t="s">
        <v>10</v>
      </c>
      <c r="M38" s="129" t="s">
        <v>10</v>
      </c>
      <c r="N38" s="129">
        <v>82006</v>
      </c>
      <c r="O38" s="119"/>
      <c r="P38" s="119"/>
      <c r="Q38" s="119"/>
      <c r="R38" s="119"/>
      <c r="S38" s="119"/>
      <c r="T38" s="119"/>
      <c r="U38" s="119"/>
      <c r="V38" s="119"/>
      <c r="W38" s="119"/>
      <c r="X38" s="119"/>
    </row>
    <row r="39" spans="1:24" s="22" customFormat="1" ht="21.6" customHeight="1">
      <c r="A39" s="158">
        <f>IF(B39&lt;&gt;"",COUNTA($B$19:B39),"")</f>
        <v>21</v>
      </c>
      <c r="B39" s="43" t="s">
        <v>157</v>
      </c>
      <c r="C39" s="129">
        <v>91924</v>
      </c>
      <c r="D39" s="129">
        <v>285</v>
      </c>
      <c r="E39" s="129">
        <v>74</v>
      </c>
      <c r="F39" s="129">
        <v>2623</v>
      </c>
      <c r="G39" s="129">
        <v>7085</v>
      </c>
      <c r="H39" s="129">
        <v>78878</v>
      </c>
      <c r="I39" s="129">
        <v>45180</v>
      </c>
      <c r="J39" s="129">
        <v>33698</v>
      </c>
      <c r="K39" s="129">
        <v>156</v>
      </c>
      <c r="L39" s="129">
        <v>2393</v>
      </c>
      <c r="M39" s="129">
        <v>429</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22645</v>
      </c>
      <c r="D40" s="129">
        <v>490</v>
      </c>
      <c r="E40" s="129" t="s">
        <v>10</v>
      </c>
      <c r="F40" s="129">
        <v>45</v>
      </c>
      <c r="G40" s="129">
        <v>451</v>
      </c>
      <c r="H40" s="129">
        <v>21531</v>
      </c>
      <c r="I40" s="129">
        <v>21213</v>
      </c>
      <c r="J40" s="129">
        <v>318</v>
      </c>
      <c r="K40" s="129" t="s">
        <v>10</v>
      </c>
      <c r="L40" s="129">
        <v>19</v>
      </c>
      <c r="M40" s="129">
        <v>109</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46828</v>
      </c>
      <c r="D41" s="129">
        <v>275</v>
      </c>
      <c r="E41" s="129">
        <v>5250</v>
      </c>
      <c r="F41" s="129">
        <v>2281</v>
      </c>
      <c r="G41" s="129">
        <v>1370</v>
      </c>
      <c r="H41" s="129">
        <v>2091</v>
      </c>
      <c r="I41" s="129">
        <v>8</v>
      </c>
      <c r="J41" s="129">
        <v>2083</v>
      </c>
      <c r="K41" s="129">
        <v>1047</v>
      </c>
      <c r="L41" s="129">
        <v>8159</v>
      </c>
      <c r="M41" s="129">
        <v>26355</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248324</v>
      </c>
      <c r="D42" s="129">
        <v>35822</v>
      </c>
      <c r="E42" s="129">
        <v>4819</v>
      </c>
      <c r="F42" s="129">
        <v>8258</v>
      </c>
      <c r="G42" s="129">
        <v>1422</v>
      </c>
      <c r="H42" s="129">
        <v>54914</v>
      </c>
      <c r="I42" s="129">
        <v>49650</v>
      </c>
      <c r="J42" s="129">
        <v>5264</v>
      </c>
      <c r="K42" s="129">
        <v>474</v>
      </c>
      <c r="L42" s="129">
        <v>4537</v>
      </c>
      <c r="M42" s="129">
        <v>12911</v>
      </c>
      <c r="N42" s="129">
        <v>125166</v>
      </c>
      <c r="O42" s="119"/>
      <c r="P42" s="119"/>
      <c r="Q42" s="119"/>
      <c r="R42" s="119"/>
      <c r="S42" s="119"/>
      <c r="T42" s="119"/>
      <c r="U42" s="119"/>
      <c r="V42" s="119"/>
      <c r="W42" s="119"/>
      <c r="X42" s="119"/>
    </row>
    <row r="43" spans="1:24" s="22" customFormat="1" ht="11.1" customHeight="1">
      <c r="A43" s="158">
        <f>IF(B43&lt;&gt;"",COUNTA($B$19:B43),"")</f>
        <v>25</v>
      </c>
      <c r="B43" s="42" t="s">
        <v>146</v>
      </c>
      <c r="C43" s="129">
        <v>136824</v>
      </c>
      <c r="D43" s="129">
        <v>9117</v>
      </c>
      <c r="E43" s="129">
        <v>178</v>
      </c>
      <c r="F43" s="129">
        <v>6803</v>
      </c>
      <c r="G43" s="129">
        <v>16</v>
      </c>
      <c r="H43" s="129">
        <v>2018</v>
      </c>
      <c r="I43" s="129">
        <v>110</v>
      </c>
      <c r="J43" s="129">
        <v>1908</v>
      </c>
      <c r="K43" s="129">
        <v>119</v>
      </c>
      <c r="L43" s="129">
        <v>1575</v>
      </c>
      <c r="M43" s="129">
        <v>764</v>
      </c>
      <c r="N43" s="129">
        <v>116233</v>
      </c>
      <c r="O43" s="119"/>
      <c r="P43" s="119"/>
      <c r="Q43" s="119"/>
      <c r="R43" s="119"/>
      <c r="S43" s="119"/>
      <c r="T43" s="119"/>
      <c r="U43" s="119"/>
      <c r="V43" s="119"/>
      <c r="W43" s="119"/>
      <c r="X43" s="119"/>
    </row>
    <row r="44" spans="1:24" s="22" customFormat="1" ht="20.100000000000001" customHeight="1">
      <c r="A44" s="159">
        <f>IF(B44&lt;&gt;"",COUNTA($B$19:B44),"")</f>
        <v>26</v>
      </c>
      <c r="B44" s="45" t="s">
        <v>161</v>
      </c>
      <c r="C44" s="130">
        <v>603838</v>
      </c>
      <c r="D44" s="130">
        <v>27755</v>
      </c>
      <c r="E44" s="130">
        <v>9966</v>
      </c>
      <c r="F44" s="130">
        <v>6405</v>
      </c>
      <c r="G44" s="130">
        <v>10312</v>
      </c>
      <c r="H44" s="130">
        <v>155396</v>
      </c>
      <c r="I44" s="130">
        <v>115941</v>
      </c>
      <c r="J44" s="130">
        <v>39455</v>
      </c>
      <c r="K44" s="130">
        <v>1558</v>
      </c>
      <c r="L44" s="130">
        <v>13533</v>
      </c>
      <c r="M44" s="130">
        <v>39040</v>
      </c>
      <c r="N44" s="130">
        <v>339873</v>
      </c>
      <c r="O44" s="119"/>
      <c r="P44" s="119"/>
      <c r="Q44" s="119"/>
      <c r="R44" s="119"/>
      <c r="S44" s="119"/>
      <c r="T44" s="119"/>
      <c r="U44" s="119"/>
      <c r="V44" s="119"/>
      <c r="W44" s="119"/>
      <c r="X44" s="119"/>
    </row>
    <row r="45" spans="1:24" s="47" customFormat="1" ht="11.1" customHeight="1">
      <c r="A45" s="158">
        <f>IF(B45&lt;&gt;"",COUNTA($B$19:B45),"")</f>
        <v>27</v>
      </c>
      <c r="B45" s="42" t="s">
        <v>162</v>
      </c>
      <c r="C45" s="129">
        <v>35867</v>
      </c>
      <c r="D45" s="129">
        <v>2942</v>
      </c>
      <c r="E45" s="129">
        <v>1653</v>
      </c>
      <c r="F45" s="129">
        <v>486</v>
      </c>
      <c r="G45" s="129">
        <v>520</v>
      </c>
      <c r="H45" s="129">
        <v>488</v>
      </c>
      <c r="I45" s="129">
        <v>32</v>
      </c>
      <c r="J45" s="129">
        <v>457</v>
      </c>
      <c r="K45" s="129">
        <v>36</v>
      </c>
      <c r="L45" s="129">
        <v>11995</v>
      </c>
      <c r="M45" s="129">
        <v>770</v>
      </c>
      <c r="N45" s="129">
        <v>16975</v>
      </c>
      <c r="O45" s="120"/>
      <c r="P45" s="120"/>
      <c r="Q45" s="120"/>
      <c r="R45" s="120"/>
      <c r="S45" s="120"/>
      <c r="T45" s="120"/>
      <c r="U45" s="120"/>
      <c r="V45" s="120"/>
      <c r="W45" s="120"/>
      <c r="X45" s="120"/>
    </row>
    <row r="46" spans="1:24"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13310</v>
      </c>
      <c r="D47" s="129">
        <v>4422</v>
      </c>
      <c r="E47" s="129">
        <v>188</v>
      </c>
      <c r="F47" s="129">
        <v>13</v>
      </c>
      <c r="G47" s="129">
        <v>32</v>
      </c>
      <c r="H47" s="129">
        <v>19</v>
      </c>
      <c r="I47" s="129" t="s">
        <v>10</v>
      </c>
      <c r="J47" s="129">
        <v>19</v>
      </c>
      <c r="K47" s="129">
        <v>22</v>
      </c>
      <c r="L47" s="129">
        <v>5130</v>
      </c>
      <c r="M47" s="129">
        <v>731</v>
      </c>
      <c r="N47" s="129">
        <v>2753</v>
      </c>
      <c r="O47" s="120"/>
      <c r="P47" s="120"/>
      <c r="Q47" s="120"/>
      <c r="R47" s="120"/>
      <c r="S47" s="120"/>
      <c r="T47" s="120"/>
      <c r="U47" s="120"/>
      <c r="V47" s="120"/>
      <c r="W47" s="120"/>
      <c r="X47" s="120"/>
    </row>
    <row r="48" spans="1:24" s="47" customFormat="1" ht="11.1" customHeight="1">
      <c r="A48" s="158">
        <f>IF(B48&lt;&gt;"",COUNTA($B$19:B48),"")</f>
        <v>30</v>
      </c>
      <c r="B48" s="42" t="s">
        <v>146</v>
      </c>
      <c r="C48" s="129">
        <v>82</v>
      </c>
      <c r="D48" s="129" t="s">
        <v>10</v>
      </c>
      <c r="E48" s="129">
        <v>52</v>
      </c>
      <c r="F48" s="129" t="s">
        <v>10</v>
      </c>
      <c r="G48" s="129" t="s">
        <v>10</v>
      </c>
      <c r="H48" s="129" t="s">
        <v>10</v>
      </c>
      <c r="I48" s="129" t="s">
        <v>10</v>
      </c>
      <c r="J48" s="129" t="s">
        <v>10</v>
      </c>
      <c r="K48" s="129" t="s">
        <v>10</v>
      </c>
      <c r="L48" s="129">
        <v>11</v>
      </c>
      <c r="M48" s="129">
        <v>2</v>
      </c>
      <c r="N48" s="129">
        <v>17</v>
      </c>
      <c r="O48" s="120"/>
      <c r="P48" s="120"/>
      <c r="Q48" s="120"/>
      <c r="R48" s="120"/>
      <c r="S48" s="120"/>
      <c r="T48" s="120"/>
      <c r="U48" s="120"/>
      <c r="V48" s="120"/>
      <c r="W48" s="120"/>
      <c r="X48" s="120"/>
    </row>
    <row r="49" spans="1:24" s="22" customFormat="1" ht="20.100000000000001" customHeight="1">
      <c r="A49" s="159">
        <f>IF(B49&lt;&gt;"",COUNTA($B$19:B49),"")</f>
        <v>31</v>
      </c>
      <c r="B49" s="45" t="s">
        <v>165</v>
      </c>
      <c r="C49" s="130">
        <v>49095</v>
      </c>
      <c r="D49" s="130">
        <v>7364</v>
      </c>
      <c r="E49" s="130">
        <v>1789</v>
      </c>
      <c r="F49" s="130">
        <v>499</v>
      </c>
      <c r="G49" s="130">
        <v>552</v>
      </c>
      <c r="H49" s="130">
        <v>507</v>
      </c>
      <c r="I49" s="130">
        <v>32</v>
      </c>
      <c r="J49" s="130">
        <v>476</v>
      </c>
      <c r="K49" s="130">
        <v>59</v>
      </c>
      <c r="L49" s="130">
        <v>17114</v>
      </c>
      <c r="M49" s="130">
        <v>1500</v>
      </c>
      <c r="N49" s="130">
        <v>19712</v>
      </c>
      <c r="O49" s="119"/>
      <c r="P49" s="119"/>
      <c r="Q49" s="119"/>
      <c r="R49" s="119"/>
      <c r="S49" s="119"/>
      <c r="T49" s="119"/>
      <c r="U49" s="119"/>
      <c r="V49" s="119"/>
      <c r="W49" s="119"/>
      <c r="X49" s="119"/>
    </row>
    <row r="50" spans="1:24" s="22" customFormat="1" ht="20.100000000000001" customHeight="1">
      <c r="A50" s="159">
        <f>IF(B50&lt;&gt;"",COUNTA($B$19:B50),"")</f>
        <v>32</v>
      </c>
      <c r="B50" s="45" t="s">
        <v>166</v>
      </c>
      <c r="C50" s="130">
        <v>652934</v>
      </c>
      <c r="D50" s="130">
        <v>35118</v>
      </c>
      <c r="E50" s="130">
        <v>11755</v>
      </c>
      <c r="F50" s="130">
        <v>6903</v>
      </c>
      <c r="G50" s="130">
        <v>10864</v>
      </c>
      <c r="H50" s="130">
        <v>155903</v>
      </c>
      <c r="I50" s="130">
        <v>115973</v>
      </c>
      <c r="J50" s="130">
        <v>39930</v>
      </c>
      <c r="K50" s="130">
        <v>1617</v>
      </c>
      <c r="L50" s="130">
        <v>30647</v>
      </c>
      <c r="M50" s="130">
        <v>40540</v>
      </c>
      <c r="N50" s="130">
        <v>359585</v>
      </c>
      <c r="O50" s="119"/>
      <c r="P50" s="119"/>
      <c r="Q50" s="119"/>
      <c r="R50" s="119"/>
      <c r="S50" s="119"/>
      <c r="T50" s="119"/>
      <c r="U50" s="119"/>
      <c r="V50" s="119"/>
      <c r="W50" s="119"/>
      <c r="X50" s="119"/>
    </row>
    <row r="51" spans="1:24" s="22" customFormat="1" ht="20.100000000000001" customHeight="1">
      <c r="A51" s="159">
        <f>IF(B51&lt;&gt;"",COUNTA($B$19:B51),"")</f>
        <v>33</v>
      </c>
      <c r="B51" s="45" t="s">
        <v>167</v>
      </c>
      <c r="C51" s="130">
        <v>17090</v>
      </c>
      <c r="D51" s="130">
        <v>-75091</v>
      </c>
      <c r="E51" s="130">
        <v>-23381</v>
      </c>
      <c r="F51" s="130">
        <v>-40230</v>
      </c>
      <c r="G51" s="130">
        <v>-13316</v>
      </c>
      <c r="H51" s="130">
        <v>-132200</v>
      </c>
      <c r="I51" s="130">
        <v>-63834</v>
      </c>
      <c r="J51" s="130">
        <v>-68366</v>
      </c>
      <c r="K51" s="130">
        <v>-11130</v>
      </c>
      <c r="L51" s="130">
        <v>-38779</v>
      </c>
      <c r="M51" s="130">
        <v>-1917</v>
      </c>
      <c r="N51" s="130">
        <v>353134</v>
      </c>
      <c r="O51" s="119"/>
      <c r="P51" s="119"/>
      <c r="Q51" s="119"/>
      <c r="R51" s="119"/>
      <c r="S51" s="119"/>
      <c r="T51" s="119"/>
      <c r="U51" s="119"/>
      <c r="V51" s="119"/>
      <c r="W51" s="119"/>
      <c r="X51" s="119"/>
    </row>
    <row r="52" spans="1:24" s="47" customFormat="1" ht="24.95" customHeight="1">
      <c r="A52" s="158">
        <f>IF(B52&lt;&gt;"",COUNTA($B$19:B52),"")</f>
        <v>34</v>
      </c>
      <c r="B52" s="44" t="s">
        <v>168</v>
      </c>
      <c r="C52" s="131">
        <v>26809</v>
      </c>
      <c r="D52" s="131">
        <v>-67965</v>
      </c>
      <c r="E52" s="131">
        <v>-21793</v>
      </c>
      <c r="F52" s="131">
        <v>-35921</v>
      </c>
      <c r="G52" s="131">
        <v>-13375</v>
      </c>
      <c r="H52" s="131">
        <v>-131761</v>
      </c>
      <c r="I52" s="131">
        <v>-63866</v>
      </c>
      <c r="J52" s="131">
        <v>-67895</v>
      </c>
      <c r="K52" s="131">
        <v>-10662</v>
      </c>
      <c r="L52" s="131">
        <v>-24431</v>
      </c>
      <c r="M52" s="131">
        <v>-689</v>
      </c>
      <c r="N52" s="131">
        <v>333406</v>
      </c>
      <c r="O52" s="120"/>
      <c r="P52" s="120"/>
      <c r="Q52" s="120"/>
      <c r="R52" s="120"/>
      <c r="S52" s="120"/>
      <c r="T52" s="120"/>
      <c r="U52" s="120"/>
      <c r="V52" s="120"/>
      <c r="W52" s="120"/>
      <c r="X52" s="120"/>
    </row>
    <row r="53" spans="1:24" s="47" customFormat="1" ht="18" customHeight="1">
      <c r="A53" s="158">
        <f>IF(B53&lt;&gt;"",COUNTA($B$19:B53),"")</f>
        <v>35</v>
      </c>
      <c r="B53" s="42" t="s">
        <v>169</v>
      </c>
      <c r="C53" s="129">
        <v>14623</v>
      </c>
      <c r="D53" s="129">
        <v>3770</v>
      </c>
      <c r="E53" s="129">
        <v>440</v>
      </c>
      <c r="F53" s="129">
        <v>60</v>
      </c>
      <c r="G53" s="129" t="s">
        <v>10</v>
      </c>
      <c r="H53" s="129" t="s">
        <v>10</v>
      </c>
      <c r="I53" s="129" t="s">
        <v>10</v>
      </c>
      <c r="J53" s="129" t="s">
        <v>10</v>
      </c>
      <c r="K53" s="129">
        <v>26</v>
      </c>
      <c r="L53" s="129">
        <v>239</v>
      </c>
      <c r="M53" s="129" t="s">
        <v>10</v>
      </c>
      <c r="N53" s="129">
        <v>10088</v>
      </c>
      <c r="O53" s="120"/>
      <c r="P53" s="120"/>
      <c r="Q53" s="120"/>
      <c r="R53" s="120"/>
      <c r="S53" s="120"/>
      <c r="T53" s="120"/>
      <c r="U53" s="120"/>
      <c r="V53" s="120"/>
      <c r="W53" s="120"/>
      <c r="X53" s="120"/>
    </row>
    <row r="54" spans="1:24" ht="11.1" customHeight="1">
      <c r="A54" s="158">
        <f>IF(B54&lt;&gt;"",COUNTA($B$19:B54),"")</f>
        <v>36</v>
      </c>
      <c r="B54" s="42" t="s">
        <v>170</v>
      </c>
      <c r="C54" s="129">
        <v>27540</v>
      </c>
      <c r="D54" s="129">
        <v>3311</v>
      </c>
      <c r="E54" s="129">
        <v>123</v>
      </c>
      <c r="F54" s="129">
        <v>625</v>
      </c>
      <c r="G54" s="129">
        <v>4</v>
      </c>
      <c r="H54" s="129">
        <v>78</v>
      </c>
      <c r="I54" s="129" t="s">
        <v>10</v>
      </c>
      <c r="J54" s="129">
        <v>78</v>
      </c>
      <c r="K54" s="129">
        <v>139</v>
      </c>
      <c r="L54" s="129">
        <v>1336</v>
      </c>
      <c r="M54" s="129">
        <v>296</v>
      </c>
      <c r="N54" s="129">
        <v>21627</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652.36</v>
      </c>
      <c r="D56" s="36">
        <v>275.58999999999997</v>
      </c>
      <c r="E56" s="36">
        <v>93.53</v>
      </c>
      <c r="F56" s="36">
        <v>28.38</v>
      </c>
      <c r="G56" s="36">
        <v>35.65</v>
      </c>
      <c r="H56" s="36">
        <v>99.42</v>
      </c>
      <c r="I56" s="36">
        <v>38.25</v>
      </c>
      <c r="J56" s="36">
        <v>61.17</v>
      </c>
      <c r="K56" s="36">
        <v>20.46</v>
      </c>
      <c r="L56" s="36">
        <v>62.92</v>
      </c>
      <c r="M56" s="36">
        <v>36.409999999999997</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434.28</v>
      </c>
      <c r="D57" s="36">
        <v>91.75</v>
      </c>
      <c r="E57" s="36">
        <v>22.99</v>
      </c>
      <c r="F57" s="36">
        <v>99.13</v>
      </c>
      <c r="G57" s="36">
        <v>7.91</v>
      </c>
      <c r="H57" s="36">
        <v>55.59</v>
      </c>
      <c r="I57" s="36">
        <v>49.64</v>
      </c>
      <c r="J57" s="36">
        <v>5.95</v>
      </c>
      <c r="K57" s="36">
        <v>9.1</v>
      </c>
      <c r="L57" s="36">
        <v>76.569999999999993</v>
      </c>
      <c r="M57" s="36">
        <v>71.239999999999995</v>
      </c>
      <c r="N57" s="36" t="s">
        <v>10</v>
      </c>
      <c r="O57" s="119"/>
      <c r="P57" s="119"/>
      <c r="Q57" s="119"/>
      <c r="R57" s="119"/>
      <c r="S57" s="119"/>
      <c r="T57" s="119"/>
      <c r="U57" s="119"/>
      <c r="V57" s="119"/>
      <c r="W57" s="119"/>
      <c r="X57" s="119"/>
    </row>
    <row r="58" spans="1:24" s="22" customFormat="1" ht="21.6" customHeight="1">
      <c r="A58" s="158">
        <f>IF(B58&lt;&gt;"",COUNTA($B$19:B58),"")</f>
        <v>39</v>
      </c>
      <c r="B58" s="43" t="s">
        <v>143</v>
      </c>
      <c r="C58" s="36">
        <v>780.07</v>
      </c>
      <c r="D58" s="36" t="s">
        <v>10</v>
      </c>
      <c r="E58" s="36" t="s">
        <v>10</v>
      </c>
      <c r="F58" s="36" t="s">
        <v>10</v>
      </c>
      <c r="G58" s="36" t="s">
        <v>10</v>
      </c>
      <c r="H58" s="36">
        <v>780.07</v>
      </c>
      <c r="I58" s="36">
        <v>641.66</v>
      </c>
      <c r="J58" s="36">
        <v>138.41</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22.75</v>
      </c>
      <c r="D59" s="36">
        <v>3.37</v>
      </c>
      <c r="E59" s="36">
        <v>0.09</v>
      </c>
      <c r="F59" s="36">
        <v>0.28999999999999998</v>
      </c>
      <c r="G59" s="36" t="s">
        <v>10</v>
      </c>
      <c r="H59" s="36">
        <v>0.02</v>
      </c>
      <c r="I59" s="36" t="s">
        <v>10</v>
      </c>
      <c r="J59" s="36">
        <v>0.02</v>
      </c>
      <c r="K59" s="36">
        <v>0.03</v>
      </c>
      <c r="L59" s="36">
        <v>0.79</v>
      </c>
      <c r="M59" s="36">
        <v>0.41</v>
      </c>
      <c r="N59" s="36">
        <v>17.75</v>
      </c>
      <c r="O59" s="119"/>
      <c r="P59" s="119"/>
      <c r="Q59" s="119"/>
      <c r="R59" s="119"/>
      <c r="S59" s="119"/>
      <c r="T59" s="119"/>
      <c r="U59" s="119"/>
      <c r="V59" s="119"/>
      <c r="W59" s="119"/>
      <c r="X59" s="119"/>
    </row>
    <row r="60" spans="1:24" s="22" customFormat="1" ht="11.1" customHeight="1">
      <c r="A60" s="158">
        <f>IF(B60&lt;&gt;"",COUNTA($B$19:B60),"")</f>
        <v>41</v>
      </c>
      <c r="B60" s="42" t="s">
        <v>145</v>
      </c>
      <c r="C60" s="36">
        <v>1114.0999999999999</v>
      </c>
      <c r="D60" s="36">
        <v>70.39</v>
      </c>
      <c r="E60" s="36">
        <v>17.760000000000002</v>
      </c>
      <c r="F60" s="36">
        <v>78.91</v>
      </c>
      <c r="G60" s="36">
        <v>56.18</v>
      </c>
      <c r="H60" s="36">
        <v>281.62</v>
      </c>
      <c r="I60" s="36">
        <v>27.46</v>
      </c>
      <c r="J60" s="36">
        <v>254.16</v>
      </c>
      <c r="K60" s="36">
        <v>22.33</v>
      </c>
      <c r="L60" s="36">
        <v>26.09</v>
      </c>
      <c r="M60" s="36">
        <v>62.31</v>
      </c>
      <c r="N60" s="36">
        <v>498.52</v>
      </c>
      <c r="O60" s="119"/>
      <c r="P60" s="119"/>
      <c r="Q60" s="119"/>
      <c r="R60" s="119"/>
      <c r="S60" s="119"/>
      <c r="T60" s="119"/>
      <c r="U60" s="119"/>
      <c r="V60" s="119"/>
      <c r="W60" s="119"/>
      <c r="X60" s="119"/>
    </row>
    <row r="61" spans="1:24" s="22" customFormat="1" ht="11.1" customHeight="1">
      <c r="A61" s="158">
        <f>IF(B61&lt;&gt;"",COUNTA($B$19:B61),"")</f>
        <v>42</v>
      </c>
      <c r="B61" s="42" t="s">
        <v>146</v>
      </c>
      <c r="C61" s="36">
        <v>575.69000000000005</v>
      </c>
      <c r="D61" s="36">
        <v>38.36</v>
      </c>
      <c r="E61" s="36">
        <v>0.75</v>
      </c>
      <c r="F61" s="36">
        <v>28.62</v>
      </c>
      <c r="G61" s="36">
        <v>7.0000000000000007E-2</v>
      </c>
      <c r="H61" s="36">
        <v>8.49</v>
      </c>
      <c r="I61" s="36">
        <v>0.46</v>
      </c>
      <c r="J61" s="36">
        <v>8.0299999999999994</v>
      </c>
      <c r="K61" s="36">
        <v>0.5</v>
      </c>
      <c r="L61" s="36">
        <v>6.63</v>
      </c>
      <c r="M61" s="36">
        <v>3.21</v>
      </c>
      <c r="N61" s="36">
        <v>489.05</v>
      </c>
      <c r="O61" s="119"/>
      <c r="P61" s="119"/>
      <c r="Q61" s="119"/>
      <c r="R61" s="119"/>
      <c r="S61" s="119"/>
      <c r="T61" s="119"/>
      <c r="U61" s="119"/>
      <c r="V61" s="119"/>
      <c r="W61" s="119"/>
      <c r="X61" s="119"/>
    </row>
    <row r="62" spans="1:24" s="22" customFormat="1" ht="20.100000000000001" customHeight="1">
      <c r="A62" s="159">
        <f>IF(B62&lt;&gt;"",COUNTA($B$19:B62),"")</f>
        <v>43</v>
      </c>
      <c r="B62" s="45" t="s">
        <v>147</v>
      </c>
      <c r="C62" s="37">
        <v>2427.86</v>
      </c>
      <c r="D62" s="37">
        <v>402.74</v>
      </c>
      <c r="E62" s="37">
        <v>133.62</v>
      </c>
      <c r="F62" s="37">
        <v>178.08</v>
      </c>
      <c r="G62" s="37">
        <v>99.67</v>
      </c>
      <c r="H62" s="37">
        <v>1208.22</v>
      </c>
      <c r="I62" s="37">
        <v>756.54</v>
      </c>
      <c r="J62" s="37">
        <v>451.68</v>
      </c>
      <c r="K62" s="37">
        <v>51.42</v>
      </c>
      <c r="L62" s="37">
        <v>159.74</v>
      </c>
      <c r="M62" s="37">
        <v>167.16</v>
      </c>
      <c r="N62" s="37">
        <v>27.21</v>
      </c>
      <c r="O62" s="119"/>
      <c r="P62" s="119"/>
      <c r="Q62" s="119"/>
      <c r="R62" s="119"/>
      <c r="S62" s="119"/>
      <c r="T62" s="119"/>
      <c r="U62" s="119"/>
      <c r="V62" s="119"/>
      <c r="W62" s="119"/>
      <c r="X62" s="119"/>
    </row>
    <row r="63" spans="1:24" s="22" customFormat="1" ht="21.6" customHeight="1">
      <c r="A63" s="158">
        <f>IF(B63&lt;&gt;"",COUNTA($B$19:B63),"")</f>
        <v>44</v>
      </c>
      <c r="B63" s="43" t="s">
        <v>148</v>
      </c>
      <c r="C63" s="36">
        <v>241.49</v>
      </c>
      <c r="D63" s="36">
        <v>59.92</v>
      </c>
      <c r="E63" s="36">
        <v>12.54</v>
      </c>
      <c r="F63" s="36">
        <v>19.98</v>
      </c>
      <c r="G63" s="36">
        <v>2.0699999999999998</v>
      </c>
      <c r="H63" s="36">
        <v>3.1</v>
      </c>
      <c r="I63" s="36" t="s">
        <v>10</v>
      </c>
      <c r="J63" s="36">
        <v>3.1</v>
      </c>
      <c r="K63" s="36">
        <v>1.95</v>
      </c>
      <c r="L63" s="36">
        <v>131</v>
      </c>
      <c r="M63" s="36">
        <v>10.92</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114.16</v>
      </c>
      <c r="D64" s="36">
        <v>15.29</v>
      </c>
      <c r="E64" s="36">
        <v>2.2999999999999998</v>
      </c>
      <c r="F64" s="36">
        <v>12.9</v>
      </c>
      <c r="G64" s="36">
        <v>1</v>
      </c>
      <c r="H64" s="36">
        <v>2.79</v>
      </c>
      <c r="I64" s="36" t="s">
        <v>10</v>
      </c>
      <c r="J64" s="36">
        <v>2.79</v>
      </c>
      <c r="K64" s="36">
        <v>1.76</v>
      </c>
      <c r="L64" s="36">
        <v>69.75</v>
      </c>
      <c r="M64" s="36">
        <v>8.35</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row>
    <row r="66" spans="1:24" s="22" customFormat="1" ht="11.1" customHeight="1">
      <c r="A66" s="158">
        <f>IF(B66&lt;&gt;"",COUNTA($B$19:B66),"")</f>
        <v>47</v>
      </c>
      <c r="B66" s="42" t="s">
        <v>151</v>
      </c>
      <c r="C66" s="36">
        <v>6.32</v>
      </c>
      <c r="D66" s="36">
        <v>1.05</v>
      </c>
      <c r="E66" s="36">
        <v>1.89</v>
      </c>
      <c r="F66" s="36">
        <v>0.25</v>
      </c>
      <c r="G66" s="36" t="s">
        <v>10</v>
      </c>
      <c r="H66" s="36">
        <v>0.88</v>
      </c>
      <c r="I66" s="36" t="s">
        <v>10</v>
      </c>
      <c r="J66" s="36">
        <v>0.88</v>
      </c>
      <c r="K66" s="36">
        <v>0.26</v>
      </c>
      <c r="L66" s="36">
        <v>1.42</v>
      </c>
      <c r="M66" s="36">
        <v>0.56999999999999995</v>
      </c>
      <c r="N66" s="36" t="s">
        <v>10</v>
      </c>
      <c r="O66" s="119"/>
      <c r="P66" s="119"/>
      <c r="Q66" s="119"/>
      <c r="R66" s="119"/>
      <c r="S66" s="119"/>
      <c r="T66" s="119"/>
      <c r="U66" s="119"/>
      <c r="V66" s="119"/>
      <c r="W66" s="119"/>
      <c r="X66" s="119"/>
    </row>
    <row r="67" spans="1:24" s="22" customFormat="1" ht="11.1" customHeight="1">
      <c r="A67" s="158">
        <f>IF(B67&lt;&gt;"",COUNTA($B$19:B67),"")</f>
        <v>48</v>
      </c>
      <c r="B67" s="42" t="s">
        <v>146</v>
      </c>
      <c r="C67" s="36">
        <v>0.35</v>
      </c>
      <c r="D67" s="36" t="s">
        <v>10</v>
      </c>
      <c r="E67" s="36">
        <v>0.22</v>
      </c>
      <c r="F67" s="36" t="s">
        <v>10</v>
      </c>
      <c r="G67" s="36" t="s">
        <v>10</v>
      </c>
      <c r="H67" s="36" t="s">
        <v>10</v>
      </c>
      <c r="I67" s="36" t="s">
        <v>10</v>
      </c>
      <c r="J67" s="36" t="s">
        <v>10</v>
      </c>
      <c r="K67" s="36" t="s">
        <v>10</v>
      </c>
      <c r="L67" s="36">
        <v>0.05</v>
      </c>
      <c r="M67" s="36">
        <v>0.01</v>
      </c>
      <c r="N67" s="36">
        <v>7.0000000000000007E-2</v>
      </c>
      <c r="O67" s="119"/>
      <c r="P67" s="119"/>
      <c r="Q67" s="119"/>
      <c r="R67" s="119"/>
      <c r="S67" s="119"/>
      <c r="T67" s="119"/>
      <c r="U67" s="119"/>
      <c r="V67" s="119"/>
      <c r="W67" s="119"/>
      <c r="X67" s="119"/>
    </row>
    <row r="68" spans="1:24" s="22" customFormat="1" ht="20.100000000000001" customHeight="1">
      <c r="A68" s="159">
        <f>IF(B68&lt;&gt;"",COUNTA($B$19:B68),"")</f>
        <v>49</v>
      </c>
      <c r="B68" s="45" t="s">
        <v>152</v>
      </c>
      <c r="C68" s="37">
        <v>247.46</v>
      </c>
      <c r="D68" s="37">
        <v>60.97</v>
      </c>
      <c r="E68" s="37">
        <v>14.21</v>
      </c>
      <c r="F68" s="37">
        <v>20.23</v>
      </c>
      <c r="G68" s="37">
        <v>2.0699999999999998</v>
      </c>
      <c r="H68" s="37">
        <v>3.98</v>
      </c>
      <c r="I68" s="37" t="s">
        <v>10</v>
      </c>
      <c r="J68" s="37">
        <v>3.98</v>
      </c>
      <c r="K68" s="37">
        <v>2.21</v>
      </c>
      <c r="L68" s="37">
        <v>132.38</v>
      </c>
      <c r="M68" s="37">
        <v>11.48</v>
      </c>
      <c r="N68" s="37">
        <v>-7.0000000000000007E-2</v>
      </c>
      <c r="O68" s="119"/>
      <c r="P68" s="119"/>
      <c r="Q68" s="119"/>
      <c r="R68" s="119"/>
      <c r="S68" s="119"/>
      <c r="T68" s="119"/>
      <c r="U68" s="119"/>
      <c r="V68" s="119"/>
      <c r="W68" s="119"/>
      <c r="X68" s="119"/>
    </row>
    <row r="69" spans="1:24" s="22" customFormat="1" ht="20.100000000000001" customHeight="1">
      <c r="A69" s="159">
        <f>IF(B69&lt;&gt;"",COUNTA($B$19:B69),"")</f>
        <v>50</v>
      </c>
      <c r="B69" s="45" t="s">
        <v>153</v>
      </c>
      <c r="C69" s="37">
        <v>2675.32</v>
      </c>
      <c r="D69" s="37">
        <v>463.71</v>
      </c>
      <c r="E69" s="37">
        <v>147.84</v>
      </c>
      <c r="F69" s="37">
        <v>198.31</v>
      </c>
      <c r="G69" s="37">
        <v>101.74</v>
      </c>
      <c r="H69" s="37">
        <v>1212.2</v>
      </c>
      <c r="I69" s="37">
        <v>756.54</v>
      </c>
      <c r="J69" s="37">
        <v>455.66</v>
      </c>
      <c r="K69" s="37">
        <v>53.63</v>
      </c>
      <c r="L69" s="37">
        <v>292.11</v>
      </c>
      <c r="M69" s="37">
        <v>178.64</v>
      </c>
      <c r="N69" s="37">
        <v>27.14</v>
      </c>
      <c r="O69" s="119"/>
      <c r="P69" s="119"/>
      <c r="Q69" s="119"/>
      <c r="R69" s="119"/>
      <c r="S69" s="119"/>
      <c r="T69" s="119"/>
      <c r="U69" s="119"/>
      <c r="V69" s="119"/>
      <c r="W69" s="119"/>
      <c r="X69" s="119"/>
    </row>
    <row r="70" spans="1:24" s="22" customFormat="1" ht="11.1" customHeight="1">
      <c r="A70" s="158">
        <f>IF(B70&lt;&gt;"",COUNTA($B$19:B70),"")</f>
        <v>51</v>
      </c>
      <c r="B70" s="42" t="s">
        <v>154</v>
      </c>
      <c r="C70" s="36">
        <v>597.85</v>
      </c>
      <c r="D70" s="36" t="s">
        <v>10</v>
      </c>
      <c r="E70" s="36" t="s">
        <v>10</v>
      </c>
      <c r="F70" s="36" t="s">
        <v>10</v>
      </c>
      <c r="G70" s="36" t="s">
        <v>10</v>
      </c>
      <c r="H70" s="36" t="s">
        <v>10</v>
      </c>
      <c r="I70" s="36" t="s">
        <v>10</v>
      </c>
      <c r="J70" s="36" t="s">
        <v>10</v>
      </c>
      <c r="K70" s="36" t="s">
        <v>10</v>
      </c>
      <c r="L70" s="36" t="s">
        <v>10</v>
      </c>
      <c r="M70" s="36" t="s">
        <v>10</v>
      </c>
      <c r="N70" s="36">
        <v>597.85</v>
      </c>
      <c r="O70" s="119"/>
      <c r="P70" s="119"/>
      <c r="Q70" s="119"/>
      <c r="R70" s="119"/>
      <c r="S70" s="119"/>
      <c r="T70" s="119"/>
      <c r="U70" s="119"/>
      <c r="V70" s="119"/>
      <c r="W70" s="119"/>
      <c r="X70" s="119"/>
    </row>
    <row r="71" spans="1:24" s="22" customFormat="1" ht="11.1" customHeight="1">
      <c r="A71" s="158">
        <f>IF(B71&lt;&gt;"",COUNTA($B$19:B71),"")</f>
        <v>52</v>
      </c>
      <c r="B71" s="42" t="s">
        <v>155</v>
      </c>
      <c r="C71" s="36">
        <v>221.31</v>
      </c>
      <c r="D71" s="36" t="s">
        <v>10</v>
      </c>
      <c r="E71" s="36" t="s">
        <v>10</v>
      </c>
      <c r="F71" s="36" t="s">
        <v>10</v>
      </c>
      <c r="G71" s="36" t="s">
        <v>10</v>
      </c>
      <c r="H71" s="36" t="s">
        <v>10</v>
      </c>
      <c r="I71" s="36" t="s">
        <v>10</v>
      </c>
      <c r="J71" s="36" t="s">
        <v>10</v>
      </c>
      <c r="K71" s="36" t="s">
        <v>10</v>
      </c>
      <c r="L71" s="36" t="s">
        <v>10</v>
      </c>
      <c r="M71" s="36" t="s">
        <v>10</v>
      </c>
      <c r="N71" s="36">
        <v>221.31</v>
      </c>
      <c r="O71" s="119"/>
      <c r="P71" s="119"/>
      <c r="Q71" s="119"/>
      <c r="R71" s="119"/>
      <c r="S71" s="119"/>
      <c r="T71" s="119"/>
      <c r="U71" s="119"/>
      <c r="V71" s="119"/>
      <c r="W71" s="119"/>
      <c r="X71" s="119"/>
    </row>
    <row r="72" spans="1:24" s="22" customFormat="1" ht="11.1" customHeight="1">
      <c r="A72" s="158">
        <f>IF(B72&lt;&gt;"",COUNTA($B$19:B72),"")</f>
        <v>53</v>
      </c>
      <c r="B72" s="42" t="s">
        <v>171</v>
      </c>
      <c r="C72" s="36">
        <v>215.94</v>
      </c>
      <c r="D72" s="36" t="s">
        <v>10</v>
      </c>
      <c r="E72" s="36" t="s">
        <v>10</v>
      </c>
      <c r="F72" s="36" t="s">
        <v>10</v>
      </c>
      <c r="G72" s="36" t="s">
        <v>10</v>
      </c>
      <c r="H72" s="36" t="s">
        <v>10</v>
      </c>
      <c r="I72" s="36" t="s">
        <v>10</v>
      </c>
      <c r="J72" s="36" t="s">
        <v>10</v>
      </c>
      <c r="K72" s="36" t="s">
        <v>10</v>
      </c>
      <c r="L72" s="36" t="s">
        <v>10</v>
      </c>
      <c r="M72" s="36" t="s">
        <v>10</v>
      </c>
      <c r="N72" s="36">
        <v>215.94</v>
      </c>
      <c r="O72" s="119"/>
      <c r="P72" s="119"/>
      <c r="Q72" s="119"/>
      <c r="R72" s="119"/>
      <c r="S72" s="119"/>
      <c r="T72" s="119"/>
      <c r="U72" s="119"/>
      <c r="V72" s="119"/>
      <c r="W72" s="119"/>
      <c r="X72" s="119"/>
    </row>
    <row r="73" spans="1:24" s="22" customFormat="1" ht="11.1" customHeight="1">
      <c r="A73" s="158">
        <f>IF(B73&lt;&gt;"",COUNTA($B$19:B73),"")</f>
        <v>54</v>
      </c>
      <c r="B73" s="42" t="s">
        <v>172</v>
      </c>
      <c r="C73" s="36">
        <v>108.18</v>
      </c>
      <c r="D73" s="36" t="s">
        <v>10</v>
      </c>
      <c r="E73" s="36" t="s">
        <v>10</v>
      </c>
      <c r="F73" s="36" t="s">
        <v>10</v>
      </c>
      <c r="G73" s="36" t="s">
        <v>10</v>
      </c>
      <c r="H73" s="36" t="s">
        <v>10</v>
      </c>
      <c r="I73" s="36" t="s">
        <v>10</v>
      </c>
      <c r="J73" s="36" t="s">
        <v>10</v>
      </c>
      <c r="K73" s="36" t="s">
        <v>10</v>
      </c>
      <c r="L73" s="36" t="s">
        <v>10</v>
      </c>
      <c r="M73" s="36" t="s">
        <v>10</v>
      </c>
      <c r="N73" s="36">
        <v>108.18</v>
      </c>
      <c r="O73" s="119"/>
      <c r="P73" s="119"/>
      <c r="Q73" s="119"/>
      <c r="R73" s="119"/>
      <c r="S73" s="119"/>
      <c r="T73" s="119"/>
      <c r="U73" s="119"/>
      <c r="V73" s="119"/>
      <c r="W73" s="119"/>
      <c r="X73" s="119"/>
    </row>
    <row r="74" spans="1:24" s="22" customFormat="1" ht="11.1" customHeight="1">
      <c r="A74" s="158">
        <f>IF(B74&lt;&gt;"",COUNTA($B$19:B74),"")</f>
        <v>55</v>
      </c>
      <c r="B74" s="42" t="s">
        <v>60</v>
      </c>
      <c r="C74" s="36">
        <v>449.55</v>
      </c>
      <c r="D74" s="36" t="s">
        <v>10</v>
      </c>
      <c r="E74" s="36" t="s">
        <v>10</v>
      </c>
      <c r="F74" s="36" t="s">
        <v>10</v>
      </c>
      <c r="G74" s="36" t="s">
        <v>10</v>
      </c>
      <c r="H74" s="36" t="s">
        <v>10</v>
      </c>
      <c r="I74" s="36" t="s">
        <v>10</v>
      </c>
      <c r="J74" s="36" t="s">
        <v>10</v>
      </c>
      <c r="K74" s="36" t="s">
        <v>10</v>
      </c>
      <c r="L74" s="36" t="s">
        <v>10</v>
      </c>
      <c r="M74" s="36" t="s">
        <v>10</v>
      </c>
      <c r="N74" s="36">
        <v>449.55</v>
      </c>
      <c r="O74" s="119"/>
      <c r="P74" s="119"/>
      <c r="Q74" s="119"/>
      <c r="R74" s="119"/>
      <c r="S74" s="119"/>
      <c r="T74" s="119"/>
      <c r="U74" s="119"/>
      <c r="V74" s="119"/>
      <c r="W74" s="119"/>
      <c r="X74" s="119"/>
    </row>
    <row r="75" spans="1:24" s="22" customFormat="1" ht="21.6" customHeight="1">
      <c r="A75" s="158">
        <f>IF(B75&lt;&gt;"",COUNTA($B$19:B75),"")</f>
        <v>56</v>
      </c>
      <c r="B75" s="43" t="s">
        <v>156</v>
      </c>
      <c r="C75" s="36">
        <v>345.04</v>
      </c>
      <c r="D75" s="36" t="s">
        <v>10</v>
      </c>
      <c r="E75" s="36" t="s">
        <v>10</v>
      </c>
      <c r="F75" s="36" t="s">
        <v>10</v>
      </c>
      <c r="G75" s="36" t="s">
        <v>10</v>
      </c>
      <c r="H75" s="36" t="s">
        <v>10</v>
      </c>
      <c r="I75" s="36" t="s">
        <v>10</v>
      </c>
      <c r="J75" s="36" t="s">
        <v>10</v>
      </c>
      <c r="K75" s="36" t="s">
        <v>10</v>
      </c>
      <c r="L75" s="36" t="s">
        <v>10</v>
      </c>
      <c r="M75" s="36" t="s">
        <v>10</v>
      </c>
      <c r="N75" s="36">
        <v>345.04</v>
      </c>
      <c r="O75" s="119"/>
      <c r="P75" s="119"/>
      <c r="Q75" s="119"/>
      <c r="R75" s="119"/>
      <c r="S75" s="119"/>
      <c r="T75" s="119"/>
      <c r="U75" s="119"/>
      <c r="V75" s="119"/>
      <c r="W75" s="119"/>
      <c r="X75" s="119"/>
    </row>
    <row r="76" spans="1:24" s="22" customFormat="1" ht="21.6" customHeight="1">
      <c r="A76" s="158">
        <f>IF(B76&lt;&gt;"",COUNTA($B$19:B76),"")</f>
        <v>57</v>
      </c>
      <c r="B76" s="43" t="s">
        <v>157</v>
      </c>
      <c r="C76" s="36">
        <v>386.77</v>
      </c>
      <c r="D76" s="36">
        <v>1.2</v>
      </c>
      <c r="E76" s="36">
        <v>0.31</v>
      </c>
      <c r="F76" s="36">
        <v>11.04</v>
      </c>
      <c r="G76" s="36">
        <v>29.81</v>
      </c>
      <c r="H76" s="36">
        <v>331.88</v>
      </c>
      <c r="I76" s="36">
        <v>190.1</v>
      </c>
      <c r="J76" s="36">
        <v>141.78</v>
      </c>
      <c r="K76" s="36">
        <v>0.66</v>
      </c>
      <c r="L76" s="36">
        <v>10.07</v>
      </c>
      <c r="M76" s="36">
        <v>1.8</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95.28</v>
      </c>
      <c r="D77" s="36">
        <v>2.06</v>
      </c>
      <c r="E77" s="36" t="s">
        <v>10</v>
      </c>
      <c r="F77" s="36">
        <v>0.19</v>
      </c>
      <c r="G77" s="36">
        <v>1.9</v>
      </c>
      <c r="H77" s="36">
        <v>90.59</v>
      </c>
      <c r="I77" s="36">
        <v>89.25</v>
      </c>
      <c r="J77" s="36">
        <v>1.34</v>
      </c>
      <c r="K77" s="36" t="s">
        <v>10</v>
      </c>
      <c r="L77" s="36">
        <v>0.08</v>
      </c>
      <c r="M77" s="36">
        <v>0.46</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197.03</v>
      </c>
      <c r="D78" s="36">
        <v>1.1599999999999999</v>
      </c>
      <c r="E78" s="36">
        <v>22.09</v>
      </c>
      <c r="F78" s="36">
        <v>9.6</v>
      </c>
      <c r="G78" s="36">
        <v>5.76</v>
      </c>
      <c r="H78" s="36">
        <v>8.8000000000000007</v>
      </c>
      <c r="I78" s="36">
        <v>0.03</v>
      </c>
      <c r="J78" s="36">
        <v>8.77</v>
      </c>
      <c r="K78" s="36">
        <v>4.41</v>
      </c>
      <c r="L78" s="36">
        <v>34.33</v>
      </c>
      <c r="M78" s="36">
        <v>110.89</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1044.83</v>
      </c>
      <c r="D79" s="36">
        <v>150.72</v>
      </c>
      <c r="E79" s="36">
        <v>20.28</v>
      </c>
      <c r="F79" s="36">
        <v>34.75</v>
      </c>
      <c r="G79" s="36">
        <v>5.98</v>
      </c>
      <c r="H79" s="36">
        <v>231.05</v>
      </c>
      <c r="I79" s="36">
        <v>208.9</v>
      </c>
      <c r="J79" s="36">
        <v>22.15</v>
      </c>
      <c r="K79" s="36">
        <v>1.99</v>
      </c>
      <c r="L79" s="36">
        <v>19.09</v>
      </c>
      <c r="M79" s="36">
        <v>54.33</v>
      </c>
      <c r="N79" s="36">
        <v>526.64</v>
      </c>
      <c r="O79" s="119"/>
      <c r="P79" s="119"/>
      <c r="Q79" s="119"/>
      <c r="R79" s="119"/>
      <c r="S79" s="119"/>
      <c r="T79" s="119"/>
      <c r="U79" s="119"/>
      <c r="V79" s="119"/>
      <c r="W79" s="119"/>
      <c r="X79" s="119"/>
    </row>
    <row r="80" spans="1:24" s="22" customFormat="1" ht="11.1" customHeight="1">
      <c r="A80" s="158">
        <f>IF(B80&lt;&gt;"",COUNTA($B$19:B80),"")</f>
        <v>61</v>
      </c>
      <c r="B80" s="42" t="s">
        <v>146</v>
      </c>
      <c r="C80" s="36">
        <v>575.69000000000005</v>
      </c>
      <c r="D80" s="36">
        <v>38.36</v>
      </c>
      <c r="E80" s="36">
        <v>0.75</v>
      </c>
      <c r="F80" s="36">
        <v>28.62</v>
      </c>
      <c r="G80" s="36">
        <v>7.0000000000000007E-2</v>
      </c>
      <c r="H80" s="36">
        <v>8.49</v>
      </c>
      <c r="I80" s="36">
        <v>0.46</v>
      </c>
      <c r="J80" s="36">
        <v>8.0299999999999994</v>
      </c>
      <c r="K80" s="36">
        <v>0.5</v>
      </c>
      <c r="L80" s="36">
        <v>6.63</v>
      </c>
      <c r="M80" s="36">
        <v>3.21</v>
      </c>
      <c r="N80" s="36">
        <v>489.05</v>
      </c>
      <c r="O80" s="119"/>
      <c r="P80" s="119"/>
      <c r="Q80" s="119"/>
      <c r="R80" s="119"/>
      <c r="S80" s="119"/>
      <c r="T80" s="119"/>
      <c r="U80" s="119"/>
      <c r="V80" s="119"/>
      <c r="W80" s="119"/>
      <c r="X80" s="119"/>
    </row>
    <row r="81" spans="1:24" s="22" customFormat="1" ht="20.100000000000001" customHeight="1">
      <c r="A81" s="159">
        <f>IF(B81&lt;&gt;"",COUNTA($B$19:B81),"")</f>
        <v>62</v>
      </c>
      <c r="B81" s="45" t="s">
        <v>161</v>
      </c>
      <c r="C81" s="37">
        <v>2540.66</v>
      </c>
      <c r="D81" s="37">
        <v>116.78</v>
      </c>
      <c r="E81" s="37">
        <v>41.93</v>
      </c>
      <c r="F81" s="37">
        <v>26.95</v>
      </c>
      <c r="G81" s="37">
        <v>43.39</v>
      </c>
      <c r="H81" s="37">
        <v>653.83000000000004</v>
      </c>
      <c r="I81" s="37">
        <v>487.82</v>
      </c>
      <c r="J81" s="37">
        <v>166.01</v>
      </c>
      <c r="K81" s="37">
        <v>6.56</v>
      </c>
      <c r="L81" s="37">
        <v>56.94</v>
      </c>
      <c r="M81" s="37">
        <v>164.26</v>
      </c>
      <c r="N81" s="37">
        <v>1430.02</v>
      </c>
      <c r="O81" s="119"/>
      <c r="P81" s="119"/>
      <c r="Q81" s="119"/>
      <c r="R81" s="119"/>
      <c r="S81" s="119"/>
      <c r="T81" s="119"/>
      <c r="U81" s="119"/>
      <c r="V81" s="119"/>
      <c r="W81" s="119"/>
      <c r="X81" s="119"/>
    </row>
    <row r="82" spans="1:24" s="47" customFormat="1" ht="11.1" customHeight="1">
      <c r="A82" s="158">
        <f>IF(B82&lt;&gt;"",COUNTA($B$19:B82),"")</f>
        <v>63</v>
      </c>
      <c r="B82" s="42" t="s">
        <v>162</v>
      </c>
      <c r="C82" s="36">
        <v>150.91</v>
      </c>
      <c r="D82" s="36">
        <v>12.38</v>
      </c>
      <c r="E82" s="36">
        <v>6.96</v>
      </c>
      <c r="F82" s="36">
        <v>2.04</v>
      </c>
      <c r="G82" s="36">
        <v>2.19</v>
      </c>
      <c r="H82" s="36">
        <v>2.06</v>
      </c>
      <c r="I82" s="36">
        <v>0.13</v>
      </c>
      <c r="J82" s="36">
        <v>1.92</v>
      </c>
      <c r="K82" s="36">
        <v>0.15</v>
      </c>
      <c r="L82" s="36">
        <v>50.47</v>
      </c>
      <c r="M82" s="36">
        <v>3.24</v>
      </c>
      <c r="N82" s="36">
        <v>71.42</v>
      </c>
      <c r="O82" s="120"/>
      <c r="P82" s="120"/>
      <c r="Q82" s="120"/>
      <c r="R82" s="120"/>
      <c r="S82" s="120"/>
      <c r="T82" s="120"/>
      <c r="U82" s="120"/>
      <c r="V82" s="120"/>
      <c r="W82" s="120"/>
      <c r="X82" s="120"/>
    </row>
    <row r="83" spans="1:24"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56</v>
      </c>
      <c r="D84" s="36">
        <v>18.61</v>
      </c>
      <c r="E84" s="36">
        <v>0.79</v>
      </c>
      <c r="F84" s="36">
        <v>0.05</v>
      </c>
      <c r="G84" s="36">
        <v>0.13</v>
      </c>
      <c r="H84" s="36">
        <v>0.08</v>
      </c>
      <c r="I84" s="36" t="s">
        <v>10</v>
      </c>
      <c r="J84" s="36">
        <v>0.08</v>
      </c>
      <c r="K84" s="36">
        <v>0.09</v>
      </c>
      <c r="L84" s="36">
        <v>21.58</v>
      </c>
      <c r="M84" s="36">
        <v>3.08</v>
      </c>
      <c r="N84" s="36">
        <v>11.58</v>
      </c>
      <c r="O84" s="120"/>
      <c r="P84" s="120"/>
      <c r="Q84" s="120"/>
      <c r="R84" s="120"/>
      <c r="S84" s="120"/>
      <c r="T84" s="120"/>
      <c r="U84" s="120"/>
      <c r="V84" s="120"/>
      <c r="W84" s="120"/>
      <c r="X84" s="120"/>
    </row>
    <row r="85" spans="1:24" s="47" customFormat="1" ht="11.1" customHeight="1">
      <c r="A85" s="158">
        <f>IF(B85&lt;&gt;"",COUNTA($B$19:B85),"")</f>
        <v>66</v>
      </c>
      <c r="B85" s="42" t="s">
        <v>146</v>
      </c>
      <c r="C85" s="36">
        <v>0.35</v>
      </c>
      <c r="D85" s="36" t="s">
        <v>10</v>
      </c>
      <c r="E85" s="36">
        <v>0.22</v>
      </c>
      <c r="F85" s="36" t="s">
        <v>10</v>
      </c>
      <c r="G85" s="36" t="s">
        <v>10</v>
      </c>
      <c r="H85" s="36" t="s">
        <v>10</v>
      </c>
      <c r="I85" s="36" t="s">
        <v>10</v>
      </c>
      <c r="J85" s="36" t="s">
        <v>10</v>
      </c>
      <c r="K85" s="36" t="s">
        <v>10</v>
      </c>
      <c r="L85" s="36">
        <v>0.05</v>
      </c>
      <c r="M85" s="36">
        <v>0.01</v>
      </c>
      <c r="N85" s="36">
        <v>7.0000000000000007E-2</v>
      </c>
      <c r="O85" s="120"/>
      <c r="P85" s="120"/>
      <c r="Q85" s="120"/>
      <c r="R85" s="120"/>
      <c r="S85" s="120"/>
      <c r="T85" s="120"/>
      <c r="U85" s="120"/>
      <c r="V85" s="120"/>
      <c r="W85" s="120"/>
      <c r="X85" s="120"/>
    </row>
    <row r="86" spans="1:24" s="22" customFormat="1" ht="20.100000000000001" customHeight="1">
      <c r="A86" s="159">
        <f>IF(B86&lt;&gt;"",COUNTA($B$19:B86),"")</f>
        <v>67</v>
      </c>
      <c r="B86" s="45" t="s">
        <v>165</v>
      </c>
      <c r="C86" s="37">
        <v>206.57</v>
      </c>
      <c r="D86" s="37">
        <v>30.98</v>
      </c>
      <c r="E86" s="37">
        <v>7.53</v>
      </c>
      <c r="F86" s="37">
        <v>2.1</v>
      </c>
      <c r="G86" s="37">
        <v>2.3199999999999998</v>
      </c>
      <c r="H86" s="37">
        <v>2.13</v>
      </c>
      <c r="I86" s="37">
        <v>0.13</v>
      </c>
      <c r="J86" s="37">
        <v>2</v>
      </c>
      <c r="K86" s="37">
        <v>0.25</v>
      </c>
      <c r="L86" s="37">
        <v>72.010000000000005</v>
      </c>
      <c r="M86" s="37">
        <v>6.31</v>
      </c>
      <c r="N86" s="37">
        <v>82.94</v>
      </c>
      <c r="O86" s="119"/>
      <c r="P86" s="119"/>
      <c r="Q86" s="119"/>
      <c r="R86" s="119"/>
      <c r="S86" s="119"/>
      <c r="T86" s="119"/>
      <c r="U86" s="119"/>
      <c r="V86" s="119"/>
      <c r="W86" s="119"/>
      <c r="X86" s="119"/>
    </row>
    <row r="87" spans="1:24" s="22" customFormat="1" ht="20.100000000000001" customHeight="1">
      <c r="A87" s="159">
        <f>IF(B87&lt;&gt;"",COUNTA($B$19:B87),"")</f>
        <v>68</v>
      </c>
      <c r="B87" s="45" t="s">
        <v>166</v>
      </c>
      <c r="C87" s="37">
        <v>2747.23</v>
      </c>
      <c r="D87" s="37">
        <v>147.76</v>
      </c>
      <c r="E87" s="37">
        <v>49.46</v>
      </c>
      <c r="F87" s="37">
        <v>29.05</v>
      </c>
      <c r="G87" s="37">
        <v>45.71</v>
      </c>
      <c r="H87" s="37">
        <v>655.97</v>
      </c>
      <c r="I87" s="37">
        <v>487.96</v>
      </c>
      <c r="J87" s="37">
        <v>168.01</v>
      </c>
      <c r="K87" s="37">
        <v>6.8</v>
      </c>
      <c r="L87" s="37">
        <v>128.94999999999999</v>
      </c>
      <c r="M87" s="37">
        <v>170.57</v>
      </c>
      <c r="N87" s="37">
        <v>1512.96</v>
      </c>
      <c r="O87" s="119"/>
      <c r="P87" s="119"/>
      <c r="Q87" s="119"/>
      <c r="R87" s="119"/>
      <c r="S87" s="119"/>
      <c r="T87" s="119"/>
      <c r="U87" s="119"/>
      <c r="V87" s="119"/>
      <c r="W87" s="119"/>
      <c r="X87" s="119"/>
    </row>
    <row r="88" spans="1:24" s="22" customFormat="1" ht="20.100000000000001" customHeight="1">
      <c r="A88" s="159">
        <f>IF(B88&lt;&gt;"",COUNTA($B$19:B88),"")</f>
        <v>69</v>
      </c>
      <c r="B88" s="45" t="s">
        <v>167</v>
      </c>
      <c r="C88" s="37">
        <v>71.91</v>
      </c>
      <c r="D88" s="37">
        <v>-315.95</v>
      </c>
      <c r="E88" s="37">
        <v>-98.38</v>
      </c>
      <c r="F88" s="37">
        <v>-169.27</v>
      </c>
      <c r="G88" s="37">
        <v>-56.03</v>
      </c>
      <c r="H88" s="37">
        <v>-556.23</v>
      </c>
      <c r="I88" s="37">
        <v>-268.58</v>
      </c>
      <c r="J88" s="37">
        <v>-287.64999999999998</v>
      </c>
      <c r="K88" s="37">
        <v>-46.83</v>
      </c>
      <c r="L88" s="37">
        <v>-163.16999999999999</v>
      </c>
      <c r="M88" s="37">
        <v>-8.07</v>
      </c>
      <c r="N88" s="37">
        <v>1485.82</v>
      </c>
      <c r="O88" s="119"/>
      <c r="P88" s="119"/>
      <c r="Q88" s="119"/>
      <c r="R88" s="119"/>
      <c r="S88" s="119"/>
      <c r="T88" s="119"/>
      <c r="U88" s="119"/>
      <c r="V88" s="119"/>
      <c r="W88" s="119"/>
      <c r="X88" s="119"/>
    </row>
    <row r="89" spans="1:24" s="47" customFormat="1" ht="24.95" customHeight="1">
      <c r="A89" s="158">
        <f>IF(B89&lt;&gt;"",COUNTA($B$19:B89),"")</f>
        <v>70</v>
      </c>
      <c r="B89" s="44" t="s">
        <v>168</v>
      </c>
      <c r="C89" s="38">
        <v>112.8</v>
      </c>
      <c r="D89" s="38">
        <v>-285.95999999999998</v>
      </c>
      <c r="E89" s="38">
        <v>-91.69</v>
      </c>
      <c r="F89" s="38">
        <v>-151.13999999999999</v>
      </c>
      <c r="G89" s="38">
        <v>-56.28</v>
      </c>
      <c r="H89" s="38">
        <v>-554.39</v>
      </c>
      <c r="I89" s="38">
        <v>-268.72000000000003</v>
      </c>
      <c r="J89" s="38">
        <v>-285.67</v>
      </c>
      <c r="K89" s="38">
        <v>-44.86</v>
      </c>
      <c r="L89" s="38">
        <v>-102.8</v>
      </c>
      <c r="M89" s="38">
        <v>-2.9</v>
      </c>
      <c r="N89" s="38">
        <v>1402.81</v>
      </c>
      <c r="O89" s="120"/>
      <c r="P89" s="120"/>
      <c r="Q89" s="120"/>
      <c r="R89" s="120"/>
      <c r="S89" s="120"/>
      <c r="T89" s="120"/>
      <c r="U89" s="120"/>
      <c r="V89" s="120"/>
      <c r="W89" s="120"/>
      <c r="X89" s="120"/>
    </row>
    <row r="90" spans="1:24" s="47" customFormat="1" ht="18" customHeight="1">
      <c r="A90" s="158">
        <f>IF(B90&lt;&gt;"",COUNTA($B$19:B90),"")</f>
        <v>71</v>
      </c>
      <c r="B90" s="42" t="s">
        <v>169</v>
      </c>
      <c r="C90" s="36">
        <v>61.53</v>
      </c>
      <c r="D90" s="36">
        <v>15.86</v>
      </c>
      <c r="E90" s="36">
        <v>1.85</v>
      </c>
      <c r="F90" s="36">
        <v>0.25</v>
      </c>
      <c r="G90" s="36" t="s">
        <v>10</v>
      </c>
      <c r="H90" s="36" t="s">
        <v>10</v>
      </c>
      <c r="I90" s="36" t="s">
        <v>10</v>
      </c>
      <c r="J90" s="36" t="s">
        <v>10</v>
      </c>
      <c r="K90" s="36">
        <v>0.11</v>
      </c>
      <c r="L90" s="36">
        <v>1.01</v>
      </c>
      <c r="M90" s="36" t="s">
        <v>10</v>
      </c>
      <c r="N90" s="36">
        <v>42.44</v>
      </c>
      <c r="O90" s="120"/>
      <c r="P90" s="120"/>
      <c r="Q90" s="120"/>
      <c r="R90" s="120"/>
      <c r="S90" s="120"/>
      <c r="T90" s="120"/>
      <c r="U90" s="120"/>
      <c r="V90" s="120"/>
      <c r="W90" s="120"/>
      <c r="X90" s="120"/>
    </row>
    <row r="91" spans="1:24" ht="11.1" customHeight="1">
      <c r="A91" s="158">
        <f>IF(B91&lt;&gt;"",COUNTA($B$19:B91),"")</f>
        <v>72</v>
      </c>
      <c r="B91" s="42" t="s">
        <v>170</v>
      </c>
      <c r="C91" s="36">
        <v>115.87</v>
      </c>
      <c r="D91" s="36">
        <v>13.93</v>
      </c>
      <c r="E91" s="36">
        <v>0.52</v>
      </c>
      <c r="F91" s="36">
        <v>2.63</v>
      </c>
      <c r="G91" s="36">
        <v>0.02</v>
      </c>
      <c r="H91" s="36">
        <v>0.33</v>
      </c>
      <c r="I91" s="36" t="s">
        <v>10</v>
      </c>
      <c r="J91" s="36">
        <v>0.33</v>
      </c>
      <c r="K91" s="36">
        <v>0.57999999999999996</v>
      </c>
      <c r="L91" s="36">
        <v>5.62</v>
      </c>
      <c r="M91" s="36">
        <v>1.25</v>
      </c>
      <c r="N91" s="36">
        <v>91</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34.5" customHeight="1">
      <c r="A1" s="253" t="s">
        <v>127</v>
      </c>
      <c r="B1" s="220"/>
      <c r="C1" s="229"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D1" s="230"/>
      <c r="E1" s="230"/>
      <c r="F1" s="230"/>
      <c r="G1" s="230"/>
      <c r="H1" s="230" t="str">
        <f>"Auszahlungen und Einzahlungen der Kreisverwaltungen, Amtsverwaltungen und kreisangehörigen Gemeinden "&amp;Deckblatt!A7&amp;"
nach Produktbereichen"</f>
        <v>Auszahlungen und Einzahlungen der Kreisverwaltungen, Amtsverwaltungen und kreisangehörigen Gemeinden 2016
nach Produktbereichen</v>
      </c>
      <c r="I1" s="230"/>
      <c r="J1" s="230"/>
      <c r="K1" s="230"/>
      <c r="L1" s="230"/>
      <c r="M1" s="230"/>
      <c r="N1" s="230"/>
    </row>
    <row r="2" spans="1:14" s="18" customFormat="1" ht="20.25" customHeight="1">
      <c r="A2" s="253" t="s">
        <v>109</v>
      </c>
      <c r="B2" s="220"/>
      <c r="C2" s="229" t="s">
        <v>126</v>
      </c>
      <c r="D2" s="230"/>
      <c r="E2" s="230"/>
      <c r="F2" s="230"/>
      <c r="G2" s="230"/>
      <c r="H2" s="230" t="s">
        <v>126</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4"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4"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row>
    <row r="19" spans="1:24" s="22" customFormat="1" ht="11.1" customHeight="1">
      <c r="A19" s="158">
        <f>IF(B19&lt;&gt;"",COUNTA($B$19:B19),"")</f>
        <v>1</v>
      </c>
      <c r="B19" s="42" t="s">
        <v>141</v>
      </c>
      <c r="C19" s="129">
        <v>152546</v>
      </c>
      <c r="D19" s="129">
        <v>54790</v>
      </c>
      <c r="E19" s="129">
        <v>18481</v>
      </c>
      <c r="F19" s="129">
        <v>6681</v>
      </c>
      <c r="G19" s="129">
        <v>5725</v>
      </c>
      <c r="H19" s="129">
        <v>35741</v>
      </c>
      <c r="I19" s="129">
        <v>7431</v>
      </c>
      <c r="J19" s="129">
        <v>28310</v>
      </c>
      <c r="K19" s="129">
        <v>4369</v>
      </c>
      <c r="L19" s="129">
        <v>18738</v>
      </c>
      <c r="M19" s="129">
        <v>8020</v>
      </c>
      <c r="N19" s="129" t="s">
        <v>10</v>
      </c>
      <c r="O19" s="119"/>
      <c r="P19" s="119"/>
      <c r="Q19" s="119"/>
      <c r="R19" s="119"/>
      <c r="S19" s="119"/>
      <c r="T19" s="119"/>
      <c r="U19" s="119"/>
      <c r="V19" s="119"/>
      <c r="W19" s="119"/>
      <c r="X19" s="119"/>
    </row>
    <row r="20" spans="1:24" s="22" customFormat="1" ht="11.1" customHeight="1">
      <c r="A20" s="158">
        <f>IF(B20&lt;&gt;"",COUNTA($B$19:B20),"")</f>
        <v>2</v>
      </c>
      <c r="B20" s="42" t="s">
        <v>142</v>
      </c>
      <c r="C20" s="129">
        <v>77289</v>
      </c>
      <c r="D20" s="129">
        <v>13385</v>
      </c>
      <c r="E20" s="129">
        <v>6361</v>
      </c>
      <c r="F20" s="129">
        <v>22845</v>
      </c>
      <c r="G20" s="129">
        <v>1482</v>
      </c>
      <c r="H20" s="129">
        <v>9437</v>
      </c>
      <c r="I20" s="129">
        <v>5327</v>
      </c>
      <c r="J20" s="129">
        <v>4110</v>
      </c>
      <c r="K20" s="129">
        <v>3015</v>
      </c>
      <c r="L20" s="129">
        <v>12765</v>
      </c>
      <c r="M20" s="129">
        <v>7999</v>
      </c>
      <c r="N20" s="129" t="s">
        <v>10</v>
      </c>
      <c r="O20" s="119"/>
      <c r="P20" s="119"/>
      <c r="Q20" s="119"/>
      <c r="R20" s="119"/>
      <c r="S20" s="119"/>
      <c r="T20" s="119"/>
      <c r="U20" s="119"/>
      <c r="V20" s="119"/>
      <c r="W20" s="119"/>
      <c r="X20" s="119"/>
    </row>
    <row r="21" spans="1:24" s="22" customFormat="1" ht="21.6" customHeight="1">
      <c r="A21" s="158">
        <f>IF(B21&lt;&gt;"",COUNTA($B$19:B21),"")</f>
        <v>3</v>
      </c>
      <c r="B21" s="43" t="s">
        <v>143</v>
      </c>
      <c r="C21" s="129">
        <v>143357</v>
      </c>
      <c r="D21" s="129" t="s">
        <v>10</v>
      </c>
      <c r="E21" s="129" t="s">
        <v>10</v>
      </c>
      <c r="F21" s="129" t="s">
        <v>10</v>
      </c>
      <c r="G21" s="129" t="s">
        <v>10</v>
      </c>
      <c r="H21" s="129">
        <v>143357</v>
      </c>
      <c r="I21" s="129">
        <v>112641</v>
      </c>
      <c r="J21" s="129">
        <v>30716</v>
      </c>
      <c r="K21" s="129" t="s">
        <v>10</v>
      </c>
      <c r="L21" s="129" t="s">
        <v>10</v>
      </c>
      <c r="M21" s="129" t="s">
        <v>10</v>
      </c>
      <c r="N21" s="129" t="s">
        <v>10</v>
      </c>
      <c r="O21" s="119"/>
      <c r="P21" s="119"/>
      <c r="Q21" s="119"/>
      <c r="R21" s="119"/>
      <c r="S21" s="119"/>
      <c r="T21" s="119"/>
      <c r="U21" s="119"/>
      <c r="V21" s="119"/>
      <c r="W21" s="119"/>
      <c r="X21" s="119"/>
    </row>
    <row r="22" spans="1:24" s="22" customFormat="1" ht="11.1" customHeight="1">
      <c r="A22" s="158">
        <f>IF(B22&lt;&gt;"",COUNTA($B$19:B22),"")</f>
        <v>4</v>
      </c>
      <c r="B22" s="42" t="s">
        <v>144</v>
      </c>
      <c r="C22" s="129">
        <v>4874</v>
      </c>
      <c r="D22" s="129">
        <v>1</v>
      </c>
      <c r="E22" s="129">
        <v>3</v>
      </c>
      <c r="F22" s="129">
        <v>13</v>
      </c>
      <c r="G22" s="129" t="s">
        <v>10</v>
      </c>
      <c r="H22" s="129">
        <v>21</v>
      </c>
      <c r="I22" s="129" t="s">
        <v>10</v>
      </c>
      <c r="J22" s="129">
        <v>21</v>
      </c>
      <c r="K22" s="129">
        <v>1</v>
      </c>
      <c r="L22" s="129">
        <v>169</v>
      </c>
      <c r="M22" s="129">
        <v>2</v>
      </c>
      <c r="N22" s="129">
        <v>4666</v>
      </c>
      <c r="O22" s="119"/>
      <c r="P22" s="119"/>
      <c r="Q22" s="119"/>
      <c r="R22" s="119"/>
      <c r="S22" s="119"/>
      <c r="T22" s="119"/>
      <c r="U22" s="119"/>
      <c r="V22" s="119"/>
      <c r="W22" s="119"/>
      <c r="X22" s="119"/>
    </row>
    <row r="23" spans="1:24" s="22" customFormat="1" ht="11.1" customHeight="1">
      <c r="A23" s="158">
        <f>IF(B23&lt;&gt;"",COUNTA($B$19:B23),"")</f>
        <v>5</v>
      </c>
      <c r="B23" s="42" t="s">
        <v>145</v>
      </c>
      <c r="C23" s="129">
        <v>233450</v>
      </c>
      <c r="D23" s="129">
        <v>24061</v>
      </c>
      <c r="E23" s="129">
        <v>4030</v>
      </c>
      <c r="F23" s="129">
        <v>16133</v>
      </c>
      <c r="G23" s="129">
        <v>2131</v>
      </c>
      <c r="H23" s="129">
        <v>58629</v>
      </c>
      <c r="I23" s="129">
        <v>10668</v>
      </c>
      <c r="J23" s="129">
        <v>47961</v>
      </c>
      <c r="K23" s="129">
        <v>3956</v>
      </c>
      <c r="L23" s="129">
        <v>6824</v>
      </c>
      <c r="M23" s="129">
        <v>8298</v>
      </c>
      <c r="N23" s="129">
        <v>109388</v>
      </c>
      <c r="O23" s="119"/>
      <c r="P23" s="119"/>
      <c r="Q23" s="119"/>
      <c r="R23" s="119"/>
      <c r="S23" s="119"/>
      <c r="T23" s="119"/>
      <c r="U23" s="119"/>
      <c r="V23" s="119"/>
      <c r="W23" s="119"/>
      <c r="X23" s="119"/>
    </row>
    <row r="24" spans="1:24" s="22" customFormat="1" ht="11.1" customHeight="1">
      <c r="A24" s="158">
        <f>IF(B24&lt;&gt;"",COUNTA($B$19:B24),"")</f>
        <v>6</v>
      </c>
      <c r="B24" s="42" t="s">
        <v>146</v>
      </c>
      <c r="C24" s="129">
        <v>139630</v>
      </c>
      <c r="D24" s="129">
        <v>15333</v>
      </c>
      <c r="E24" s="129">
        <v>1320</v>
      </c>
      <c r="F24" s="129">
        <v>6846</v>
      </c>
      <c r="G24" s="129">
        <v>28</v>
      </c>
      <c r="H24" s="129">
        <v>7641</v>
      </c>
      <c r="I24" s="129">
        <v>49</v>
      </c>
      <c r="J24" s="129">
        <v>7592</v>
      </c>
      <c r="K24" s="129">
        <v>122</v>
      </c>
      <c r="L24" s="129">
        <v>1090</v>
      </c>
      <c r="M24" s="129">
        <v>286</v>
      </c>
      <c r="N24" s="129">
        <v>106965</v>
      </c>
      <c r="O24" s="119"/>
      <c r="P24" s="119"/>
      <c r="Q24" s="119"/>
      <c r="R24" s="119"/>
      <c r="S24" s="119"/>
      <c r="T24" s="119"/>
      <c r="U24" s="119"/>
      <c r="V24" s="119"/>
      <c r="W24" s="119"/>
      <c r="X24" s="119"/>
    </row>
    <row r="25" spans="1:24" s="22" customFormat="1" ht="20.100000000000001" customHeight="1">
      <c r="A25" s="159">
        <f>IF(B25&lt;&gt;"",COUNTA($B$19:B25),"")</f>
        <v>7</v>
      </c>
      <c r="B25" s="45" t="s">
        <v>147</v>
      </c>
      <c r="C25" s="130">
        <v>471886</v>
      </c>
      <c r="D25" s="130">
        <v>76904</v>
      </c>
      <c r="E25" s="130">
        <v>27555</v>
      </c>
      <c r="F25" s="130">
        <v>38825</v>
      </c>
      <c r="G25" s="130">
        <v>9311</v>
      </c>
      <c r="H25" s="130">
        <v>239545</v>
      </c>
      <c r="I25" s="130">
        <v>136018</v>
      </c>
      <c r="J25" s="130">
        <v>103527</v>
      </c>
      <c r="K25" s="130">
        <v>11218</v>
      </c>
      <c r="L25" s="130">
        <v>37405</v>
      </c>
      <c r="M25" s="130">
        <v>24033</v>
      </c>
      <c r="N25" s="130">
        <v>7089</v>
      </c>
      <c r="O25" s="119"/>
      <c r="P25" s="119"/>
      <c r="Q25" s="119"/>
      <c r="R25" s="119"/>
      <c r="S25" s="119"/>
      <c r="T25" s="119"/>
      <c r="U25" s="119"/>
      <c r="V25" s="119"/>
      <c r="W25" s="119"/>
      <c r="X25" s="119"/>
    </row>
    <row r="26" spans="1:24" s="22" customFormat="1" ht="21.6" customHeight="1">
      <c r="A26" s="158">
        <f>IF(B26&lt;&gt;"",COUNTA($B$19:B26),"")</f>
        <v>8</v>
      </c>
      <c r="B26" s="43" t="s">
        <v>148</v>
      </c>
      <c r="C26" s="129">
        <v>48690</v>
      </c>
      <c r="D26" s="129">
        <v>9799</v>
      </c>
      <c r="E26" s="129">
        <v>2788</v>
      </c>
      <c r="F26" s="129">
        <v>3985</v>
      </c>
      <c r="G26" s="129">
        <v>675</v>
      </c>
      <c r="H26" s="129">
        <v>4915</v>
      </c>
      <c r="I26" s="129">
        <v>1507</v>
      </c>
      <c r="J26" s="129">
        <v>3408</v>
      </c>
      <c r="K26" s="129">
        <v>2094</v>
      </c>
      <c r="L26" s="129">
        <v>20871</v>
      </c>
      <c r="M26" s="129">
        <v>3563</v>
      </c>
      <c r="N26" s="129" t="s">
        <v>10</v>
      </c>
      <c r="O26" s="119"/>
      <c r="P26" s="119"/>
      <c r="Q26" s="119"/>
      <c r="R26" s="119"/>
      <c r="S26" s="119"/>
      <c r="T26" s="119"/>
      <c r="U26" s="119"/>
      <c r="V26" s="119"/>
      <c r="W26" s="119"/>
      <c r="X26" s="119"/>
    </row>
    <row r="27" spans="1:24" s="22" customFormat="1" ht="11.1" customHeight="1">
      <c r="A27" s="158">
        <f>IF(B27&lt;&gt;"",COUNTA($B$19:B27),"")</f>
        <v>9</v>
      </c>
      <c r="B27" s="42" t="s">
        <v>149</v>
      </c>
      <c r="C27" s="129">
        <v>35221</v>
      </c>
      <c r="D27" s="129">
        <v>6039</v>
      </c>
      <c r="E27" s="129">
        <v>427</v>
      </c>
      <c r="F27" s="129">
        <v>3234</v>
      </c>
      <c r="G27" s="129">
        <v>511</v>
      </c>
      <c r="H27" s="129">
        <v>4320</v>
      </c>
      <c r="I27" s="129">
        <v>1408</v>
      </c>
      <c r="J27" s="129">
        <v>2913</v>
      </c>
      <c r="K27" s="129">
        <v>1707</v>
      </c>
      <c r="L27" s="129">
        <v>16023</v>
      </c>
      <c r="M27" s="129">
        <v>2961</v>
      </c>
      <c r="N27" s="129" t="s">
        <v>10</v>
      </c>
      <c r="O27" s="119"/>
      <c r="P27" s="119"/>
      <c r="Q27" s="119"/>
      <c r="R27" s="119"/>
      <c r="S27" s="119"/>
      <c r="T27" s="119"/>
      <c r="U27" s="119"/>
      <c r="V27" s="119"/>
      <c r="W27" s="119"/>
      <c r="X27" s="119"/>
    </row>
    <row r="28" spans="1:24"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row>
    <row r="29" spans="1:24" s="22" customFormat="1" ht="11.1" customHeight="1">
      <c r="A29" s="158">
        <f>IF(B29&lt;&gt;"",COUNTA($B$19:B29),"")</f>
        <v>11</v>
      </c>
      <c r="B29" s="42" t="s">
        <v>151</v>
      </c>
      <c r="C29" s="129">
        <v>2140</v>
      </c>
      <c r="D29" s="129">
        <v>579</v>
      </c>
      <c r="E29" s="129">
        <v>52</v>
      </c>
      <c r="F29" s="129" t="s">
        <v>10</v>
      </c>
      <c r="G29" s="129">
        <v>8</v>
      </c>
      <c r="H29" s="129">
        <v>292</v>
      </c>
      <c r="I29" s="129">
        <v>8</v>
      </c>
      <c r="J29" s="129">
        <v>284</v>
      </c>
      <c r="K29" s="129">
        <v>44</v>
      </c>
      <c r="L29" s="129">
        <v>450</v>
      </c>
      <c r="M29" s="129">
        <v>14</v>
      </c>
      <c r="N29" s="129">
        <v>700</v>
      </c>
      <c r="O29" s="119"/>
      <c r="P29" s="119"/>
      <c r="Q29" s="119"/>
      <c r="R29" s="119"/>
      <c r="S29" s="119"/>
      <c r="T29" s="119"/>
      <c r="U29" s="119"/>
      <c r="V29" s="119"/>
      <c r="W29" s="119"/>
      <c r="X29" s="119"/>
    </row>
    <row r="30" spans="1:24" s="22" customFormat="1" ht="11.1" customHeight="1">
      <c r="A30" s="158">
        <f>IF(B30&lt;&gt;"",COUNTA($B$19:B30),"")</f>
        <v>12</v>
      </c>
      <c r="B30" s="42" t="s">
        <v>146</v>
      </c>
      <c r="C30" s="129">
        <v>444</v>
      </c>
      <c r="D30" s="129">
        <v>11</v>
      </c>
      <c r="E30" s="129">
        <v>211</v>
      </c>
      <c r="F30" s="129">
        <v>1</v>
      </c>
      <c r="G30" s="129" t="s">
        <v>10</v>
      </c>
      <c r="H30" s="129">
        <v>2</v>
      </c>
      <c r="I30" s="129" t="s">
        <v>10</v>
      </c>
      <c r="J30" s="129">
        <v>2</v>
      </c>
      <c r="K30" s="129" t="s">
        <v>10</v>
      </c>
      <c r="L30" s="129">
        <v>220</v>
      </c>
      <c r="M30" s="129" t="s">
        <v>10</v>
      </c>
      <c r="N30" s="129" t="s">
        <v>10</v>
      </c>
      <c r="O30" s="119"/>
      <c r="P30" s="119"/>
      <c r="Q30" s="119"/>
      <c r="R30" s="119"/>
      <c r="S30" s="119"/>
      <c r="T30" s="119"/>
      <c r="U30" s="119"/>
      <c r="V30" s="119"/>
      <c r="W30" s="119"/>
      <c r="X30" s="119"/>
    </row>
    <row r="31" spans="1:24" s="22" customFormat="1" ht="20.100000000000001" customHeight="1">
      <c r="A31" s="159">
        <f>IF(B31&lt;&gt;"",COUNTA($B$19:B31),"")</f>
        <v>13</v>
      </c>
      <c r="B31" s="45" t="s">
        <v>152</v>
      </c>
      <c r="C31" s="130">
        <v>50386</v>
      </c>
      <c r="D31" s="130">
        <v>10366</v>
      </c>
      <c r="E31" s="130">
        <v>2629</v>
      </c>
      <c r="F31" s="130">
        <v>3984</v>
      </c>
      <c r="G31" s="130">
        <v>683</v>
      </c>
      <c r="H31" s="130">
        <v>5206</v>
      </c>
      <c r="I31" s="130">
        <v>1515</v>
      </c>
      <c r="J31" s="130">
        <v>3691</v>
      </c>
      <c r="K31" s="130">
        <v>2139</v>
      </c>
      <c r="L31" s="130">
        <v>21102</v>
      </c>
      <c r="M31" s="130">
        <v>3577</v>
      </c>
      <c r="N31" s="130">
        <v>700</v>
      </c>
      <c r="O31" s="119"/>
      <c r="P31" s="119"/>
      <c r="Q31" s="119"/>
      <c r="R31" s="119"/>
      <c r="S31" s="119"/>
      <c r="T31" s="119"/>
      <c r="U31" s="119"/>
      <c r="V31" s="119"/>
      <c r="W31" s="119"/>
      <c r="X31" s="119"/>
    </row>
    <row r="32" spans="1:24" s="22" customFormat="1" ht="20.100000000000001" customHeight="1">
      <c r="A32" s="159">
        <f>IF(B32&lt;&gt;"",COUNTA($B$19:B32),"")</f>
        <v>14</v>
      </c>
      <c r="B32" s="45" t="s">
        <v>153</v>
      </c>
      <c r="C32" s="130">
        <v>522272</v>
      </c>
      <c r="D32" s="130">
        <v>87270</v>
      </c>
      <c r="E32" s="130">
        <v>30184</v>
      </c>
      <c r="F32" s="130">
        <v>42809</v>
      </c>
      <c r="G32" s="130">
        <v>9994</v>
      </c>
      <c r="H32" s="130">
        <v>244751</v>
      </c>
      <c r="I32" s="130">
        <v>137534</v>
      </c>
      <c r="J32" s="130">
        <v>107217</v>
      </c>
      <c r="K32" s="130">
        <v>13357</v>
      </c>
      <c r="L32" s="130">
        <v>58507</v>
      </c>
      <c r="M32" s="130">
        <v>27610</v>
      </c>
      <c r="N32" s="130">
        <v>7789</v>
      </c>
      <c r="O32" s="119"/>
      <c r="P32" s="119"/>
      <c r="Q32" s="119"/>
      <c r="R32" s="119"/>
      <c r="S32" s="119"/>
      <c r="T32" s="119"/>
      <c r="U32" s="119"/>
      <c r="V32" s="119"/>
      <c r="W32" s="119"/>
      <c r="X32" s="119"/>
    </row>
    <row r="33" spans="1:24" s="22" customFormat="1" ht="11.1" customHeight="1">
      <c r="A33" s="158">
        <f>IF(B33&lt;&gt;"",COUNTA($B$19:B33),"")</f>
        <v>15</v>
      </c>
      <c r="B33" s="42" t="s">
        <v>154</v>
      </c>
      <c r="C33" s="129">
        <v>145355</v>
      </c>
      <c r="D33" s="129" t="s">
        <v>10</v>
      </c>
      <c r="E33" s="129" t="s">
        <v>10</v>
      </c>
      <c r="F33" s="129" t="s">
        <v>10</v>
      </c>
      <c r="G33" s="129" t="s">
        <v>10</v>
      </c>
      <c r="H33" s="129" t="s">
        <v>10</v>
      </c>
      <c r="I33" s="129" t="s">
        <v>10</v>
      </c>
      <c r="J33" s="129" t="s">
        <v>10</v>
      </c>
      <c r="K33" s="129" t="s">
        <v>10</v>
      </c>
      <c r="L33" s="129" t="s">
        <v>10</v>
      </c>
      <c r="M33" s="129" t="s">
        <v>10</v>
      </c>
      <c r="N33" s="129">
        <v>145355</v>
      </c>
      <c r="O33" s="119"/>
      <c r="P33" s="119"/>
      <c r="Q33" s="119"/>
      <c r="R33" s="119"/>
      <c r="S33" s="119"/>
      <c r="T33" s="119"/>
      <c r="U33" s="119"/>
      <c r="V33" s="119"/>
      <c r="W33" s="119"/>
      <c r="X33" s="119"/>
    </row>
    <row r="34" spans="1:24" s="22" customFormat="1" ht="11.1" customHeight="1">
      <c r="A34" s="158">
        <f>IF(B34&lt;&gt;"",COUNTA($B$19:B34),"")</f>
        <v>16</v>
      </c>
      <c r="B34" s="42" t="s">
        <v>155</v>
      </c>
      <c r="C34" s="129">
        <v>55314</v>
      </c>
      <c r="D34" s="129" t="s">
        <v>10</v>
      </c>
      <c r="E34" s="129" t="s">
        <v>10</v>
      </c>
      <c r="F34" s="129" t="s">
        <v>10</v>
      </c>
      <c r="G34" s="129" t="s">
        <v>10</v>
      </c>
      <c r="H34" s="129" t="s">
        <v>10</v>
      </c>
      <c r="I34" s="129" t="s">
        <v>10</v>
      </c>
      <c r="J34" s="129" t="s">
        <v>10</v>
      </c>
      <c r="K34" s="129" t="s">
        <v>10</v>
      </c>
      <c r="L34" s="129" t="s">
        <v>10</v>
      </c>
      <c r="M34" s="129" t="s">
        <v>10</v>
      </c>
      <c r="N34" s="129">
        <v>55314</v>
      </c>
      <c r="O34" s="119"/>
      <c r="P34" s="119"/>
      <c r="Q34" s="119"/>
      <c r="R34" s="119"/>
      <c r="S34" s="119"/>
      <c r="T34" s="119"/>
      <c r="U34" s="119"/>
      <c r="V34" s="119"/>
      <c r="W34" s="119"/>
      <c r="X34" s="119"/>
    </row>
    <row r="35" spans="1:24" s="22" customFormat="1" ht="11.1" customHeight="1">
      <c r="A35" s="158">
        <f>IF(B35&lt;&gt;"",COUNTA($B$19:B35),"")</f>
        <v>17</v>
      </c>
      <c r="B35" s="42" t="s">
        <v>171</v>
      </c>
      <c r="C35" s="129">
        <v>57204</v>
      </c>
      <c r="D35" s="129" t="s">
        <v>10</v>
      </c>
      <c r="E35" s="129" t="s">
        <v>10</v>
      </c>
      <c r="F35" s="129" t="s">
        <v>10</v>
      </c>
      <c r="G35" s="129" t="s">
        <v>10</v>
      </c>
      <c r="H35" s="129" t="s">
        <v>10</v>
      </c>
      <c r="I35" s="129" t="s">
        <v>10</v>
      </c>
      <c r="J35" s="129" t="s">
        <v>10</v>
      </c>
      <c r="K35" s="129" t="s">
        <v>10</v>
      </c>
      <c r="L35" s="129" t="s">
        <v>10</v>
      </c>
      <c r="M35" s="129" t="s">
        <v>10</v>
      </c>
      <c r="N35" s="129">
        <v>57204</v>
      </c>
      <c r="O35" s="119"/>
      <c r="P35" s="119"/>
      <c r="Q35" s="119"/>
      <c r="R35" s="119"/>
      <c r="S35" s="119"/>
      <c r="T35" s="119"/>
      <c r="U35" s="119"/>
      <c r="V35" s="119"/>
      <c r="W35" s="119"/>
      <c r="X35" s="119"/>
    </row>
    <row r="36" spans="1:24" s="22" customFormat="1" ht="11.1" customHeight="1">
      <c r="A36" s="158">
        <f>IF(B36&lt;&gt;"",COUNTA($B$19:B36),"")</f>
        <v>18</v>
      </c>
      <c r="B36" s="42" t="s">
        <v>172</v>
      </c>
      <c r="C36" s="129">
        <v>24170</v>
      </c>
      <c r="D36" s="129" t="s">
        <v>10</v>
      </c>
      <c r="E36" s="129" t="s">
        <v>10</v>
      </c>
      <c r="F36" s="129" t="s">
        <v>10</v>
      </c>
      <c r="G36" s="129" t="s">
        <v>10</v>
      </c>
      <c r="H36" s="129" t="s">
        <v>10</v>
      </c>
      <c r="I36" s="129" t="s">
        <v>10</v>
      </c>
      <c r="J36" s="129" t="s">
        <v>10</v>
      </c>
      <c r="K36" s="129" t="s">
        <v>10</v>
      </c>
      <c r="L36" s="129" t="s">
        <v>10</v>
      </c>
      <c r="M36" s="129" t="s">
        <v>10</v>
      </c>
      <c r="N36" s="129">
        <v>24170</v>
      </c>
      <c r="O36" s="119"/>
      <c r="P36" s="119"/>
      <c r="Q36" s="119"/>
      <c r="R36" s="119"/>
      <c r="S36" s="119"/>
      <c r="T36" s="119"/>
      <c r="U36" s="119"/>
      <c r="V36" s="119"/>
      <c r="W36" s="119"/>
      <c r="X36" s="119"/>
    </row>
    <row r="37" spans="1:24" s="22" customFormat="1" ht="11.1" customHeight="1">
      <c r="A37" s="158">
        <f>IF(B37&lt;&gt;"",COUNTA($B$19:B37),"")</f>
        <v>19</v>
      </c>
      <c r="B37" s="42" t="s">
        <v>60</v>
      </c>
      <c r="C37" s="129">
        <v>86033</v>
      </c>
      <c r="D37" s="129" t="s">
        <v>10</v>
      </c>
      <c r="E37" s="129" t="s">
        <v>10</v>
      </c>
      <c r="F37" s="129" t="s">
        <v>10</v>
      </c>
      <c r="G37" s="129" t="s">
        <v>10</v>
      </c>
      <c r="H37" s="129" t="s">
        <v>10</v>
      </c>
      <c r="I37" s="129" t="s">
        <v>10</v>
      </c>
      <c r="J37" s="129" t="s">
        <v>10</v>
      </c>
      <c r="K37" s="129" t="s">
        <v>10</v>
      </c>
      <c r="L37" s="129" t="s">
        <v>10</v>
      </c>
      <c r="M37" s="129" t="s">
        <v>10</v>
      </c>
      <c r="N37" s="129">
        <v>86033</v>
      </c>
      <c r="O37" s="119"/>
      <c r="P37" s="119"/>
      <c r="Q37" s="119"/>
      <c r="R37" s="119"/>
      <c r="S37" s="119"/>
      <c r="T37" s="119"/>
      <c r="U37" s="119"/>
      <c r="V37" s="119"/>
      <c r="W37" s="119"/>
      <c r="X37" s="119"/>
    </row>
    <row r="38" spans="1:24" s="22" customFormat="1" ht="21.6" customHeight="1">
      <c r="A38" s="158">
        <f>IF(B38&lt;&gt;"",COUNTA($B$19:B38),"")</f>
        <v>20</v>
      </c>
      <c r="B38" s="43" t="s">
        <v>156</v>
      </c>
      <c r="C38" s="129">
        <v>66022</v>
      </c>
      <c r="D38" s="129" t="s">
        <v>10</v>
      </c>
      <c r="E38" s="129" t="s">
        <v>10</v>
      </c>
      <c r="F38" s="129" t="s">
        <v>10</v>
      </c>
      <c r="G38" s="129" t="s">
        <v>10</v>
      </c>
      <c r="H38" s="129" t="s">
        <v>10</v>
      </c>
      <c r="I38" s="129" t="s">
        <v>10</v>
      </c>
      <c r="J38" s="129" t="s">
        <v>10</v>
      </c>
      <c r="K38" s="129" t="s">
        <v>10</v>
      </c>
      <c r="L38" s="129" t="s">
        <v>10</v>
      </c>
      <c r="M38" s="129" t="s">
        <v>10</v>
      </c>
      <c r="N38" s="129">
        <v>66022</v>
      </c>
      <c r="O38" s="119"/>
      <c r="P38" s="119"/>
      <c r="Q38" s="119"/>
      <c r="R38" s="119"/>
      <c r="S38" s="119"/>
      <c r="T38" s="119"/>
      <c r="U38" s="119"/>
      <c r="V38" s="119"/>
      <c r="W38" s="119"/>
      <c r="X38" s="119"/>
    </row>
    <row r="39" spans="1:24" s="22" customFormat="1" ht="21.6" customHeight="1">
      <c r="A39" s="158">
        <f>IF(B39&lt;&gt;"",COUNTA($B$19:B39),"")</f>
        <v>21</v>
      </c>
      <c r="B39" s="43" t="s">
        <v>157</v>
      </c>
      <c r="C39" s="129">
        <v>78955</v>
      </c>
      <c r="D39" s="129">
        <v>310</v>
      </c>
      <c r="E39" s="129">
        <v>322</v>
      </c>
      <c r="F39" s="129">
        <v>2568</v>
      </c>
      <c r="G39" s="129">
        <v>630</v>
      </c>
      <c r="H39" s="129">
        <v>70322</v>
      </c>
      <c r="I39" s="129">
        <v>42574</v>
      </c>
      <c r="J39" s="129">
        <v>27748</v>
      </c>
      <c r="K39" s="129">
        <v>122</v>
      </c>
      <c r="L39" s="129">
        <v>4142</v>
      </c>
      <c r="M39" s="129">
        <v>539</v>
      </c>
      <c r="N39" s="129" t="s">
        <v>10</v>
      </c>
      <c r="O39" s="119"/>
      <c r="P39" s="119"/>
      <c r="Q39" s="119"/>
      <c r="R39" s="119"/>
      <c r="S39" s="119"/>
      <c r="T39" s="119"/>
      <c r="U39" s="119"/>
      <c r="V39" s="119"/>
      <c r="W39" s="119"/>
      <c r="X39" s="119"/>
    </row>
    <row r="40" spans="1:24" s="22" customFormat="1" ht="21.6" customHeight="1">
      <c r="A40" s="158">
        <f>IF(B40&lt;&gt;"",COUNTA($B$19:B40),"")</f>
        <v>22</v>
      </c>
      <c r="B40" s="43" t="s">
        <v>158</v>
      </c>
      <c r="C40" s="129">
        <v>11758</v>
      </c>
      <c r="D40" s="129">
        <v>171</v>
      </c>
      <c r="E40" s="129">
        <v>1</v>
      </c>
      <c r="F40" s="129">
        <v>65</v>
      </c>
      <c r="G40" s="129" t="s">
        <v>10</v>
      </c>
      <c r="H40" s="129">
        <v>11351</v>
      </c>
      <c r="I40" s="129">
        <v>11136</v>
      </c>
      <c r="J40" s="129">
        <v>215</v>
      </c>
      <c r="K40" s="129" t="s">
        <v>10</v>
      </c>
      <c r="L40" s="129">
        <v>53</v>
      </c>
      <c r="M40" s="129">
        <v>115</v>
      </c>
      <c r="N40" s="129" t="s">
        <v>10</v>
      </c>
      <c r="O40" s="119"/>
      <c r="P40" s="119"/>
      <c r="Q40" s="119"/>
      <c r="R40" s="119"/>
      <c r="S40" s="119"/>
      <c r="T40" s="119"/>
      <c r="U40" s="119"/>
      <c r="V40" s="119"/>
      <c r="W40" s="119"/>
      <c r="X40" s="119"/>
    </row>
    <row r="41" spans="1:24" s="22" customFormat="1" ht="11.1" customHeight="1">
      <c r="A41" s="158">
        <f>IF(B41&lt;&gt;"",COUNTA($B$19:B41),"")</f>
        <v>23</v>
      </c>
      <c r="B41" s="42" t="s">
        <v>159</v>
      </c>
      <c r="C41" s="129">
        <v>29152</v>
      </c>
      <c r="D41" s="129">
        <v>430</v>
      </c>
      <c r="E41" s="129">
        <v>7552</v>
      </c>
      <c r="F41" s="129">
        <v>377</v>
      </c>
      <c r="G41" s="129">
        <v>1413</v>
      </c>
      <c r="H41" s="129">
        <v>5422</v>
      </c>
      <c r="I41" s="129">
        <v>12</v>
      </c>
      <c r="J41" s="129">
        <v>5410</v>
      </c>
      <c r="K41" s="129">
        <v>1285</v>
      </c>
      <c r="L41" s="129">
        <v>4634</v>
      </c>
      <c r="M41" s="129">
        <v>8039</v>
      </c>
      <c r="N41" s="129" t="s">
        <v>10</v>
      </c>
      <c r="O41" s="119"/>
      <c r="P41" s="119"/>
      <c r="Q41" s="119"/>
      <c r="R41" s="119"/>
      <c r="S41" s="119"/>
      <c r="T41" s="119"/>
      <c r="U41" s="119"/>
      <c r="V41" s="119"/>
      <c r="W41" s="119"/>
      <c r="X41" s="119"/>
    </row>
    <row r="42" spans="1:24" s="22" customFormat="1" ht="11.1" customHeight="1">
      <c r="A42" s="158">
        <f>IF(B42&lt;&gt;"",COUNTA($B$19:B42),"")</f>
        <v>24</v>
      </c>
      <c r="B42" s="42" t="s">
        <v>160</v>
      </c>
      <c r="C42" s="129">
        <v>234616</v>
      </c>
      <c r="D42" s="129">
        <v>32798</v>
      </c>
      <c r="E42" s="129">
        <v>8498</v>
      </c>
      <c r="F42" s="129">
        <v>7776</v>
      </c>
      <c r="G42" s="129">
        <v>655</v>
      </c>
      <c r="H42" s="129">
        <v>55872</v>
      </c>
      <c r="I42" s="129">
        <v>37907</v>
      </c>
      <c r="J42" s="129">
        <v>17965</v>
      </c>
      <c r="K42" s="129">
        <v>433</v>
      </c>
      <c r="L42" s="129">
        <v>3578</v>
      </c>
      <c r="M42" s="129">
        <v>13398</v>
      </c>
      <c r="N42" s="129">
        <v>111607</v>
      </c>
      <c r="O42" s="119"/>
      <c r="P42" s="119"/>
      <c r="Q42" s="119"/>
      <c r="R42" s="119"/>
      <c r="S42" s="119"/>
      <c r="T42" s="119"/>
      <c r="U42" s="119"/>
      <c r="V42" s="119"/>
      <c r="W42" s="119"/>
      <c r="X42" s="119"/>
    </row>
    <row r="43" spans="1:24" s="22" customFormat="1" ht="11.1" customHeight="1">
      <c r="A43" s="158">
        <f>IF(B43&lt;&gt;"",COUNTA($B$19:B43),"")</f>
        <v>25</v>
      </c>
      <c r="B43" s="42" t="s">
        <v>146</v>
      </c>
      <c r="C43" s="129">
        <v>139630</v>
      </c>
      <c r="D43" s="129">
        <v>15333</v>
      </c>
      <c r="E43" s="129">
        <v>1320</v>
      </c>
      <c r="F43" s="129">
        <v>6846</v>
      </c>
      <c r="G43" s="129">
        <v>28</v>
      </c>
      <c r="H43" s="129">
        <v>7641</v>
      </c>
      <c r="I43" s="129">
        <v>49</v>
      </c>
      <c r="J43" s="129">
        <v>7592</v>
      </c>
      <c r="K43" s="129">
        <v>122</v>
      </c>
      <c r="L43" s="129">
        <v>1090</v>
      </c>
      <c r="M43" s="129">
        <v>286</v>
      </c>
      <c r="N43" s="129">
        <v>106965</v>
      </c>
      <c r="O43" s="119"/>
      <c r="P43" s="119"/>
      <c r="Q43" s="119"/>
      <c r="R43" s="119"/>
      <c r="S43" s="119"/>
      <c r="T43" s="119"/>
      <c r="U43" s="119"/>
      <c r="V43" s="119"/>
      <c r="W43" s="119"/>
      <c r="X43" s="119"/>
    </row>
    <row r="44" spans="1:24" s="22" customFormat="1" ht="20.100000000000001" customHeight="1">
      <c r="A44" s="159">
        <f>IF(B44&lt;&gt;"",COUNTA($B$19:B44),"")</f>
        <v>26</v>
      </c>
      <c r="B44" s="45" t="s">
        <v>161</v>
      </c>
      <c r="C44" s="130">
        <v>512260</v>
      </c>
      <c r="D44" s="130">
        <v>18376</v>
      </c>
      <c r="E44" s="130">
        <v>15054</v>
      </c>
      <c r="F44" s="130">
        <v>3940</v>
      </c>
      <c r="G44" s="130">
        <v>2671</v>
      </c>
      <c r="H44" s="130">
        <v>135326</v>
      </c>
      <c r="I44" s="130">
        <v>91581</v>
      </c>
      <c r="J44" s="130">
        <v>43746</v>
      </c>
      <c r="K44" s="130">
        <v>1719</v>
      </c>
      <c r="L44" s="130">
        <v>11317</v>
      </c>
      <c r="M44" s="130">
        <v>21805</v>
      </c>
      <c r="N44" s="130">
        <v>302052</v>
      </c>
      <c r="O44" s="119"/>
      <c r="P44" s="119"/>
      <c r="Q44" s="119"/>
      <c r="R44" s="119"/>
      <c r="S44" s="119"/>
      <c r="T44" s="119"/>
      <c r="U44" s="119"/>
      <c r="V44" s="119"/>
      <c r="W44" s="119"/>
      <c r="X44" s="119"/>
    </row>
    <row r="45" spans="1:24" s="47" customFormat="1" ht="11.1" customHeight="1">
      <c r="A45" s="158">
        <f>IF(B45&lt;&gt;"",COUNTA($B$19:B45),"")</f>
        <v>27</v>
      </c>
      <c r="B45" s="42" t="s">
        <v>162</v>
      </c>
      <c r="C45" s="129">
        <v>31516</v>
      </c>
      <c r="D45" s="129">
        <v>3958</v>
      </c>
      <c r="E45" s="129">
        <v>1139</v>
      </c>
      <c r="F45" s="129">
        <v>7</v>
      </c>
      <c r="G45" s="129">
        <v>403</v>
      </c>
      <c r="H45" s="129">
        <v>2879</v>
      </c>
      <c r="I45" s="129">
        <v>1243</v>
      </c>
      <c r="J45" s="129">
        <v>1637</v>
      </c>
      <c r="K45" s="129">
        <v>235</v>
      </c>
      <c r="L45" s="129">
        <v>6657</v>
      </c>
      <c r="M45" s="129">
        <v>1644</v>
      </c>
      <c r="N45" s="129">
        <v>14593</v>
      </c>
      <c r="O45" s="120"/>
      <c r="P45" s="120"/>
      <c r="Q45" s="120"/>
      <c r="R45" s="120"/>
      <c r="S45" s="120"/>
      <c r="T45" s="120"/>
      <c r="U45" s="120"/>
      <c r="V45" s="120"/>
      <c r="W45" s="120"/>
      <c r="X45" s="120"/>
    </row>
    <row r="46" spans="1:24"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row>
    <row r="47" spans="1:24" s="47" customFormat="1" ht="11.1" customHeight="1">
      <c r="A47" s="158">
        <f>IF(B47&lt;&gt;"",COUNTA($B$19:B47),"")</f>
        <v>29</v>
      </c>
      <c r="B47" s="42" t="s">
        <v>164</v>
      </c>
      <c r="C47" s="129">
        <v>13064</v>
      </c>
      <c r="D47" s="129">
        <v>5954</v>
      </c>
      <c r="E47" s="129">
        <v>404</v>
      </c>
      <c r="F47" s="129">
        <v>21</v>
      </c>
      <c r="G47" s="129">
        <v>3</v>
      </c>
      <c r="H47" s="129">
        <v>71</v>
      </c>
      <c r="I47" s="129">
        <v>51</v>
      </c>
      <c r="J47" s="129">
        <v>20</v>
      </c>
      <c r="K47" s="129">
        <v>132</v>
      </c>
      <c r="L47" s="129">
        <v>5097</v>
      </c>
      <c r="M47" s="129">
        <v>930</v>
      </c>
      <c r="N47" s="129">
        <v>451</v>
      </c>
      <c r="O47" s="120"/>
      <c r="P47" s="120"/>
      <c r="Q47" s="120"/>
      <c r="R47" s="120"/>
      <c r="S47" s="120"/>
      <c r="T47" s="120"/>
      <c r="U47" s="120"/>
      <c r="V47" s="120"/>
      <c r="W47" s="120"/>
      <c r="X47" s="120"/>
    </row>
    <row r="48" spans="1:24" s="47" customFormat="1" ht="11.1" customHeight="1">
      <c r="A48" s="158">
        <f>IF(B48&lt;&gt;"",COUNTA($B$19:B48),"")</f>
        <v>30</v>
      </c>
      <c r="B48" s="42" t="s">
        <v>146</v>
      </c>
      <c r="C48" s="129">
        <v>444</v>
      </c>
      <c r="D48" s="129">
        <v>11</v>
      </c>
      <c r="E48" s="129">
        <v>211</v>
      </c>
      <c r="F48" s="129">
        <v>1</v>
      </c>
      <c r="G48" s="129" t="s">
        <v>10</v>
      </c>
      <c r="H48" s="129">
        <v>2</v>
      </c>
      <c r="I48" s="129" t="s">
        <v>10</v>
      </c>
      <c r="J48" s="129">
        <v>2</v>
      </c>
      <c r="K48" s="129" t="s">
        <v>10</v>
      </c>
      <c r="L48" s="129">
        <v>220</v>
      </c>
      <c r="M48" s="129" t="s">
        <v>10</v>
      </c>
      <c r="N48" s="129" t="s">
        <v>10</v>
      </c>
      <c r="O48" s="120"/>
      <c r="P48" s="120"/>
      <c r="Q48" s="120"/>
      <c r="R48" s="120"/>
      <c r="S48" s="120"/>
      <c r="T48" s="120"/>
      <c r="U48" s="120"/>
      <c r="V48" s="120"/>
      <c r="W48" s="120"/>
      <c r="X48" s="120"/>
    </row>
    <row r="49" spans="1:24" s="22" customFormat="1" ht="20.100000000000001" customHeight="1">
      <c r="A49" s="159">
        <f>IF(B49&lt;&gt;"",COUNTA($B$19:B49),"")</f>
        <v>31</v>
      </c>
      <c r="B49" s="45" t="s">
        <v>165</v>
      </c>
      <c r="C49" s="130">
        <v>44136</v>
      </c>
      <c r="D49" s="130">
        <v>9901</v>
      </c>
      <c r="E49" s="130">
        <v>1332</v>
      </c>
      <c r="F49" s="130">
        <v>27</v>
      </c>
      <c r="G49" s="130">
        <v>407</v>
      </c>
      <c r="H49" s="130">
        <v>2949</v>
      </c>
      <c r="I49" s="130">
        <v>1294</v>
      </c>
      <c r="J49" s="130">
        <v>1655</v>
      </c>
      <c r="K49" s="130">
        <v>366</v>
      </c>
      <c r="L49" s="130">
        <v>11534</v>
      </c>
      <c r="M49" s="130">
        <v>2574</v>
      </c>
      <c r="N49" s="130">
        <v>15044</v>
      </c>
      <c r="O49" s="119"/>
      <c r="P49" s="119"/>
      <c r="Q49" s="119"/>
      <c r="R49" s="119"/>
      <c r="S49" s="119"/>
      <c r="T49" s="119"/>
      <c r="U49" s="119"/>
      <c r="V49" s="119"/>
      <c r="W49" s="119"/>
      <c r="X49" s="119"/>
    </row>
    <row r="50" spans="1:24" s="22" customFormat="1" ht="20.100000000000001" customHeight="1">
      <c r="A50" s="159">
        <f>IF(B50&lt;&gt;"",COUNTA($B$19:B50),"")</f>
        <v>32</v>
      </c>
      <c r="B50" s="45" t="s">
        <v>166</v>
      </c>
      <c r="C50" s="130">
        <v>556395</v>
      </c>
      <c r="D50" s="130">
        <v>28277</v>
      </c>
      <c r="E50" s="130">
        <v>16386</v>
      </c>
      <c r="F50" s="130">
        <v>3967</v>
      </c>
      <c r="G50" s="130">
        <v>3078</v>
      </c>
      <c r="H50" s="130">
        <v>138275</v>
      </c>
      <c r="I50" s="130">
        <v>92875</v>
      </c>
      <c r="J50" s="130">
        <v>45401</v>
      </c>
      <c r="K50" s="130">
        <v>2085</v>
      </c>
      <c r="L50" s="130">
        <v>22851</v>
      </c>
      <c r="M50" s="130">
        <v>24380</v>
      </c>
      <c r="N50" s="130">
        <v>317096</v>
      </c>
      <c r="O50" s="119"/>
      <c r="P50" s="119"/>
      <c r="Q50" s="119"/>
      <c r="R50" s="119"/>
      <c r="S50" s="119"/>
      <c r="T50" s="119"/>
      <c r="U50" s="119"/>
      <c r="V50" s="119"/>
      <c r="W50" s="119"/>
      <c r="X50" s="119"/>
    </row>
    <row r="51" spans="1:24" s="22" customFormat="1" ht="20.100000000000001" customHeight="1">
      <c r="A51" s="159">
        <f>IF(B51&lt;&gt;"",COUNTA($B$19:B51),"")</f>
        <v>33</v>
      </c>
      <c r="B51" s="45" t="s">
        <v>167</v>
      </c>
      <c r="C51" s="130">
        <v>34124</v>
      </c>
      <c r="D51" s="130">
        <v>-58993</v>
      </c>
      <c r="E51" s="130">
        <v>-13798</v>
      </c>
      <c r="F51" s="130">
        <v>-38842</v>
      </c>
      <c r="G51" s="130">
        <v>-6916</v>
      </c>
      <c r="H51" s="130">
        <v>-106475</v>
      </c>
      <c r="I51" s="130">
        <v>-44659</v>
      </c>
      <c r="J51" s="130">
        <v>-61816</v>
      </c>
      <c r="K51" s="130">
        <v>-11272</v>
      </c>
      <c r="L51" s="130">
        <v>-35656</v>
      </c>
      <c r="M51" s="130">
        <v>-3230</v>
      </c>
      <c r="N51" s="130">
        <v>309307</v>
      </c>
      <c r="O51" s="119"/>
      <c r="P51" s="119"/>
      <c r="Q51" s="119"/>
      <c r="R51" s="119"/>
      <c r="S51" s="119"/>
      <c r="T51" s="119"/>
      <c r="U51" s="119"/>
      <c r="V51" s="119"/>
      <c r="W51" s="119"/>
      <c r="X51" s="119"/>
    </row>
    <row r="52" spans="1:24" s="47" customFormat="1" ht="24.95" customHeight="1">
      <c r="A52" s="158">
        <f>IF(B52&lt;&gt;"",COUNTA($B$19:B52),"")</f>
        <v>34</v>
      </c>
      <c r="B52" s="44" t="s">
        <v>168</v>
      </c>
      <c r="C52" s="131">
        <v>40374</v>
      </c>
      <c r="D52" s="131">
        <v>-58528</v>
      </c>
      <c r="E52" s="131">
        <v>-12501</v>
      </c>
      <c r="F52" s="131">
        <v>-34886</v>
      </c>
      <c r="G52" s="131">
        <v>-6640</v>
      </c>
      <c r="H52" s="131">
        <v>-104218</v>
      </c>
      <c r="I52" s="131">
        <v>-44438</v>
      </c>
      <c r="J52" s="131">
        <v>-59781</v>
      </c>
      <c r="K52" s="131">
        <v>-9500</v>
      </c>
      <c r="L52" s="131">
        <v>-26088</v>
      </c>
      <c r="M52" s="131">
        <v>-2228</v>
      </c>
      <c r="N52" s="131">
        <v>294963</v>
      </c>
      <c r="O52" s="120"/>
      <c r="P52" s="120"/>
      <c r="Q52" s="120"/>
      <c r="R52" s="120"/>
      <c r="S52" s="120"/>
      <c r="T52" s="120"/>
      <c r="U52" s="120"/>
      <c r="V52" s="120"/>
      <c r="W52" s="120"/>
      <c r="X52" s="120"/>
    </row>
    <row r="53" spans="1:24" s="47" customFormat="1" ht="18" customHeight="1">
      <c r="A53" s="158">
        <f>IF(B53&lt;&gt;"",COUNTA($B$19:B53),"")</f>
        <v>35</v>
      </c>
      <c r="B53" s="42" t="s">
        <v>169</v>
      </c>
      <c r="C53" s="129">
        <v>8572</v>
      </c>
      <c r="D53" s="129" t="s">
        <v>10</v>
      </c>
      <c r="E53" s="129" t="s">
        <v>10</v>
      </c>
      <c r="F53" s="129" t="s">
        <v>10</v>
      </c>
      <c r="G53" s="129" t="s">
        <v>10</v>
      </c>
      <c r="H53" s="129" t="s">
        <v>10</v>
      </c>
      <c r="I53" s="129" t="s">
        <v>10</v>
      </c>
      <c r="J53" s="129" t="s">
        <v>10</v>
      </c>
      <c r="K53" s="129" t="s">
        <v>10</v>
      </c>
      <c r="L53" s="129" t="s">
        <v>10</v>
      </c>
      <c r="M53" s="129" t="s">
        <v>10</v>
      </c>
      <c r="N53" s="129">
        <v>8572</v>
      </c>
      <c r="O53" s="120"/>
      <c r="P53" s="120"/>
      <c r="Q53" s="120"/>
      <c r="R53" s="120"/>
      <c r="S53" s="120"/>
      <c r="T53" s="120"/>
      <c r="U53" s="120"/>
      <c r="V53" s="120"/>
      <c r="W53" s="120"/>
      <c r="X53" s="120"/>
    </row>
    <row r="54" spans="1:24" ht="11.1" customHeight="1">
      <c r="A54" s="158">
        <f>IF(B54&lt;&gt;"",COUNTA($B$19:B54),"")</f>
        <v>36</v>
      </c>
      <c r="B54" s="42" t="s">
        <v>170</v>
      </c>
      <c r="C54" s="129">
        <v>22096</v>
      </c>
      <c r="D54" s="129">
        <v>3</v>
      </c>
      <c r="E54" s="129">
        <v>78</v>
      </c>
      <c r="F54" s="129">
        <v>101</v>
      </c>
      <c r="G54" s="129" t="s">
        <v>10</v>
      </c>
      <c r="H54" s="129" t="s">
        <v>10</v>
      </c>
      <c r="I54" s="129" t="s">
        <v>10</v>
      </c>
      <c r="J54" s="129" t="s">
        <v>10</v>
      </c>
      <c r="K54" s="129">
        <v>28</v>
      </c>
      <c r="L54" s="129" t="s">
        <v>10</v>
      </c>
      <c r="M54" s="129">
        <v>36</v>
      </c>
      <c r="N54" s="129">
        <v>21849</v>
      </c>
    </row>
    <row r="55" spans="1:24"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4" s="22" customFormat="1" ht="11.1" customHeight="1">
      <c r="A56" s="158">
        <f>IF(B56&lt;&gt;"",COUNTA($B$19:B56),"")</f>
        <v>37</v>
      </c>
      <c r="B56" s="42" t="s">
        <v>141</v>
      </c>
      <c r="C56" s="36">
        <v>716.39</v>
      </c>
      <c r="D56" s="36">
        <v>257.31</v>
      </c>
      <c r="E56" s="36">
        <v>86.79</v>
      </c>
      <c r="F56" s="36">
        <v>31.37</v>
      </c>
      <c r="G56" s="36">
        <v>26.89</v>
      </c>
      <c r="H56" s="36">
        <v>167.85</v>
      </c>
      <c r="I56" s="36">
        <v>34.9</v>
      </c>
      <c r="J56" s="36">
        <v>132.94999999999999</v>
      </c>
      <c r="K56" s="36">
        <v>20.52</v>
      </c>
      <c r="L56" s="36">
        <v>88</v>
      </c>
      <c r="M56" s="36">
        <v>37.67</v>
      </c>
      <c r="N56" s="36" t="s">
        <v>10</v>
      </c>
      <c r="O56" s="119"/>
      <c r="P56" s="119"/>
      <c r="Q56" s="119"/>
      <c r="R56" s="119"/>
      <c r="S56" s="119"/>
      <c r="T56" s="119"/>
      <c r="U56" s="119"/>
      <c r="V56" s="119"/>
      <c r="W56" s="119"/>
      <c r="X56" s="119"/>
    </row>
    <row r="57" spans="1:24" s="22" customFormat="1" ht="11.1" customHeight="1">
      <c r="A57" s="158">
        <f>IF(B57&lt;&gt;"",COUNTA($B$19:B57),"")</f>
        <v>38</v>
      </c>
      <c r="B57" s="42" t="s">
        <v>142</v>
      </c>
      <c r="C57" s="36">
        <v>362.97</v>
      </c>
      <c r="D57" s="36">
        <v>62.86</v>
      </c>
      <c r="E57" s="36">
        <v>29.87</v>
      </c>
      <c r="F57" s="36">
        <v>107.29</v>
      </c>
      <c r="G57" s="36">
        <v>6.96</v>
      </c>
      <c r="H57" s="36">
        <v>44.32</v>
      </c>
      <c r="I57" s="36">
        <v>25.02</v>
      </c>
      <c r="J57" s="36">
        <v>19.3</v>
      </c>
      <c r="K57" s="36">
        <v>14.16</v>
      </c>
      <c r="L57" s="36">
        <v>59.95</v>
      </c>
      <c r="M57" s="36">
        <v>37.57</v>
      </c>
      <c r="N57" s="36" t="s">
        <v>10</v>
      </c>
      <c r="O57" s="119"/>
      <c r="P57" s="119"/>
      <c r="Q57" s="119"/>
      <c r="R57" s="119"/>
      <c r="S57" s="119"/>
      <c r="T57" s="119"/>
      <c r="U57" s="119"/>
      <c r="V57" s="119"/>
      <c r="W57" s="119"/>
      <c r="X57" s="119"/>
    </row>
    <row r="58" spans="1:24" s="22" customFormat="1" ht="21.6" customHeight="1">
      <c r="A58" s="158">
        <f>IF(B58&lt;&gt;"",COUNTA($B$19:B58),"")</f>
        <v>39</v>
      </c>
      <c r="B58" s="43" t="s">
        <v>143</v>
      </c>
      <c r="C58" s="36">
        <v>673.24</v>
      </c>
      <c r="D58" s="36" t="s">
        <v>10</v>
      </c>
      <c r="E58" s="36" t="s">
        <v>10</v>
      </c>
      <c r="F58" s="36" t="s">
        <v>10</v>
      </c>
      <c r="G58" s="36" t="s">
        <v>10</v>
      </c>
      <c r="H58" s="36">
        <v>673.24</v>
      </c>
      <c r="I58" s="36">
        <v>528.99</v>
      </c>
      <c r="J58" s="36">
        <v>144.25</v>
      </c>
      <c r="K58" s="36" t="s">
        <v>10</v>
      </c>
      <c r="L58" s="36" t="s">
        <v>10</v>
      </c>
      <c r="M58" s="36" t="s">
        <v>10</v>
      </c>
      <c r="N58" s="36" t="s">
        <v>10</v>
      </c>
      <c r="O58" s="119"/>
      <c r="P58" s="119"/>
      <c r="Q58" s="119"/>
      <c r="R58" s="119"/>
      <c r="S58" s="119"/>
      <c r="T58" s="119"/>
      <c r="U58" s="119"/>
      <c r="V58" s="119"/>
      <c r="W58" s="119"/>
      <c r="X58" s="119"/>
    </row>
    <row r="59" spans="1:24" s="22" customFormat="1" ht="11.1" customHeight="1">
      <c r="A59" s="158">
        <f>IF(B59&lt;&gt;"",COUNTA($B$19:B59),"")</f>
        <v>40</v>
      </c>
      <c r="B59" s="42" t="s">
        <v>144</v>
      </c>
      <c r="C59" s="36">
        <v>22.89</v>
      </c>
      <c r="D59" s="36" t="s">
        <v>10</v>
      </c>
      <c r="E59" s="36">
        <v>0.01</v>
      </c>
      <c r="F59" s="36">
        <v>0.06</v>
      </c>
      <c r="G59" s="36" t="s">
        <v>10</v>
      </c>
      <c r="H59" s="36">
        <v>0.1</v>
      </c>
      <c r="I59" s="36" t="s">
        <v>10</v>
      </c>
      <c r="J59" s="36">
        <v>0.1</v>
      </c>
      <c r="K59" s="36" t="s">
        <v>10</v>
      </c>
      <c r="L59" s="36">
        <v>0.79</v>
      </c>
      <c r="M59" s="36">
        <v>0.01</v>
      </c>
      <c r="N59" s="36">
        <v>21.91</v>
      </c>
      <c r="O59" s="119"/>
      <c r="P59" s="119"/>
      <c r="Q59" s="119"/>
      <c r="R59" s="119"/>
      <c r="S59" s="119"/>
      <c r="T59" s="119"/>
      <c r="U59" s="119"/>
      <c r="V59" s="119"/>
      <c r="W59" s="119"/>
      <c r="X59" s="119"/>
    </row>
    <row r="60" spans="1:24" s="22" customFormat="1" ht="11.1" customHeight="1">
      <c r="A60" s="158">
        <f>IF(B60&lt;&gt;"",COUNTA($B$19:B60),"")</f>
        <v>41</v>
      </c>
      <c r="B60" s="42" t="s">
        <v>145</v>
      </c>
      <c r="C60" s="36">
        <v>1096.3399999999999</v>
      </c>
      <c r="D60" s="36">
        <v>113</v>
      </c>
      <c r="E60" s="36">
        <v>18.920000000000002</v>
      </c>
      <c r="F60" s="36">
        <v>75.760000000000005</v>
      </c>
      <c r="G60" s="36">
        <v>10.01</v>
      </c>
      <c r="H60" s="36">
        <v>275.33999999999997</v>
      </c>
      <c r="I60" s="36">
        <v>50.1</v>
      </c>
      <c r="J60" s="36">
        <v>225.24</v>
      </c>
      <c r="K60" s="36">
        <v>18.579999999999998</v>
      </c>
      <c r="L60" s="36">
        <v>32.049999999999997</v>
      </c>
      <c r="M60" s="36">
        <v>38.97</v>
      </c>
      <c r="N60" s="36">
        <v>513.71</v>
      </c>
      <c r="O60" s="119"/>
      <c r="P60" s="119"/>
      <c r="Q60" s="119"/>
      <c r="R60" s="119"/>
      <c r="S60" s="119"/>
      <c r="T60" s="119"/>
      <c r="U60" s="119"/>
      <c r="V60" s="119"/>
      <c r="W60" s="119"/>
      <c r="X60" s="119"/>
    </row>
    <row r="61" spans="1:24" s="22" customFormat="1" ht="11.1" customHeight="1">
      <c r="A61" s="158">
        <f>IF(B61&lt;&gt;"",COUNTA($B$19:B61),"")</f>
        <v>42</v>
      </c>
      <c r="B61" s="42" t="s">
        <v>146</v>
      </c>
      <c r="C61" s="36">
        <v>655.74</v>
      </c>
      <c r="D61" s="36">
        <v>72.010000000000005</v>
      </c>
      <c r="E61" s="36">
        <v>6.2</v>
      </c>
      <c r="F61" s="36">
        <v>32.15</v>
      </c>
      <c r="G61" s="36">
        <v>0.13</v>
      </c>
      <c r="H61" s="36">
        <v>35.880000000000003</v>
      </c>
      <c r="I61" s="36">
        <v>0.23</v>
      </c>
      <c r="J61" s="36">
        <v>35.65</v>
      </c>
      <c r="K61" s="36">
        <v>0.56999999999999995</v>
      </c>
      <c r="L61" s="36">
        <v>5.12</v>
      </c>
      <c r="M61" s="36">
        <v>1.34</v>
      </c>
      <c r="N61" s="36">
        <v>502.33</v>
      </c>
      <c r="O61" s="119"/>
      <c r="P61" s="119"/>
      <c r="Q61" s="119"/>
      <c r="R61" s="119"/>
      <c r="S61" s="119"/>
      <c r="T61" s="119"/>
      <c r="U61" s="119"/>
      <c r="V61" s="119"/>
      <c r="W61" s="119"/>
      <c r="X61" s="119"/>
    </row>
    <row r="62" spans="1:24" s="22" customFormat="1" ht="20.100000000000001" customHeight="1">
      <c r="A62" s="159">
        <f>IF(B62&lt;&gt;"",COUNTA($B$19:B62),"")</f>
        <v>43</v>
      </c>
      <c r="B62" s="45" t="s">
        <v>147</v>
      </c>
      <c r="C62" s="37">
        <v>2216.09</v>
      </c>
      <c r="D62" s="37">
        <v>361.16</v>
      </c>
      <c r="E62" s="37">
        <v>129.4</v>
      </c>
      <c r="F62" s="37">
        <v>182.33</v>
      </c>
      <c r="G62" s="37">
        <v>43.73</v>
      </c>
      <c r="H62" s="37">
        <v>1124.96</v>
      </c>
      <c r="I62" s="37">
        <v>638.78</v>
      </c>
      <c r="J62" s="37">
        <v>486.19</v>
      </c>
      <c r="K62" s="37">
        <v>52.68</v>
      </c>
      <c r="L62" s="37">
        <v>175.66</v>
      </c>
      <c r="M62" s="37">
        <v>112.86</v>
      </c>
      <c r="N62" s="37">
        <v>33.29</v>
      </c>
      <c r="O62" s="119"/>
      <c r="P62" s="119"/>
      <c r="Q62" s="119"/>
      <c r="R62" s="119"/>
      <c r="S62" s="119"/>
      <c r="T62" s="119"/>
      <c r="U62" s="119"/>
      <c r="V62" s="119"/>
      <c r="W62" s="119"/>
      <c r="X62" s="119"/>
    </row>
    <row r="63" spans="1:24" s="22" customFormat="1" ht="21.6" customHeight="1">
      <c r="A63" s="158">
        <f>IF(B63&lt;&gt;"",COUNTA($B$19:B63),"")</f>
        <v>44</v>
      </c>
      <c r="B63" s="43" t="s">
        <v>148</v>
      </c>
      <c r="C63" s="36">
        <v>228.66</v>
      </c>
      <c r="D63" s="36">
        <v>46.02</v>
      </c>
      <c r="E63" s="36">
        <v>13.09</v>
      </c>
      <c r="F63" s="36">
        <v>18.71</v>
      </c>
      <c r="G63" s="36">
        <v>3.17</v>
      </c>
      <c r="H63" s="36">
        <v>23.08</v>
      </c>
      <c r="I63" s="36">
        <v>7.08</v>
      </c>
      <c r="J63" s="36">
        <v>16.010000000000002</v>
      </c>
      <c r="K63" s="36">
        <v>9.84</v>
      </c>
      <c r="L63" s="36">
        <v>98.01</v>
      </c>
      <c r="M63" s="36">
        <v>16.73</v>
      </c>
      <c r="N63" s="36" t="s">
        <v>10</v>
      </c>
      <c r="O63" s="119"/>
      <c r="P63" s="119"/>
      <c r="Q63" s="119"/>
      <c r="R63" s="119"/>
      <c r="S63" s="119"/>
      <c r="T63" s="119"/>
      <c r="U63" s="119"/>
      <c r="V63" s="119"/>
      <c r="W63" s="119"/>
      <c r="X63" s="119"/>
    </row>
    <row r="64" spans="1:24" s="22" customFormat="1" ht="11.1" customHeight="1">
      <c r="A64" s="158">
        <f>IF(B64&lt;&gt;"",COUNTA($B$19:B64),"")</f>
        <v>45</v>
      </c>
      <c r="B64" s="42" t="s">
        <v>149</v>
      </c>
      <c r="C64" s="36">
        <v>165.41</v>
      </c>
      <c r="D64" s="36">
        <v>28.36</v>
      </c>
      <c r="E64" s="36">
        <v>2</v>
      </c>
      <c r="F64" s="36">
        <v>15.19</v>
      </c>
      <c r="G64" s="36">
        <v>2.4</v>
      </c>
      <c r="H64" s="36">
        <v>20.29</v>
      </c>
      <c r="I64" s="36">
        <v>6.61</v>
      </c>
      <c r="J64" s="36">
        <v>13.68</v>
      </c>
      <c r="K64" s="36">
        <v>8.01</v>
      </c>
      <c r="L64" s="36">
        <v>75.25</v>
      </c>
      <c r="M64" s="36">
        <v>13.91</v>
      </c>
      <c r="N64" s="36" t="s">
        <v>10</v>
      </c>
      <c r="O64" s="119"/>
      <c r="P64" s="119"/>
      <c r="Q64" s="119"/>
      <c r="R64" s="119"/>
      <c r="S64" s="119"/>
      <c r="T64" s="119"/>
      <c r="U64" s="119"/>
      <c r="V64" s="119"/>
      <c r="W64" s="119"/>
      <c r="X64" s="119"/>
    </row>
    <row r="65" spans="1:24"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row>
    <row r="66" spans="1:24" s="22" customFormat="1" ht="11.1" customHeight="1">
      <c r="A66" s="158">
        <f>IF(B66&lt;&gt;"",COUNTA($B$19:B66),"")</f>
        <v>47</v>
      </c>
      <c r="B66" s="42" t="s">
        <v>151</v>
      </c>
      <c r="C66" s="36">
        <v>10.050000000000001</v>
      </c>
      <c r="D66" s="36">
        <v>2.72</v>
      </c>
      <c r="E66" s="36">
        <v>0.24</v>
      </c>
      <c r="F66" s="36" t="s">
        <v>10</v>
      </c>
      <c r="G66" s="36">
        <v>0.04</v>
      </c>
      <c r="H66" s="36">
        <v>1.37</v>
      </c>
      <c r="I66" s="36">
        <v>0.04</v>
      </c>
      <c r="J66" s="36">
        <v>1.33</v>
      </c>
      <c r="K66" s="36">
        <v>0.21</v>
      </c>
      <c r="L66" s="36">
        <v>2.12</v>
      </c>
      <c r="M66" s="36">
        <v>7.0000000000000007E-2</v>
      </c>
      <c r="N66" s="36">
        <v>3.29</v>
      </c>
      <c r="O66" s="119"/>
      <c r="P66" s="119"/>
      <c r="Q66" s="119"/>
      <c r="R66" s="119"/>
      <c r="S66" s="119"/>
      <c r="T66" s="119"/>
      <c r="U66" s="119"/>
      <c r="V66" s="119"/>
      <c r="W66" s="119"/>
      <c r="X66" s="119"/>
    </row>
    <row r="67" spans="1:24" s="22" customFormat="1" ht="11.1" customHeight="1">
      <c r="A67" s="158">
        <f>IF(B67&lt;&gt;"",COUNTA($B$19:B67),"")</f>
        <v>48</v>
      </c>
      <c r="B67" s="42" t="s">
        <v>146</v>
      </c>
      <c r="C67" s="36">
        <v>2.09</v>
      </c>
      <c r="D67" s="36">
        <v>0.05</v>
      </c>
      <c r="E67" s="36">
        <v>0.99</v>
      </c>
      <c r="F67" s="36" t="s">
        <v>10</v>
      </c>
      <c r="G67" s="36" t="s">
        <v>10</v>
      </c>
      <c r="H67" s="36">
        <v>0.01</v>
      </c>
      <c r="I67" s="36" t="s">
        <v>10</v>
      </c>
      <c r="J67" s="36">
        <v>0.01</v>
      </c>
      <c r="K67" s="36" t="s">
        <v>10</v>
      </c>
      <c r="L67" s="36">
        <v>1.03</v>
      </c>
      <c r="M67" s="36" t="s">
        <v>10</v>
      </c>
      <c r="N67" s="36" t="s">
        <v>10</v>
      </c>
      <c r="O67" s="119"/>
      <c r="P67" s="119"/>
      <c r="Q67" s="119"/>
      <c r="R67" s="119"/>
      <c r="S67" s="119"/>
      <c r="T67" s="119"/>
      <c r="U67" s="119"/>
      <c r="V67" s="119"/>
      <c r="W67" s="119"/>
      <c r="X67" s="119"/>
    </row>
    <row r="68" spans="1:24" s="22" customFormat="1" ht="20.100000000000001" customHeight="1">
      <c r="A68" s="159">
        <f>IF(B68&lt;&gt;"",COUNTA($B$19:B68),"")</f>
        <v>49</v>
      </c>
      <c r="B68" s="45" t="s">
        <v>152</v>
      </c>
      <c r="C68" s="37">
        <v>236.62</v>
      </c>
      <c r="D68" s="37">
        <v>48.68</v>
      </c>
      <c r="E68" s="37">
        <v>12.35</v>
      </c>
      <c r="F68" s="37">
        <v>18.71</v>
      </c>
      <c r="G68" s="37">
        <v>3.21</v>
      </c>
      <c r="H68" s="37">
        <v>24.45</v>
      </c>
      <c r="I68" s="37">
        <v>7.12</v>
      </c>
      <c r="J68" s="37">
        <v>17.329999999999998</v>
      </c>
      <c r="K68" s="37">
        <v>10.039999999999999</v>
      </c>
      <c r="L68" s="37">
        <v>99.1</v>
      </c>
      <c r="M68" s="37">
        <v>16.8</v>
      </c>
      <c r="N68" s="37">
        <v>3.29</v>
      </c>
      <c r="O68" s="119"/>
      <c r="P68" s="119"/>
      <c r="Q68" s="119"/>
      <c r="R68" s="119"/>
      <c r="S68" s="119"/>
      <c r="T68" s="119"/>
      <c r="U68" s="119"/>
      <c r="V68" s="119"/>
      <c r="W68" s="119"/>
      <c r="X68" s="119"/>
    </row>
    <row r="69" spans="1:24" s="22" customFormat="1" ht="20.100000000000001" customHeight="1">
      <c r="A69" s="159">
        <f>IF(B69&lt;&gt;"",COUNTA($B$19:B69),"")</f>
        <v>50</v>
      </c>
      <c r="B69" s="45" t="s">
        <v>153</v>
      </c>
      <c r="C69" s="37">
        <v>2452.7199999999998</v>
      </c>
      <c r="D69" s="37">
        <v>409.84</v>
      </c>
      <c r="E69" s="37">
        <v>141.75</v>
      </c>
      <c r="F69" s="37">
        <v>201.04</v>
      </c>
      <c r="G69" s="37">
        <v>46.93</v>
      </c>
      <c r="H69" s="37">
        <v>1149.4100000000001</v>
      </c>
      <c r="I69" s="37">
        <v>645.89</v>
      </c>
      <c r="J69" s="37">
        <v>503.52</v>
      </c>
      <c r="K69" s="37">
        <v>62.73</v>
      </c>
      <c r="L69" s="37">
        <v>274.76</v>
      </c>
      <c r="M69" s="37">
        <v>129.66</v>
      </c>
      <c r="N69" s="37">
        <v>36.58</v>
      </c>
      <c r="O69" s="119"/>
      <c r="P69" s="119"/>
      <c r="Q69" s="119"/>
      <c r="R69" s="119"/>
      <c r="S69" s="119"/>
      <c r="T69" s="119"/>
      <c r="U69" s="119"/>
      <c r="V69" s="119"/>
      <c r="W69" s="119"/>
      <c r="X69" s="119"/>
    </row>
    <row r="70" spans="1:24" s="22" customFormat="1" ht="11.1" customHeight="1">
      <c r="A70" s="158">
        <f>IF(B70&lt;&gt;"",COUNTA($B$19:B70),"")</f>
        <v>51</v>
      </c>
      <c r="B70" s="42" t="s">
        <v>154</v>
      </c>
      <c r="C70" s="36">
        <v>682.62</v>
      </c>
      <c r="D70" s="36" t="s">
        <v>10</v>
      </c>
      <c r="E70" s="36" t="s">
        <v>10</v>
      </c>
      <c r="F70" s="36" t="s">
        <v>10</v>
      </c>
      <c r="G70" s="36" t="s">
        <v>10</v>
      </c>
      <c r="H70" s="36" t="s">
        <v>10</v>
      </c>
      <c r="I70" s="36" t="s">
        <v>10</v>
      </c>
      <c r="J70" s="36" t="s">
        <v>10</v>
      </c>
      <c r="K70" s="36" t="s">
        <v>10</v>
      </c>
      <c r="L70" s="36" t="s">
        <v>10</v>
      </c>
      <c r="M70" s="36" t="s">
        <v>10</v>
      </c>
      <c r="N70" s="36">
        <v>682.62</v>
      </c>
      <c r="O70" s="119"/>
      <c r="P70" s="119"/>
      <c r="Q70" s="119"/>
      <c r="R70" s="119"/>
      <c r="S70" s="119"/>
      <c r="T70" s="119"/>
      <c r="U70" s="119"/>
      <c r="V70" s="119"/>
      <c r="W70" s="119"/>
      <c r="X70" s="119"/>
    </row>
    <row r="71" spans="1:24" s="22" customFormat="1" ht="11.1" customHeight="1">
      <c r="A71" s="158">
        <f>IF(B71&lt;&gt;"",COUNTA($B$19:B71),"")</f>
        <v>52</v>
      </c>
      <c r="B71" s="42" t="s">
        <v>155</v>
      </c>
      <c r="C71" s="36">
        <v>259.77</v>
      </c>
      <c r="D71" s="36" t="s">
        <v>10</v>
      </c>
      <c r="E71" s="36" t="s">
        <v>10</v>
      </c>
      <c r="F71" s="36" t="s">
        <v>10</v>
      </c>
      <c r="G71" s="36" t="s">
        <v>10</v>
      </c>
      <c r="H71" s="36" t="s">
        <v>10</v>
      </c>
      <c r="I71" s="36" t="s">
        <v>10</v>
      </c>
      <c r="J71" s="36" t="s">
        <v>10</v>
      </c>
      <c r="K71" s="36" t="s">
        <v>10</v>
      </c>
      <c r="L71" s="36" t="s">
        <v>10</v>
      </c>
      <c r="M71" s="36" t="s">
        <v>10</v>
      </c>
      <c r="N71" s="36">
        <v>259.77</v>
      </c>
      <c r="O71" s="119"/>
      <c r="P71" s="119"/>
      <c r="Q71" s="119"/>
      <c r="R71" s="119"/>
      <c r="S71" s="119"/>
      <c r="T71" s="119"/>
      <c r="U71" s="119"/>
      <c r="V71" s="119"/>
      <c r="W71" s="119"/>
      <c r="X71" s="119"/>
    </row>
    <row r="72" spans="1:24" s="22" customFormat="1" ht="11.1" customHeight="1">
      <c r="A72" s="158">
        <f>IF(B72&lt;&gt;"",COUNTA($B$19:B72),"")</f>
        <v>53</v>
      </c>
      <c r="B72" s="42" t="s">
        <v>171</v>
      </c>
      <c r="C72" s="36">
        <v>268.64</v>
      </c>
      <c r="D72" s="36" t="s">
        <v>10</v>
      </c>
      <c r="E72" s="36" t="s">
        <v>10</v>
      </c>
      <c r="F72" s="36" t="s">
        <v>10</v>
      </c>
      <c r="G72" s="36" t="s">
        <v>10</v>
      </c>
      <c r="H72" s="36" t="s">
        <v>10</v>
      </c>
      <c r="I72" s="36" t="s">
        <v>10</v>
      </c>
      <c r="J72" s="36" t="s">
        <v>10</v>
      </c>
      <c r="K72" s="36" t="s">
        <v>10</v>
      </c>
      <c r="L72" s="36" t="s">
        <v>10</v>
      </c>
      <c r="M72" s="36" t="s">
        <v>10</v>
      </c>
      <c r="N72" s="36">
        <v>268.64</v>
      </c>
      <c r="O72" s="119"/>
      <c r="P72" s="119"/>
      <c r="Q72" s="119"/>
      <c r="R72" s="119"/>
      <c r="S72" s="119"/>
      <c r="T72" s="119"/>
      <c r="U72" s="119"/>
      <c r="V72" s="119"/>
      <c r="W72" s="119"/>
      <c r="X72" s="119"/>
    </row>
    <row r="73" spans="1:24" s="22" customFormat="1" ht="11.1" customHeight="1">
      <c r="A73" s="158">
        <f>IF(B73&lt;&gt;"",COUNTA($B$19:B73),"")</f>
        <v>54</v>
      </c>
      <c r="B73" s="42" t="s">
        <v>172</v>
      </c>
      <c r="C73" s="36">
        <v>113.51</v>
      </c>
      <c r="D73" s="36" t="s">
        <v>10</v>
      </c>
      <c r="E73" s="36" t="s">
        <v>10</v>
      </c>
      <c r="F73" s="36" t="s">
        <v>10</v>
      </c>
      <c r="G73" s="36" t="s">
        <v>10</v>
      </c>
      <c r="H73" s="36" t="s">
        <v>10</v>
      </c>
      <c r="I73" s="36" t="s">
        <v>10</v>
      </c>
      <c r="J73" s="36" t="s">
        <v>10</v>
      </c>
      <c r="K73" s="36" t="s">
        <v>10</v>
      </c>
      <c r="L73" s="36" t="s">
        <v>10</v>
      </c>
      <c r="M73" s="36" t="s">
        <v>10</v>
      </c>
      <c r="N73" s="36">
        <v>113.51</v>
      </c>
      <c r="O73" s="119"/>
      <c r="P73" s="119"/>
      <c r="Q73" s="119"/>
      <c r="R73" s="119"/>
      <c r="S73" s="119"/>
      <c r="T73" s="119"/>
      <c r="U73" s="119"/>
      <c r="V73" s="119"/>
      <c r="W73" s="119"/>
      <c r="X73" s="119"/>
    </row>
    <row r="74" spans="1:24" s="22" customFormat="1" ht="11.1" customHeight="1">
      <c r="A74" s="158">
        <f>IF(B74&lt;&gt;"",COUNTA($B$19:B74),"")</f>
        <v>55</v>
      </c>
      <c r="B74" s="42" t="s">
        <v>60</v>
      </c>
      <c r="C74" s="36">
        <v>404.03</v>
      </c>
      <c r="D74" s="36" t="s">
        <v>10</v>
      </c>
      <c r="E74" s="36" t="s">
        <v>10</v>
      </c>
      <c r="F74" s="36" t="s">
        <v>10</v>
      </c>
      <c r="G74" s="36" t="s">
        <v>10</v>
      </c>
      <c r="H74" s="36" t="s">
        <v>10</v>
      </c>
      <c r="I74" s="36" t="s">
        <v>10</v>
      </c>
      <c r="J74" s="36" t="s">
        <v>10</v>
      </c>
      <c r="K74" s="36" t="s">
        <v>10</v>
      </c>
      <c r="L74" s="36" t="s">
        <v>10</v>
      </c>
      <c r="M74" s="36" t="s">
        <v>10</v>
      </c>
      <c r="N74" s="36">
        <v>404.03</v>
      </c>
      <c r="O74" s="119"/>
      <c r="P74" s="119"/>
      <c r="Q74" s="119"/>
      <c r="R74" s="119"/>
      <c r="S74" s="119"/>
      <c r="T74" s="119"/>
      <c r="U74" s="119"/>
      <c r="V74" s="119"/>
      <c r="W74" s="119"/>
      <c r="X74" s="119"/>
    </row>
    <row r="75" spans="1:24" s="22" customFormat="1" ht="21.6" customHeight="1">
      <c r="A75" s="158">
        <f>IF(B75&lt;&gt;"",COUNTA($B$19:B75),"")</f>
        <v>56</v>
      </c>
      <c r="B75" s="43" t="s">
        <v>156</v>
      </c>
      <c r="C75" s="36">
        <v>310.05</v>
      </c>
      <c r="D75" s="36" t="s">
        <v>10</v>
      </c>
      <c r="E75" s="36" t="s">
        <v>10</v>
      </c>
      <c r="F75" s="36" t="s">
        <v>10</v>
      </c>
      <c r="G75" s="36" t="s">
        <v>10</v>
      </c>
      <c r="H75" s="36" t="s">
        <v>10</v>
      </c>
      <c r="I75" s="36" t="s">
        <v>10</v>
      </c>
      <c r="J75" s="36" t="s">
        <v>10</v>
      </c>
      <c r="K75" s="36" t="s">
        <v>10</v>
      </c>
      <c r="L75" s="36" t="s">
        <v>10</v>
      </c>
      <c r="M75" s="36" t="s">
        <v>10</v>
      </c>
      <c r="N75" s="36">
        <v>310.05</v>
      </c>
      <c r="O75" s="119"/>
      <c r="P75" s="119"/>
      <c r="Q75" s="119"/>
      <c r="R75" s="119"/>
      <c r="S75" s="119"/>
      <c r="T75" s="119"/>
      <c r="U75" s="119"/>
      <c r="V75" s="119"/>
      <c r="W75" s="119"/>
      <c r="X75" s="119"/>
    </row>
    <row r="76" spans="1:24" s="22" customFormat="1" ht="21.6" customHeight="1">
      <c r="A76" s="158">
        <f>IF(B76&lt;&gt;"",COUNTA($B$19:B76),"")</f>
        <v>57</v>
      </c>
      <c r="B76" s="43" t="s">
        <v>157</v>
      </c>
      <c r="C76" s="36">
        <v>370.79</v>
      </c>
      <c r="D76" s="36">
        <v>1.45</v>
      </c>
      <c r="E76" s="36">
        <v>1.51</v>
      </c>
      <c r="F76" s="36">
        <v>12.06</v>
      </c>
      <c r="G76" s="36">
        <v>2.96</v>
      </c>
      <c r="H76" s="36">
        <v>330.25</v>
      </c>
      <c r="I76" s="36">
        <v>199.94</v>
      </c>
      <c r="J76" s="36">
        <v>130.31</v>
      </c>
      <c r="K76" s="36">
        <v>0.56999999999999995</v>
      </c>
      <c r="L76" s="36">
        <v>19.45</v>
      </c>
      <c r="M76" s="36">
        <v>2.5299999999999998</v>
      </c>
      <c r="N76" s="36" t="s">
        <v>10</v>
      </c>
      <c r="O76" s="119"/>
      <c r="P76" s="119"/>
      <c r="Q76" s="119"/>
      <c r="R76" s="119"/>
      <c r="S76" s="119"/>
      <c r="T76" s="119"/>
      <c r="U76" s="119"/>
      <c r="V76" s="119"/>
      <c r="W76" s="119"/>
      <c r="X76" s="119"/>
    </row>
    <row r="77" spans="1:24" s="22" customFormat="1" ht="21.6" customHeight="1">
      <c r="A77" s="158">
        <f>IF(B77&lt;&gt;"",COUNTA($B$19:B77),"")</f>
        <v>58</v>
      </c>
      <c r="B77" s="43" t="s">
        <v>158</v>
      </c>
      <c r="C77" s="36">
        <v>55.22</v>
      </c>
      <c r="D77" s="36">
        <v>0.8</v>
      </c>
      <c r="E77" s="36">
        <v>0.01</v>
      </c>
      <c r="F77" s="36">
        <v>0.31</v>
      </c>
      <c r="G77" s="36" t="s">
        <v>10</v>
      </c>
      <c r="H77" s="36">
        <v>53.31</v>
      </c>
      <c r="I77" s="36">
        <v>52.3</v>
      </c>
      <c r="J77" s="36">
        <v>1.01</v>
      </c>
      <c r="K77" s="36" t="s">
        <v>10</v>
      </c>
      <c r="L77" s="36">
        <v>0.25</v>
      </c>
      <c r="M77" s="36">
        <v>0.54</v>
      </c>
      <c r="N77" s="36" t="s">
        <v>10</v>
      </c>
      <c r="O77" s="119"/>
      <c r="P77" s="119"/>
      <c r="Q77" s="119"/>
      <c r="R77" s="119"/>
      <c r="S77" s="119"/>
      <c r="T77" s="119"/>
      <c r="U77" s="119"/>
      <c r="V77" s="119"/>
      <c r="W77" s="119"/>
      <c r="X77" s="119"/>
    </row>
    <row r="78" spans="1:24" s="22" customFormat="1" ht="11.1" customHeight="1">
      <c r="A78" s="158">
        <f>IF(B78&lt;&gt;"",COUNTA($B$19:B78),"")</f>
        <v>59</v>
      </c>
      <c r="B78" s="42" t="s">
        <v>159</v>
      </c>
      <c r="C78" s="36">
        <v>136.9</v>
      </c>
      <c r="D78" s="36">
        <v>2.02</v>
      </c>
      <c r="E78" s="36">
        <v>35.47</v>
      </c>
      <c r="F78" s="36">
        <v>1.77</v>
      </c>
      <c r="G78" s="36">
        <v>6.64</v>
      </c>
      <c r="H78" s="36">
        <v>25.46</v>
      </c>
      <c r="I78" s="36">
        <v>0.06</v>
      </c>
      <c r="J78" s="36">
        <v>25.4</v>
      </c>
      <c r="K78" s="36">
        <v>6.04</v>
      </c>
      <c r="L78" s="36">
        <v>21.76</v>
      </c>
      <c r="M78" s="36">
        <v>37.75</v>
      </c>
      <c r="N78" s="36" t="s">
        <v>10</v>
      </c>
      <c r="O78" s="119"/>
      <c r="P78" s="119"/>
      <c r="Q78" s="119"/>
      <c r="R78" s="119"/>
      <c r="S78" s="119"/>
      <c r="T78" s="119"/>
      <c r="U78" s="119"/>
      <c r="V78" s="119"/>
      <c r="W78" s="119"/>
      <c r="X78" s="119"/>
    </row>
    <row r="79" spans="1:24" s="22" customFormat="1" ht="11.1" customHeight="1">
      <c r="A79" s="158">
        <f>IF(B79&lt;&gt;"",COUNTA($B$19:B79),"")</f>
        <v>60</v>
      </c>
      <c r="B79" s="42" t="s">
        <v>160</v>
      </c>
      <c r="C79" s="36">
        <v>1101.82</v>
      </c>
      <c r="D79" s="36">
        <v>154.03</v>
      </c>
      <c r="E79" s="36">
        <v>39.909999999999997</v>
      </c>
      <c r="F79" s="36">
        <v>36.520000000000003</v>
      </c>
      <c r="G79" s="36">
        <v>3.08</v>
      </c>
      <c r="H79" s="36">
        <v>262.39</v>
      </c>
      <c r="I79" s="36">
        <v>178.02</v>
      </c>
      <c r="J79" s="36">
        <v>84.37</v>
      </c>
      <c r="K79" s="36">
        <v>2.0299999999999998</v>
      </c>
      <c r="L79" s="36">
        <v>16.8</v>
      </c>
      <c r="M79" s="36">
        <v>62.92</v>
      </c>
      <c r="N79" s="36">
        <v>524.14</v>
      </c>
      <c r="O79" s="119"/>
      <c r="P79" s="119"/>
      <c r="Q79" s="119"/>
      <c r="R79" s="119"/>
      <c r="S79" s="119"/>
      <c r="T79" s="119"/>
      <c r="U79" s="119"/>
      <c r="V79" s="119"/>
      <c r="W79" s="119"/>
      <c r="X79" s="119"/>
    </row>
    <row r="80" spans="1:24" s="22" customFormat="1" ht="11.1" customHeight="1">
      <c r="A80" s="158">
        <f>IF(B80&lt;&gt;"",COUNTA($B$19:B80),"")</f>
        <v>61</v>
      </c>
      <c r="B80" s="42" t="s">
        <v>146</v>
      </c>
      <c r="C80" s="36">
        <v>655.74</v>
      </c>
      <c r="D80" s="36">
        <v>72.010000000000005</v>
      </c>
      <c r="E80" s="36">
        <v>6.2</v>
      </c>
      <c r="F80" s="36">
        <v>32.15</v>
      </c>
      <c r="G80" s="36">
        <v>0.13</v>
      </c>
      <c r="H80" s="36">
        <v>35.880000000000003</v>
      </c>
      <c r="I80" s="36">
        <v>0.23</v>
      </c>
      <c r="J80" s="36">
        <v>35.65</v>
      </c>
      <c r="K80" s="36">
        <v>0.56999999999999995</v>
      </c>
      <c r="L80" s="36">
        <v>5.12</v>
      </c>
      <c r="M80" s="36">
        <v>1.34</v>
      </c>
      <c r="N80" s="36">
        <v>502.33</v>
      </c>
      <c r="O80" s="119"/>
      <c r="P80" s="119"/>
      <c r="Q80" s="119"/>
      <c r="R80" s="119"/>
      <c r="S80" s="119"/>
      <c r="T80" s="119"/>
      <c r="U80" s="119"/>
      <c r="V80" s="119"/>
      <c r="W80" s="119"/>
      <c r="X80" s="119"/>
    </row>
    <row r="81" spans="1:24" s="22" customFormat="1" ht="20.100000000000001" customHeight="1">
      <c r="A81" s="159">
        <f>IF(B81&lt;&gt;"",COUNTA($B$19:B81),"")</f>
        <v>62</v>
      </c>
      <c r="B81" s="45" t="s">
        <v>161</v>
      </c>
      <c r="C81" s="37">
        <v>2405.6999999999998</v>
      </c>
      <c r="D81" s="37">
        <v>86.3</v>
      </c>
      <c r="E81" s="37">
        <v>70.7</v>
      </c>
      <c r="F81" s="37">
        <v>18.5</v>
      </c>
      <c r="G81" s="37">
        <v>12.54</v>
      </c>
      <c r="H81" s="37">
        <v>635.53</v>
      </c>
      <c r="I81" s="37">
        <v>430.09</v>
      </c>
      <c r="J81" s="37">
        <v>205.44</v>
      </c>
      <c r="K81" s="37">
        <v>8.07</v>
      </c>
      <c r="L81" s="37">
        <v>53.15</v>
      </c>
      <c r="M81" s="37">
        <v>102.4</v>
      </c>
      <c r="N81" s="37">
        <v>1418.51</v>
      </c>
      <c r="O81" s="119"/>
      <c r="P81" s="119"/>
      <c r="Q81" s="119"/>
      <c r="R81" s="119"/>
      <c r="S81" s="119"/>
      <c r="T81" s="119"/>
      <c r="U81" s="119"/>
      <c r="V81" s="119"/>
      <c r="W81" s="119"/>
      <c r="X81" s="119"/>
    </row>
    <row r="82" spans="1:24" s="47" customFormat="1" ht="11.1" customHeight="1">
      <c r="A82" s="158">
        <f>IF(B82&lt;&gt;"",COUNTA($B$19:B82),"")</f>
        <v>63</v>
      </c>
      <c r="B82" s="42" t="s">
        <v>162</v>
      </c>
      <c r="C82" s="36">
        <v>148.01</v>
      </c>
      <c r="D82" s="36">
        <v>18.59</v>
      </c>
      <c r="E82" s="36">
        <v>5.35</v>
      </c>
      <c r="F82" s="36">
        <v>0.03</v>
      </c>
      <c r="G82" s="36">
        <v>1.89</v>
      </c>
      <c r="H82" s="36">
        <v>13.52</v>
      </c>
      <c r="I82" s="36">
        <v>5.84</v>
      </c>
      <c r="J82" s="36">
        <v>7.69</v>
      </c>
      <c r="K82" s="36">
        <v>1.1000000000000001</v>
      </c>
      <c r="L82" s="36">
        <v>31.26</v>
      </c>
      <c r="M82" s="36">
        <v>7.72</v>
      </c>
      <c r="N82" s="36">
        <v>68.53</v>
      </c>
      <c r="O82" s="120"/>
      <c r="P82" s="120"/>
      <c r="Q82" s="120"/>
      <c r="R82" s="120"/>
      <c r="S82" s="120"/>
      <c r="T82" s="120"/>
      <c r="U82" s="120"/>
      <c r="V82" s="120"/>
      <c r="W82" s="120"/>
      <c r="X82" s="120"/>
    </row>
    <row r="83" spans="1:24"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row>
    <row r="84" spans="1:24" s="47" customFormat="1" ht="11.1" customHeight="1">
      <c r="A84" s="158">
        <f>IF(B84&lt;&gt;"",COUNTA($B$19:B84),"")</f>
        <v>65</v>
      </c>
      <c r="B84" s="42" t="s">
        <v>164</v>
      </c>
      <c r="C84" s="36">
        <v>61.35</v>
      </c>
      <c r="D84" s="36">
        <v>27.96</v>
      </c>
      <c r="E84" s="36">
        <v>1.9</v>
      </c>
      <c r="F84" s="36">
        <v>0.1</v>
      </c>
      <c r="G84" s="36">
        <v>0.02</v>
      </c>
      <c r="H84" s="36">
        <v>0.34</v>
      </c>
      <c r="I84" s="36">
        <v>0.24</v>
      </c>
      <c r="J84" s="36">
        <v>0.09</v>
      </c>
      <c r="K84" s="36">
        <v>0.62</v>
      </c>
      <c r="L84" s="36">
        <v>23.94</v>
      </c>
      <c r="M84" s="36">
        <v>4.37</v>
      </c>
      <c r="N84" s="36">
        <v>2.12</v>
      </c>
      <c r="O84" s="120"/>
      <c r="P84" s="120"/>
      <c r="Q84" s="120"/>
      <c r="R84" s="120"/>
      <c r="S84" s="120"/>
      <c r="T84" s="120"/>
      <c r="U84" s="120"/>
      <c r="V84" s="120"/>
      <c r="W84" s="120"/>
      <c r="X84" s="120"/>
    </row>
    <row r="85" spans="1:24" s="47" customFormat="1" ht="11.1" customHeight="1">
      <c r="A85" s="158">
        <f>IF(B85&lt;&gt;"",COUNTA($B$19:B85),"")</f>
        <v>66</v>
      </c>
      <c r="B85" s="42" t="s">
        <v>146</v>
      </c>
      <c r="C85" s="36">
        <v>2.09</v>
      </c>
      <c r="D85" s="36">
        <v>0.05</v>
      </c>
      <c r="E85" s="36">
        <v>0.99</v>
      </c>
      <c r="F85" s="36" t="s">
        <v>10</v>
      </c>
      <c r="G85" s="36" t="s">
        <v>10</v>
      </c>
      <c r="H85" s="36">
        <v>0.01</v>
      </c>
      <c r="I85" s="36" t="s">
        <v>10</v>
      </c>
      <c r="J85" s="36">
        <v>0.01</v>
      </c>
      <c r="K85" s="36" t="s">
        <v>10</v>
      </c>
      <c r="L85" s="36">
        <v>1.03</v>
      </c>
      <c r="M85" s="36" t="s">
        <v>10</v>
      </c>
      <c r="N85" s="36" t="s">
        <v>10</v>
      </c>
      <c r="O85" s="120"/>
      <c r="P85" s="120"/>
      <c r="Q85" s="120"/>
      <c r="R85" s="120"/>
      <c r="S85" s="120"/>
      <c r="T85" s="120"/>
      <c r="U85" s="120"/>
      <c r="V85" s="120"/>
      <c r="W85" s="120"/>
      <c r="X85" s="120"/>
    </row>
    <row r="86" spans="1:24" s="22" customFormat="1" ht="20.100000000000001" customHeight="1">
      <c r="A86" s="159">
        <f>IF(B86&lt;&gt;"",COUNTA($B$19:B86),"")</f>
        <v>67</v>
      </c>
      <c r="B86" s="45" t="s">
        <v>165</v>
      </c>
      <c r="C86" s="37">
        <v>207.27</v>
      </c>
      <c r="D86" s="37">
        <v>46.5</v>
      </c>
      <c r="E86" s="37">
        <v>6.26</v>
      </c>
      <c r="F86" s="37">
        <v>0.13</v>
      </c>
      <c r="G86" s="37">
        <v>1.91</v>
      </c>
      <c r="H86" s="37">
        <v>13.85</v>
      </c>
      <c r="I86" s="37">
        <v>6.08</v>
      </c>
      <c r="J86" s="37">
        <v>7.77</v>
      </c>
      <c r="K86" s="37">
        <v>1.72</v>
      </c>
      <c r="L86" s="37">
        <v>54.17</v>
      </c>
      <c r="M86" s="37">
        <v>12.09</v>
      </c>
      <c r="N86" s="37">
        <v>70.650000000000006</v>
      </c>
      <c r="O86" s="119"/>
      <c r="P86" s="119"/>
      <c r="Q86" s="119"/>
      <c r="R86" s="119"/>
      <c r="S86" s="119"/>
      <c r="T86" s="119"/>
      <c r="U86" s="119"/>
      <c r="V86" s="119"/>
      <c r="W86" s="119"/>
      <c r="X86" s="119"/>
    </row>
    <row r="87" spans="1:24" s="22" customFormat="1" ht="20.100000000000001" customHeight="1">
      <c r="A87" s="159">
        <f>IF(B87&lt;&gt;"",COUNTA($B$19:B87),"")</f>
        <v>68</v>
      </c>
      <c r="B87" s="45" t="s">
        <v>166</v>
      </c>
      <c r="C87" s="37">
        <v>2612.9699999999998</v>
      </c>
      <c r="D87" s="37">
        <v>132.80000000000001</v>
      </c>
      <c r="E87" s="37">
        <v>76.95</v>
      </c>
      <c r="F87" s="37">
        <v>18.63</v>
      </c>
      <c r="G87" s="37">
        <v>14.45</v>
      </c>
      <c r="H87" s="37">
        <v>649.38</v>
      </c>
      <c r="I87" s="37">
        <v>436.16</v>
      </c>
      <c r="J87" s="37">
        <v>213.21</v>
      </c>
      <c r="K87" s="37">
        <v>9.7899999999999991</v>
      </c>
      <c r="L87" s="37">
        <v>107.32</v>
      </c>
      <c r="M87" s="37">
        <v>114.49</v>
      </c>
      <c r="N87" s="37">
        <v>1489.16</v>
      </c>
      <c r="O87" s="119"/>
      <c r="P87" s="119"/>
      <c r="Q87" s="119"/>
      <c r="R87" s="119"/>
      <c r="S87" s="119"/>
      <c r="T87" s="119"/>
      <c r="U87" s="119"/>
      <c r="V87" s="119"/>
      <c r="W87" s="119"/>
      <c r="X87" s="119"/>
    </row>
    <row r="88" spans="1:24" s="22" customFormat="1" ht="20.100000000000001" customHeight="1">
      <c r="A88" s="159">
        <f>IF(B88&lt;&gt;"",COUNTA($B$19:B88),"")</f>
        <v>69</v>
      </c>
      <c r="B88" s="45" t="s">
        <v>167</v>
      </c>
      <c r="C88" s="37">
        <v>160.25</v>
      </c>
      <c r="D88" s="37">
        <v>-277.04000000000002</v>
      </c>
      <c r="E88" s="37">
        <v>-64.8</v>
      </c>
      <c r="F88" s="37">
        <v>-182.41</v>
      </c>
      <c r="G88" s="37">
        <v>-32.479999999999997</v>
      </c>
      <c r="H88" s="37">
        <v>-500.04</v>
      </c>
      <c r="I88" s="37">
        <v>-209.73</v>
      </c>
      <c r="J88" s="37">
        <v>-290.3</v>
      </c>
      <c r="K88" s="37">
        <v>-52.94</v>
      </c>
      <c r="L88" s="37">
        <v>-167.45</v>
      </c>
      <c r="M88" s="37">
        <v>-15.17</v>
      </c>
      <c r="N88" s="37">
        <v>1452.58</v>
      </c>
      <c r="O88" s="119"/>
      <c r="P88" s="119"/>
      <c r="Q88" s="119"/>
      <c r="R88" s="119"/>
      <c r="S88" s="119"/>
      <c r="T88" s="119"/>
      <c r="U88" s="119"/>
      <c r="V88" s="119"/>
      <c r="W88" s="119"/>
      <c r="X88" s="119"/>
    </row>
    <row r="89" spans="1:24" s="47" customFormat="1" ht="24.95" customHeight="1">
      <c r="A89" s="158">
        <f>IF(B89&lt;&gt;"",COUNTA($B$19:B89),"")</f>
        <v>70</v>
      </c>
      <c r="B89" s="44" t="s">
        <v>168</v>
      </c>
      <c r="C89" s="38">
        <v>189.61</v>
      </c>
      <c r="D89" s="38">
        <v>-274.86</v>
      </c>
      <c r="E89" s="38">
        <v>-58.71</v>
      </c>
      <c r="F89" s="38">
        <v>-163.83000000000001</v>
      </c>
      <c r="G89" s="38">
        <v>-31.18</v>
      </c>
      <c r="H89" s="38">
        <v>-489.44</v>
      </c>
      <c r="I89" s="38">
        <v>-208.69</v>
      </c>
      <c r="J89" s="38">
        <v>-280.75</v>
      </c>
      <c r="K89" s="38">
        <v>-44.61</v>
      </c>
      <c r="L89" s="38">
        <v>-122.52</v>
      </c>
      <c r="M89" s="38">
        <v>-10.46</v>
      </c>
      <c r="N89" s="38">
        <v>1385.22</v>
      </c>
      <c r="O89" s="120"/>
      <c r="P89" s="120"/>
      <c r="Q89" s="120"/>
      <c r="R89" s="120"/>
      <c r="S89" s="120"/>
      <c r="T89" s="120"/>
      <c r="U89" s="120"/>
      <c r="V89" s="120"/>
      <c r="W89" s="120"/>
      <c r="X89" s="120"/>
    </row>
    <row r="90" spans="1:24" s="47" customFormat="1" ht="18" customHeight="1">
      <c r="A90" s="158">
        <f>IF(B90&lt;&gt;"",COUNTA($B$19:B90),"")</f>
        <v>71</v>
      </c>
      <c r="B90" s="42" t="s">
        <v>169</v>
      </c>
      <c r="C90" s="36">
        <v>40.26</v>
      </c>
      <c r="D90" s="36" t="s">
        <v>10</v>
      </c>
      <c r="E90" s="36" t="s">
        <v>10</v>
      </c>
      <c r="F90" s="36" t="s">
        <v>10</v>
      </c>
      <c r="G90" s="36" t="s">
        <v>10</v>
      </c>
      <c r="H90" s="36" t="s">
        <v>10</v>
      </c>
      <c r="I90" s="36" t="s">
        <v>10</v>
      </c>
      <c r="J90" s="36" t="s">
        <v>10</v>
      </c>
      <c r="K90" s="36" t="s">
        <v>10</v>
      </c>
      <c r="L90" s="36" t="s">
        <v>10</v>
      </c>
      <c r="M90" s="36" t="s">
        <v>10</v>
      </c>
      <c r="N90" s="36">
        <v>40.26</v>
      </c>
      <c r="O90" s="120"/>
      <c r="P90" s="120"/>
      <c r="Q90" s="120"/>
      <c r="R90" s="120"/>
      <c r="S90" s="120"/>
      <c r="T90" s="120"/>
      <c r="U90" s="120"/>
      <c r="V90" s="120"/>
      <c r="W90" s="120"/>
      <c r="X90" s="120"/>
    </row>
    <row r="91" spans="1:24" ht="11.1" customHeight="1">
      <c r="A91" s="158">
        <f>IF(B91&lt;&gt;"",COUNTA($B$19:B91),"")</f>
        <v>72</v>
      </c>
      <c r="B91" s="42" t="s">
        <v>170</v>
      </c>
      <c r="C91" s="36">
        <v>103.77</v>
      </c>
      <c r="D91" s="36">
        <v>0.02</v>
      </c>
      <c r="E91" s="36">
        <v>0.37</v>
      </c>
      <c r="F91" s="36">
        <v>0.48</v>
      </c>
      <c r="G91" s="36" t="s">
        <v>10</v>
      </c>
      <c r="H91" s="36" t="s">
        <v>10</v>
      </c>
      <c r="I91" s="36" t="s">
        <v>10</v>
      </c>
      <c r="J91" s="36" t="s">
        <v>10</v>
      </c>
      <c r="K91" s="36">
        <v>0.13</v>
      </c>
      <c r="L91" s="36" t="s">
        <v>10</v>
      </c>
      <c r="M91" s="36">
        <v>0.17</v>
      </c>
      <c r="N91" s="36">
        <v>102.61</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7.42578125" style="17" customWidth="1"/>
    <col min="10" max="11" width="7.28515625" style="17" customWidth="1"/>
    <col min="12" max="12" width="7.425781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933</v>
      </c>
      <c r="B2" s="220"/>
      <c r="C2" s="229" t="s">
        <v>114</v>
      </c>
      <c r="D2" s="230"/>
      <c r="E2" s="230"/>
      <c r="F2" s="230"/>
      <c r="G2" s="230"/>
      <c r="H2" s="230" t="s">
        <v>114</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16"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16" s="22" customFormat="1" ht="20.100000000000001" customHeight="1">
      <c r="A18" s="23"/>
      <c r="B18" s="31"/>
      <c r="C18" s="286" t="s">
        <v>110</v>
      </c>
      <c r="D18" s="287"/>
      <c r="E18" s="287"/>
      <c r="F18" s="287"/>
      <c r="G18" s="287"/>
      <c r="H18" s="287" t="s">
        <v>110</v>
      </c>
      <c r="I18" s="287"/>
      <c r="J18" s="287"/>
      <c r="K18" s="287"/>
      <c r="L18" s="287"/>
      <c r="M18" s="287"/>
      <c r="N18" s="238"/>
      <c r="O18" s="119"/>
      <c r="P18" s="119"/>
    </row>
    <row r="19" spans="1:16" s="22" customFormat="1" ht="11.1" customHeight="1">
      <c r="A19" s="158">
        <f>IF(B19&lt;&gt;"",COUNTA($B$19:B19),"")</f>
        <v>1</v>
      </c>
      <c r="B19" s="42" t="s">
        <v>141</v>
      </c>
      <c r="C19" s="129">
        <v>124308</v>
      </c>
      <c r="D19" s="129">
        <v>36480</v>
      </c>
      <c r="E19" s="129">
        <v>32775</v>
      </c>
      <c r="F19" s="129">
        <v>5083</v>
      </c>
      <c r="G19" s="129">
        <v>7186</v>
      </c>
      <c r="H19" s="129">
        <v>12267</v>
      </c>
      <c r="I19" s="129">
        <v>6609</v>
      </c>
      <c r="J19" s="129">
        <v>5658</v>
      </c>
      <c r="K19" s="129">
        <v>6673</v>
      </c>
      <c r="L19" s="129">
        <v>12943</v>
      </c>
      <c r="M19" s="129">
        <v>10902</v>
      </c>
      <c r="N19" s="129" t="s">
        <v>10</v>
      </c>
      <c r="O19" s="119"/>
      <c r="P19" s="119"/>
    </row>
    <row r="20" spans="1:16" s="22" customFormat="1" ht="11.1" customHeight="1">
      <c r="A20" s="158">
        <f>IF(B20&lt;&gt;"",COUNTA($B$19:B20),"")</f>
        <v>2</v>
      </c>
      <c r="B20" s="42" t="s">
        <v>142</v>
      </c>
      <c r="C20" s="129">
        <v>63075</v>
      </c>
      <c r="D20" s="129">
        <v>5807</v>
      </c>
      <c r="E20" s="129">
        <v>5995</v>
      </c>
      <c r="F20" s="129">
        <v>20475</v>
      </c>
      <c r="G20" s="129">
        <v>2847</v>
      </c>
      <c r="H20" s="129">
        <v>6236</v>
      </c>
      <c r="I20" s="129">
        <v>5959</v>
      </c>
      <c r="J20" s="129">
        <v>277</v>
      </c>
      <c r="K20" s="129">
        <v>8431</v>
      </c>
      <c r="L20" s="129">
        <v>9522</v>
      </c>
      <c r="M20" s="129">
        <v>3763</v>
      </c>
      <c r="N20" s="129" t="s">
        <v>10</v>
      </c>
      <c r="O20" s="119"/>
      <c r="P20" s="119"/>
    </row>
    <row r="21" spans="1:16" s="22" customFormat="1" ht="21.6" customHeight="1">
      <c r="A21" s="158">
        <f>IF(B21&lt;&gt;"",COUNTA($B$19:B21),"")</f>
        <v>3</v>
      </c>
      <c r="B21" s="43" t="s">
        <v>143</v>
      </c>
      <c r="C21" s="129">
        <v>241966</v>
      </c>
      <c r="D21" s="129" t="s">
        <v>10</v>
      </c>
      <c r="E21" s="129" t="s">
        <v>10</v>
      </c>
      <c r="F21" s="129" t="s">
        <v>10</v>
      </c>
      <c r="G21" s="129" t="s">
        <v>10</v>
      </c>
      <c r="H21" s="129">
        <v>241966</v>
      </c>
      <c r="I21" s="129">
        <v>149423</v>
      </c>
      <c r="J21" s="129">
        <v>92543</v>
      </c>
      <c r="K21" s="129" t="s">
        <v>10</v>
      </c>
      <c r="L21" s="129" t="s">
        <v>10</v>
      </c>
      <c r="M21" s="129" t="s">
        <v>10</v>
      </c>
      <c r="N21" s="129" t="s">
        <v>10</v>
      </c>
      <c r="O21" s="119"/>
      <c r="P21" s="119"/>
    </row>
    <row r="22" spans="1:16" s="22" customFormat="1" ht="11.1" customHeight="1">
      <c r="A22" s="158">
        <f>IF(B22&lt;&gt;"",COUNTA($B$19:B22),"")</f>
        <v>4</v>
      </c>
      <c r="B22" s="42" t="s">
        <v>144</v>
      </c>
      <c r="C22" s="129">
        <v>4145</v>
      </c>
      <c r="D22" s="129" t="s">
        <v>10</v>
      </c>
      <c r="E22" s="129" t="s">
        <v>10</v>
      </c>
      <c r="F22" s="129" t="s">
        <v>10</v>
      </c>
      <c r="G22" s="129" t="s">
        <v>10</v>
      </c>
      <c r="H22" s="129" t="s">
        <v>10</v>
      </c>
      <c r="I22" s="129" t="s">
        <v>10</v>
      </c>
      <c r="J22" s="129" t="s">
        <v>10</v>
      </c>
      <c r="K22" s="129" t="s">
        <v>10</v>
      </c>
      <c r="L22" s="129" t="s">
        <v>10</v>
      </c>
      <c r="M22" s="129" t="s">
        <v>10</v>
      </c>
      <c r="N22" s="129">
        <v>4145</v>
      </c>
      <c r="O22" s="119"/>
      <c r="P22" s="119"/>
    </row>
    <row r="23" spans="1:16" s="22" customFormat="1" ht="11.1" customHeight="1">
      <c r="A23" s="158">
        <f>IF(B23&lt;&gt;"",COUNTA($B$19:B23),"")</f>
        <v>5</v>
      </c>
      <c r="B23" s="42" t="s">
        <v>145</v>
      </c>
      <c r="C23" s="129">
        <v>115912</v>
      </c>
      <c r="D23" s="129">
        <v>3489</v>
      </c>
      <c r="E23" s="129">
        <v>9362</v>
      </c>
      <c r="F23" s="129">
        <v>8233</v>
      </c>
      <c r="G23" s="129">
        <v>24082</v>
      </c>
      <c r="H23" s="129">
        <v>29490</v>
      </c>
      <c r="I23" s="129">
        <v>16492</v>
      </c>
      <c r="J23" s="129">
        <v>12998</v>
      </c>
      <c r="K23" s="129">
        <v>5236</v>
      </c>
      <c r="L23" s="129">
        <v>10472</v>
      </c>
      <c r="M23" s="129">
        <v>24628</v>
      </c>
      <c r="N23" s="129">
        <v>921</v>
      </c>
      <c r="O23" s="119"/>
      <c r="P23" s="119"/>
    </row>
    <row r="24" spans="1:16" s="22" customFormat="1" ht="11.1" customHeight="1">
      <c r="A24" s="158">
        <f>IF(B24&lt;&gt;"",COUNTA($B$19:B24),"")</f>
        <v>6</v>
      </c>
      <c r="B24" s="42" t="s">
        <v>146</v>
      </c>
      <c r="C24" s="129">
        <v>4744</v>
      </c>
      <c r="D24" s="129" t="s">
        <v>10</v>
      </c>
      <c r="E24" s="129" t="s">
        <v>10</v>
      </c>
      <c r="F24" s="129">
        <v>3385</v>
      </c>
      <c r="G24" s="129" t="s">
        <v>10</v>
      </c>
      <c r="H24" s="129">
        <v>1359</v>
      </c>
      <c r="I24" s="129">
        <v>31</v>
      </c>
      <c r="J24" s="129">
        <v>1327</v>
      </c>
      <c r="K24" s="129" t="s">
        <v>10</v>
      </c>
      <c r="L24" s="129" t="s">
        <v>10</v>
      </c>
      <c r="M24" s="129" t="s">
        <v>10</v>
      </c>
      <c r="N24" s="129" t="s">
        <v>10</v>
      </c>
      <c r="O24" s="119"/>
      <c r="P24" s="119"/>
    </row>
    <row r="25" spans="1:16" s="22" customFormat="1" ht="20.100000000000001" customHeight="1">
      <c r="A25" s="159">
        <f>IF(B25&lt;&gt;"",COUNTA($B$19:B25),"")</f>
        <v>7</v>
      </c>
      <c r="B25" s="45" t="s">
        <v>147</v>
      </c>
      <c r="C25" s="130">
        <v>544662</v>
      </c>
      <c r="D25" s="130">
        <v>45775</v>
      </c>
      <c r="E25" s="130">
        <v>48132</v>
      </c>
      <c r="F25" s="130">
        <v>30406</v>
      </c>
      <c r="G25" s="130">
        <v>34114</v>
      </c>
      <c r="H25" s="130">
        <v>288599</v>
      </c>
      <c r="I25" s="130">
        <v>178451</v>
      </c>
      <c r="J25" s="130">
        <v>110148</v>
      </c>
      <c r="K25" s="130">
        <v>20340</v>
      </c>
      <c r="L25" s="130">
        <v>32936</v>
      </c>
      <c r="M25" s="130">
        <v>39294</v>
      </c>
      <c r="N25" s="130">
        <v>5066</v>
      </c>
      <c r="O25" s="119"/>
      <c r="P25" s="119"/>
    </row>
    <row r="26" spans="1:16" s="22" customFormat="1" ht="21.6" customHeight="1">
      <c r="A26" s="158">
        <f>IF(B26&lt;&gt;"",COUNTA($B$19:B26),"")</f>
        <v>8</v>
      </c>
      <c r="B26" s="43" t="s">
        <v>148</v>
      </c>
      <c r="C26" s="129">
        <v>33346</v>
      </c>
      <c r="D26" s="129">
        <v>2188</v>
      </c>
      <c r="E26" s="129">
        <v>2609</v>
      </c>
      <c r="F26" s="129">
        <v>563</v>
      </c>
      <c r="G26" s="129">
        <v>330</v>
      </c>
      <c r="H26" s="129">
        <v>642</v>
      </c>
      <c r="I26" s="129">
        <v>228</v>
      </c>
      <c r="J26" s="129">
        <v>415</v>
      </c>
      <c r="K26" s="129">
        <v>124</v>
      </c>
      <c r="L26" s="129">
        <v>25060</v>
      </c>
      <c r="M26" s="129">
        <v>1830</v>
      </c>
      <c r="N26" s="129" t="s">
        <v>10</v>
      </c>
      <c r="O26" s="119"/>
      <c r="P26" s="119"/>
    </row>
    <row r="27" spans="1:16" s="22" customFormat="1" ht="11.1" customHeight="1">
      <c r="A27" s="158">
        <f>IF(B27&lt;&gt;"",COUNTA($B$19:B27),"")</f>
        <v>9</v>
      </c>
      <c r="B27" s="42" t="s">
        <v>149</v>
      </c>
      <c r="C27" s="129">
        <v>19404</v>
      </c>
      <c r="D27" s="129">
        <v>97</v>
      </c>
      <c r="E27" s="129">
        <v>23</v>
      </c>
      <c r="F27" s="129" t="s">
        <v>10</v>
      </c>
      <c r="G27" s="129" t="s">
        <v>10</v>
      </c>
      <c r="H27" s="129" t="s">
        <v>10</v>
      </c>
      <c r="I27" s="129" t="s">
        <v>10</v>
      </c>
      <c r="J27" s="129" t="s">
        <v>10</v>
      </c>
      <c r="K27" s="129" t="s">
        <v>10</v>
      </c>
      <c r="L27" s="129">
        <v>18383</v>
      </c>
      <c r="M27" s="129">
        <v>900</v>
      </c>
      <c r="N27" s="129" t="s">
        <v>10</v>
      </c>
      <c r="O27" s="119"/>
      <c r="P27" s="119"/>
    </row>
    <row r="28" spans="1:16"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row>
    <row r="29" spans="1:16" s="22" customFormat="1" ht="11.1" customHeight="1">
      <c r="A29" s="158">
        <f>IF(B29&lt;&gt;"",COUNTA($B$19:B29),"")</f>
        <v>11</v>
      </c>
      <c r="B29" s="42" t="s">
        <v>151</v>
      </c>
      <c r="C29" s="129">
        <v>1302</v>
      </c>
      <c r="D29" s="129" t="s">
        <v>10</v>
      </c>
      <c r="E29" s="129" t="s">
        <v>10</v>
      </c>
      <c r="F29" s="129" t="s">
        <v>10</v>
      </c>
      <c r="G29" s="129" t="s">
        <v>10</v>
      </c>
      <c r="H29" s="129">
        <v>133</v>
      </c>
      <c r="I29" s="129">
        <v>128</v>
      </c>
      <c r="J29" s="129">
        <v>5</v>
      </c>
      <c r="K29" s="129">
        <v>79</v>
      </c>
      <c r="L29" s="129">
        <v>1089</v>
      </c>
      <c r="M29" s="129" t="s">
        <v>10</v>
      </c>
      <c r="N29" s="129" t="s">
        <v>10</v>
      </c>
      <c r="O29" s="119"/>
      <c r="P29" s="119"/>
    </row>
    <row r="30" spans="1:16"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row>
    <row r="31" spans="1:16" s="22" customFormat="1" ht="20.100000000000001" customHeight="1">
      <c r="A31" s="159">
        <f>IF(B31&lt;&gt;"",COUNTA($B$19:B31),"")</f>
        <v>13</v>
      </c>
      <c r="B31" s="45" t="s">
        <v>152</v>
      </c>
      <c r="C31" s="130">
        <v>34647</v>
      </c>
      <c r="D31" s="130">
        <v>2188</v>
      </c>
      <c r="E31" s="130">
        <v>2609</v>
      </c>
      <c r="F31" s="130">
        <v>563</v>
      </c>
      <c r="G31" s="130">
        <v>330</v>
      </c>
      <c r="H31" s="130">
        <v>775</v>
      </c>
      <c r="I31" s="130">
        <v>355</v>
      </c>
      <c r="J31" s="130">
        <v>420</v>
      </c>
      <c r="K31" s="130">
        <v>203</v>
      </c>
      <c r="L31" s="130">
        <v>26150</v>
      </c>
      <c r="M31" s="130">
        <v>1830</v>
      </c>
      <c r="N31" s="130" t="s">
        <v>10</v>
      </c>
      <c r="O31" s="119"/>
      <c r="P31" s="119"/>
    </row>
    <row r="32" spans="1:16" s="22" customFormat="1" ht="20.100000000000001" customHeight="1">
      <c r="A32" s="159">
        <f>IF(B32&lt;&gt;"",COUNTA($B$19:B32),"")</f>
        <v>14</v>
      </c>
      <c r="B32" s="45" t="s">
        <v>153</v>
      </c>
      <c r="C32" s="130">
        <v>579310</v>
      </c>
      <c r="D32" s="130">
        <v>47963</v>
      </c>
      <c r="E32" s="130">
        <v>50741</v>
      </c>
      <c r="F32" s="130">
        <v>30970</v>
      </c>
      <c r="G32" s="130">
        <v>34444</v>
      </c>
      <c r="H32" s="130">
        <v>289374</v>
      </c>
      <c r="I32" s="130">
        <v>178806</v>
      </c>
      <c r="J32" s="130">
        <v>110568</v>
      </c>
      <c r="K32" s="130">
        <v>20544</v>
      </c>
      <c r="L32" s="130">
        <v>59086</v>
      </c>
      <c r="M32" s="130">
        <v>41123</v>
      </c>
      <c r="N32" s="130">
        <v>5066</v>
      </c>
      <c r="O32" s="119"/>
      <c r="P32" s="119"/>
    </row>
    <row r="33" spans="1:16" s="22" customFormat="1" ht="11.1" customHeight="1">
      <c r="A33" s="158">
        <f>IF(B33&lt;&gt;"",COUNTA($B$19:B33),"")</f>
        <v>15</v>
      </c>
      <c r="B33" s="42" t="s">
        <v>154</v>
      </c>
      <c r="C33" s="129">
        <v>199389</v>
      </c>
      <c r="D33" s="129" t="s">
        <v>10</v>
      </c>
      <c r="E33" s="129" t="s">
        <v>10</v>
      </c>
      <c r="F33" s="129" t="s">
        <v>10</v>
      </c>
      <c r="G33" s="129" t="s">
        <v>10</v>
      </c>
      <c r="H33" s="129" t="s">
        <v>10</v>
      </c>
      <c r="I33" s="129" t="s">
        <v>10</v>
      </c>
      <c r="J33" s="129" t="s">
        <v>10</v>
      </c>
      <c r="K33" s="129" t="s">
        <v>10</v>
      </c>
      <c r="L33" s="129" t="s">
        <v>10</v>
      </c>
      <c r="M33" s="129" t="s">
        <v>10</v>
      </c>
      <c r="N33" s="129">
        <v>199389</v>
      </c>
      <c r="O33" s="119"/>
      <c r="P33" s="119"/>
    </row>
    <row r="34" spans="1:16" s="22" customFormat="1" ht="11.1" customHeight="1">
      <c r="A34" s="158">
        <f>IF(B34&lt;&gt;"",COUNTA($B$19:B34),"")</f>
        <v>16</v>
      </c>
      <c r="B34" s="42" t="s">
        <v>155</v>
      </c>
      <c r="C34" s="129">
        <v>55234</v>
      </c>
      <c r="D34" s="129" t="s">
        <v>10</v>
      </c>
      <c r="E34" s="129" t="s">
        <v>10</v>
      </c>
      <c r="F34" s="129" t="s">
        <v>10</v>
      </c>
      <c r="G34" s="129" t="s">
        <v>10</v>
      </c>
      <c r="H34" s="129" t="s">
        <v>10</v>
      </c>
      <c r="I34" s="129" t="s">
        <v>10</v>
      </c>
      <c r="J34" s="129" t="s">
        <v>10</v>
      </c>
      <c r="K34" s="129" t="s">
        <v>10</v>
      </c>
      <c r="L34" s="129" t="s">
        <v>10</v>
      </c>
      <c r="M34" s="129" t="s">
        <v>10</v>
      </c>
      <c r="N34" s="129">
        <v>55234</v>
      </c>
      <c r="O34" s="119"/>
      <c r="P34" s="119"/>
    </row>
    <row r="35" spans="1:16" s="22" customFormat="1" ht="11.1" customHeight="1">
      <c r="A35" s="158">
        <f>IF(B35&lt;&gt;"",COUNTA($B$19:B35),"")</f>
        <v>17</v>
      </c>
      <c r="B35" s="42" t="s">
        <v>171</v>
      </c>
      <c r="C35" s="129">
        <v>105742</v>
      </c>
      <c r="D35" s="129" t="s">
        <v>10</v>
      </c>
      <c r="E35" s="129" t="s">
        <v>10</v>
      </c>
      <c r="F35" s="129" t="s">
        <v>10</v>
      </c>
      <c r="G35" s="129" t="s">
        <v>10</v>
      </c>
      <c r="H35" s="129" t="s">
        <v>10</v>
      </c>
      <c r="I35" s="129" t="s">
        <v>10</v>
      </c>
      <c r="J35" s="129" t="s">
        <v>10</v>
      </c>
      <c r="K35" s="129" t="s">
        <v>10</v>
      </c>
      <c r="L35" s="129" t="s">
        <v>10</v>
      </c>
      <c r="M35" s="129" t="s">
        <v>10</v>
      </c>
      <c r="N35" s="129">
        <v>105742</v>
      </c>
      <c r="O35" s="119"/>
      <c r="P35" s="119"/>
    </row>
    <row r="36" spans="1:16" s="22" customFormat="1" ht="11.1" customHeight="1">
      <c r="A36" s="158">
        <f>IF(B36&lt;&gt;"",COUNTA($B$19:B36),"")</f>
        <v>18</v>
      </c>
      <c r="B36" s="42" t="s">
        <v>172</v>
      </c>
      <c r="C36" s="129">
        <v>22627</v>
      </c>
      <c r="D36" s="129" t="s">
        <v>10</v>
      </c>
      <c r="E36" s="129" t="s">
        <v>10</v>
      </c>
      <c r="F36" s="129" t="s">
        <v>10</v>
      </c>
      <c r="G36" s="129" t="s">
        <v>10</v>
      </c>
      <c r="H36" s="129" t="s">
        <v>10</v>
      </c>
      <c r="I36" s="129" t="s">
        <v>10</v>
      </c>
      <c r="J36" s="129" t="s">
        <v>10</v>
      </c>
      <c r="K36" s="129" t="s">
        <v>10</v>
      </c>
      <c r="L36" s="129" t="s">
        <v>10</v>
      </c>
      <c r="M36" s="129" t="s">
        <v>10</v>
      </c>
      <c r="N36" s="129">
        <v>22627</v>
      </c>
      <c r="O36" s="119"/>
      <c r="P36" s="119"/>
    </row>
    <row r="37" spans="1:16" s="22" customFormat="1" ht="11.1" customHeight="1">
      <c r="A37" s="158">
        <f>IF(B37&lt;&gt;"",COUNTA($B$19:B37),"")</f>
        <v>19</v>
      </c>
      <c r="B37" s="42" t="s">
        <v>60</v>
      </c>
      <c r="C37" s="129">
        <v>70537</v>
      </c>
      <c r="D37" s="129" t="s">
        <v>10</v>
      </c>
      <c r="E37" s="129" t="s">
        <v>10</v>
      </c>
      <c r="F37" s="129" t="s">
        <v>10</v>
      </c>
      <c r="G37" s="129" t="s">
        <v>10</v>
      </c>
      <c r="H37" s="129" t="s">
        <v>10</v>
      </c>
      <c r="I37" s="129" t="s">
        <v>10</v>
      </c>
      <c r="J37" s="129" t="s">
        <v>10</v>
      </c>
      <c r="K37" s="129" t="s">
        <v>10</v>
      </c>
      <c r="L37" s="129" t="s">
        <v>10</v>
      </c>
      <c r="M37" s="129" t="s">
        <v>10</v>
      </c>
      <c r="N37" s="129">
        <v>70537</v>
      </c>
      <c r="O37" s="119"/>
      <c r="P37" s="119"/>
    </row>
    <row r="38" spans="1:16" s="22" customFormat="1" ht="21.6" customHeight="1">
      <c r="A38" s="158">
        <f>IF(B38&lt;&gt;"",COUNTA($B$19:B38),"")</f>
        <v>20</v>
      </c>
      <c r="B38" s="43" t="s">
        <v>156</v>
      </c>
      <c r="C38" s="129">
        <v>78066</v>
      </c>
      <c r="D38" s="129" t="s">
        <v>10</v>
      </c>
      <c r="E38" s="129" t="s">
        <v>10</v>
      </c>
      <c r="F38" s="129" t="s">
        <v>10</v>
      </c>
      <c r="G38" s="129" t="s">
        <v>10</v>
      </c>
      <c r="H38" s="129" t="s">
        <v>10</v>
      </c>
      <c r="I38" s="129" t="s">
        <v>10</v>
      </c>
      <c r="J38" s="129" t="s">
        <v>10</v>
      </c>
      <c r="K38" s="129" t="s">
        <v>10</v>
      </c>
      <c r="L38" s="129" t="s">
        <v>10</v>
      </c>
      <c r="M38" s="129" t="s">
        <v>10</v>
      </c>
      <c r="N38" s="129">
        <v>78066</v>
      </c>
      <c r="O38" s="119"/>
      <c r="P38" s="119"/>
    </row>
    <row r="39" spans="1:16" s="22" customFormat="1" ht="21.6" customHeight="1">
      <c r="A39" s="158">
        <f>IF(B39&lt;&gt;"",COUNTA($B$19:B39),"")</f>
        <v>21</v>
      </c>
      <c r="B39" s="43" t="s">
        <v>157</v>
      </c>
      <c r="C39" s="129">
        <v>75939</v>
      </c>
      <c r="D39" s="129">
        <v>648</v>
      </c>
      <c r="E39" s="129">
        <v>316</v>
      </c>
      <c r="F39" s="129" t="s">
        <v>10</v>
      </c>
      <c r="G39" s="129">
        <v>6625</v>
      </c>
      <c r="H39" s="129">
        <v>64252</v>
      </c>
      <c r="I39" s="129">
        <v>36083</v>
      </c>
      <c r="J39" s="129">
        <v>28169</v>
      </c>
      <c r="K39" s="129">
        <v>305</v>
      </c>
      <c r="L39" s="129">
        <v>3738</v>
      </c>
      <c r="M39" s="129">
        <v>55</v>
      </c>
      <c r="N39" s="129" t="s">
        <v>10</v>
      </c>
      <c r="O39" s="119"/>
      <c r="P39" s="119"/>
    </row>
    <row r="40" spans="1:16" s="22" customFormat="1" ht="21.6" customHeight="1">
      <c r="A40" s="158">
        <f>IF(B40&lt;&gt;"",COUNTA($B$19:B40),"")</f>
        <v>22</v>
      </c>
      <c r="B40" s="43" t="s">
        <v>158</v>
      </c>
      <c r="C40" s="129">
        <v>27362</v>
      </c>
      <c r="D40" s="129">
        <v>4980</v>
      </c>
      <c r="E40" s="129">
        <v>59</v>
      </c>
      <c r="F40" s="129">
        <v>71</v>
      </c>
      <c r="G40" s="129">
        <v>168</v>
      </c>
      <c r="H40" s="129">
        <v>21856</v>
      </c>
      <c r="I40" s="129">
        <v>21689</v>
      </c>
      <c r="J40" s="129">
        <v>166</v>
      </c>
      <c r="K40" s="129">
        <v>96</v>
      </c>
      <c r="L40" s="129" t="s">
        <v>10</v>
      </c>
      <c r="M40" s="129">
        <v>133</v>
      </c>
      <c r="N40" s="129" t="s">
        <v>10</v>
      </c>
      <c r="O40" s="119"/>
      <c r="P40" s="119"/>
    </row>
    <row r="41" spans="1:16" s="22" customFormat="1" ht="11.1" customHeight="1">
      <c r="A41" s="158">
        <f>IF(B41&lt;&gt;"",COUNTA($B$19:B41),"")</f>
        <v>23</v>
      </c>
      <c r="B41" s="42" t="s">
        <v>159</v>
      </c>
      <c r="C41" s="129">
        <v>45276</v>
      </c>
      <c r="D41" s="129">
        <v>63</v>
      </c>
      <c r="E41" s="129">
        <v>13216</v>
      </c>
      <c r="F41" s="129" t="s">
        <v>10</v>
      </c>
      <c r="G41" s="129" t="s">
        <v>10</v>
      </c>
      <c r="H41" s="129">
        <v>846</v>
      </c>
      <c r="I41" s="129">
        <v>1</v>
      </c>
      <c r="J41" s="129">
        <v>845</v>
      </c>
      <c r="K41" s="129">
        <v>2744</v>
      </c>
      <c r="L41" s="129">
        <v>9203</v>
      </c>
      <c r="M41" s="129">
        <v>19205</v>
      </c>
      <c r="N41" s="129" t="s">
        <v>10</v>
      </c>
      <c r="O41" s="119"/>
      <c r="P41" s="119"/>
    </row>
    <row r="42" spans="1:16" s="22" customFormat="1" ht="11.1" customHeight="1">
      <c r="A42" s="158">
        <f>IF(B42&lt;&gt;"",COUNTA($B$19:B42),"")</f>
        <v>24</v>
      </c>
      <c r="B42" s="42" t="s">
        <v>160</v>
      </c>
      <c r="C42" s="129">
        <v>99006</v>
      </c>
      <c r="D42" s="129">
        <v>5195</v>
      </c>
      <c r="E42" s="129">
        <v>4078</v>
      </c>
      <c r="F42" s="129">
        <v>4372</v>
      </c>
      <c r="G42" s="129">
        <v>4218</v>
      </c>
      <c r="H42" s="129">
        <v>46760</v>
      </c>
      <c r="I42" s="129">
        <v>41926</v>
      </c>
      <c r="J42" s="129">
        <v>4834</v>
      </c>
      <c r="K42" s="129">
        <v>1379</v>
      </c>
      <c r="L42" s="129">
        <v>17051</v>
      </c>
      <c r="M42" s="129">
        <v>13788</v>
      </c>
      <c r="N42" s="129">
        <v>2165</v>
      </c>
      <c r="O42" s="119"/>
      <c r="P42" s="119"/>
    </row>
    <row r="43" spans="1:16" s="22" customFormat="1" ht="11.1" customHeight="1">
      <c r="A43" s="158">
        <f>IF(B43&lt;&gt;"",COUNTA($B$19:B43),"")</f>
        <v>25</v>
      </c>
      <c r="B43" s="42" t="s">
        <v>146</v>
      </c>
      <c r="C43" s="129">
        <v>4744</v>
      </c>
      <c r="D43" s="129" t="s">
        <v>10</v>
      </c>
      <c r="E43" s="129" t="s">
        <v>10</v>
      </c>
      <c r="F43" s="129">
        <v>3385</v>
      </c>
      <c r="G43" s="129" t="s">
        <v>10</v>
      </c>
      <c r="H43" s="129">
        <v>1359</v>
      </c>
      <c r="I43" s="129">
        <v>31</v>
      </c>
      <c r="J43" s="129">
        <v>1327</v>
      </c>
      <c r="K43" s="129" t="s">
        <v>10</v>
      </c>
      <c r="L43" s="129" t="s">
        <v>10</v>
      </c>
      <c r="M43" s="129" t="s">
        <v>10</v>
      </c>
      <c r="N43" s="129" t="s">
        <v>10</v>
      </c>
      <c r="O43" s="119"/>
      <c r="P43" s="119"/>
    </row>
    <row r="44" spans="1:16" s="22" customFormat="1" ht="20.100000000000001" customHeight="1">
      <c r="A44" s="159">
        <f>IF(B44&lt;&gt;"",COUNTA($B$19:B44),"")</f>
        <v>26</v>
      </c>
      <c r="B44" s="45" t="s">
        <v>161</v>
      </c>
      <c r="C44" s="130">
        <v>590831</v>
      </c>
      <c r="D44" s="130">
        <v>10886</v>
      </c>
      <c r="E44" s="130">
        <v>17669</v>
      </c>
      <c r="F44" s="130">
        <v>1058</v>
      </c>
      <c r="G44" s="130">
        <v>11011</v>
      </c>
      <c r="H44" s="130">
        <v>132355</v>
      </c>
      <c r="I44" s="130">
        <v>99668</v>
      </c>
      <c r="J44" s="130">
        <v>32687</v>
      </c>
      <c r="K44" s="130">
        <v>4523</v>
      </c>
      <c r="L44" s="130">
        <v>29991</v>
      </c>
      <c r="M44" s="130">
        <v>33181</v>
      </c>
      <c r="N44" s="130">
        <v>350157</v>
      </c>
      <c r="O44" s="119"/>
      <c r="P44" s="119"/>
    </row>
    <row r="45" spans="1:16" s="47" customFormat="1" ht="11.1" customHeight="1">
      <c r="A45" s="158">
        <f>IF(B45&lt;&gt;"",COUNTA($B$19:B45),"")</f>
        <v>27</v>
      </c>
      <c r="B45" s="42" t="s">
        <v>162</v>
      </c>
      <c r="C45" s="129">
        <v>23623</v>
      </c>
      <c r="D45" s="129">
        <v>8</v>
      </c>
      <c r="E45" s="129">
        <v>730</v>
      </c>
      <c r="F45" s="129" t="s">
        <v>10</v>
      </c>
      <c r="G45" s="129">
        <v>11</v>
      </c>
      <c r="H45" s="129">
        <v>357</v>
      </c>
      <c r="I45" s="129" t="s">
        <v>10</v>
      </c>
      <c r="J45" s="129">
        <v>357</v>
      </c>
      <c r="K45" s="129">
        <v>32</v>
      </c>
      <c r="L45" s="129">
        <v>6657</v>
      </c>
      <c r="M45" s="129">
        <v>653</v>
      </c>
      <c r="N45" s="129">
        <v>15176</v>
      </c>
      <c r="O45" s="120"/>
      <c r="P45" s="120"/>
    </row>
    <row r="46" spans="1:16"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row>
    <row r="47" spans="1:16" s="47" customFormat="1" ht="11.1" customHeight="1">
      <c r="A47" s="158">
        <f>IF(B47&lt;&gt;"",COUNTA($B$19:B47),"")</f>
        <v>29</v>
      </c>
      <c r="B47" s="42" t="s">
        <v>164</v>
      </c>
      <c r="C47" s="129">
        <v>13787</v>
      </c>
      <c r="D47" s="129">
        <v>7640</v>
      </c>
      <c r="E47" s="129">
        <v>61</v>
      </c>
      <c r="F47" s="129" t="s">
        <v>10</v>
      </c>
      <c r="G47" s="129">
        <v>1</v>
      </c>
      <c r="H47" s="129">
        <v>62</v>
      </c>
      <c r="I47" s="129">
        <v>62</v>
      </c>
      <c r="J47" s="129" t="s">
        <v>10</v>
      </c>
      <c r="K47" s="129" t="s">
        <v>10</v>
      </c>
      <c r="L47" s="129">
        <v>5886</v>
      </c>
      <c r="M47" s="129">
        <v>137</v>
      </c>
      <c r="N47" s="129" t="s">
        <v>10</v>
      </c>
      <c r="O47" s="120"/>
      <c r="P47" s="120"/>
    </row>
    <row r="48" spans="1:16"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row>
    <row r="49" spans="1:16" s="22" customFormat="1" ht="20.100000000000001" customHeight="1">
      <c r="A49" s="159">
        <f>IF(B49&lt;&gt;"",COUNTA($B$19:B49),"")</f>
        <v>31</v>
      </c>
      <c r="B49" s="45" t="s">
        <v>165</v>
      </c>
      <c r="C49" s="130">
        <v>37410</v>
      </c>
      <c r="D49" s="130">
        <v>7648</v>
      </c>
      <c r="E49" s="130">
        <v>791</v>
      </c>
      <c r="F49" s="130" t="s">
        <v>10</v>
      </c>
      <c r="G49" s="130">
        <v>12</v>
      </c>
      <c r="H49" s="130">
        <v>419</v>
      </c>
      <c r="I49" s="130">
        <v>62</v>
      </c>
      <c r="J49" s="130">
        <v>357</v>
      </c>
      <c r="K49" s="130">
        <v>32</v>
      </c>
      <c r="L49" s="130">
        <v>12543</v>
      </c>
      <c r="M49" s="130">
        <v>790</v>
      </c>
      <c r="N49" s="130">
        <v>15176</v>
      </c>
      <c r="O49" s="119"/>
      <c r="P49" s="119"/>
    </row>
    <row r="50" spans="1:16" s="22" customFormat="1" ht="20.100000000000001" customHeight="1">
      <c r="A50" s="159">
        <f>IF(B50&lt;&gt;"",COUNTA($B$19:B50),"")</f>
        <v>32</v>
      </c>
      <c r="B50" s="45" t="s">
        <v>166</v>
      </c>
      <c r="C50" s="130">
        <v>628241</v>
      </c>
      <c r="D50" s="130">
        <v>18534</v>
      </c>
      <c r="E50" s="130">
        <v>18459</v>
      </c>
      <c r="F50" s="130">
        <v>1058</v>
      </c>
      <c r="G50" s="130">
        <v>11023</v>
      </c>
      <c r="H50" s="130">
        <v>132774</v>
      </c>
      <c r="I50" s="130">
        <v>99730</v>
      </c>
      <c r="J50" s="130">
        <v>33045</v>
      </c>
      <c r="K50" s="130">
        <v>4555</v>
      </c>
      <c r="L50" s="130">
        <v>42534</v>
      </c>
      <c r="M50" s="130">
        <v>33971</v>
      </c>
      <c r="N50" s="130">
        <v>365333</v>
      </c>
      <c r="O50" s="119"/>
      <c r="P50" s="119"/>
    </row>
    <row r="51" spans="1:16" s="22" customFormat="1" ht="20.100000000000001" customHeight="1">
      <c r="A51" s="159">
        <f>IF(B51&lt;&gt;"",COUNTA($B$19:B51),"")</f>
        <v>33</v>
      </c>
      <c r="B51" s="45" t="s">
        <v>167</v>
      </c>
      <c r="C51" s="130">
        <v>48932</v>
      </c>
      <c r="D51" s="130">
        <v>-29429</v>
      </c>
      <c r="E51" s="130">
        <v>-32282</v>
      </c>
      <c r="F51" s="130">
        <v>-29911</v>
      </c>
      <c r="G51" s="130">
        <v>-23421</v>
      </c>
      <c r="H51" s="130">
        <v>-156600</v>
      </c>
      <c r="I51" s="130">
        <v>-79076</v>
      </c>
      <c r="J51" s="130">
        <v>-77523</v>
      </c>
      <c r="K51" s="130">
        <v>-15988</v>
      </c>
      <c r="L51" s="130">
        <v>-16552</v>
      </c>
      <c r="M51" s="130">
        <v>-7152</v>
      </c>
      <c r="N51" s="130">
        <v>360267</v>
      </c>
      <c r="O51" s="119"/>
      <c r="P51" s="119"/>
    </row>
    <row r="52" spans="1:16" s="47" customFormat="1" ht="24.95" customHeight="1">
      <c r="A52" s="158">
        <f>IF(B52&lt;&gt;"",COUNTA($B$19:B52),"")</f>
        <v>34</v>
      </c>
      <c r="B52" s="44" t="s">
        <v>168</v>
      </c>
      <c r="C52" s="131">
        <v>46169</v>
      </c>
      <c r="D52" s="131">
        <v>-34889</v>
      </c>
      <c r="E52" s="131">
        <v>-30464</v>
      </c>
      <c r="F52" s="131">
        <v>-29348</v>
      </c>
      <c r="G52" s="131">
        <v>-23103</v>
      </c>
      <c r="H52" s="131">
        <v>-156244</v>
      </c>
      <c r="I52" s="131">
        <v>-78783</v>
      </c>
      <c r="J52" s="131">
        <v>-77461</v>
      </c>
      <c r="K52" s="131">
        <v>-15817</v>
      </c>
      <c r="L52" s="131">
        <v>-2945</v>
      </c>
      <c r="M52" s="131">
        <v>-6113</v>
      </c>
      <c r="N52" s="131">
        <v>345091</v>
      </c>
      <c r="O52" s="120"/>
      <c r="P52" s="120"/>
    </row>
    <row r="53" spans="1:16" s="47" customFormat="1" ht="18" customHeight="1">
      <c r="A53" s="158">
        <f>IF(B53&lt;&gt;"",COUNTA($B$19:B53),"")</f>
        <v>35</v>
      </c>
      <c r="B53" s="42" t="s">
        <v>169</v>
      </c>
      <c r="C53" s="129">
        <v>16190</v>
      </c>
      <c r="D53" s="129" t="s">
        <v>10</v>
      </c>
      <c r="E53" s="129" t="s">
        <v>10</v>
      </c>
      <c r="F53" s="129" t="s">
        <v>10</v>
      </c>
      <c r="G53" s="129" t="s">
        <v>10</v>
      </c>
      <c r="H53" s="129" t="s">
        <v>10</v>
      </c>
      <c r="I53" s="129" t="s">
        <v>10</v>
      </c>
      <c r="J53" s="129" t="s">
        <v>10</v>
      </c>
      <c r="K53" s="129" t="s">
        <v>10</v>
      </c>
      <c r="L53" s="129" t="s">
        <v>10</v>
      </c>
      <c r="M53" s="129" t="s">
        <v>10</v>
      </c>
      <c r="N53" s="129">
        <v>16190</v>
      </c>
      <c r="O53" s="120"/>
      <c r="P53" s="120"/>
    </row>
    <row r="54" spans="1:16" ht="11.1" customHeight="1">
      <c r="A54" s="158">
        <f>IF(B54&lt;&gt;"",COUNTA($B$19:B54),"")</f>
        <v>36</v>
      </c>
      <c r="B54" s="42" t="s">
        <v>170</v>
      </c>
      <c r="C54" s="129">
        <v>9522</v>
      </c>
      <c r="D54" s="129" t="s">
        <v>10</v>
      </c>
      <c r="E54" s="129" t="s">
        <v>10</v>
      </c>
      <c r="F54" s="129" t="s">
        <v>10</v>
      </c>
      <c r="G54" s="129" t="s">
        <v>10</v>
      </c>
      <c r="H54" s="129" t="s">
        <v>10</v>
      </c>
      <c r="I54" s="129" t="s">
        <v>10</v>
      </c>
      <c r="J54" s="129" t="s">
        <v>10</v>
      </c>
      <c r="K54" s="129" t="s">
        <v>10</v>
      </c>
      <c r="L54" s="129" t="s">
        <v>10</v>
      </c>
      <c r="M54" s="129" t="s">
        <v>10</v>
      </c>
      <c r="N54" s="129">
        <v>9522</v>
      </c>
    </row>
    <row r="55" spans="1:16"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16" s="22" customFormat="1" ht="11.1" customHeight="1">
      <c r="A56" s="158">
        <f>IF(B56&lt;&gt;"",COUNTA($B$19:B56),"")</f>
        <v>37</v>
      </c>
      <c r="B56" s="42" t="s">
        <v>141</v>
      </c>
      <c r="C56" s="36">
        <v>601.51</v>
      </c>
      <c r="D56" s="36">
        <v>176.52</v>
      </c>
      <c r="E56" s="36">
        <v>158.59</v>
      </c>
      <c r="F56" s="36">
        <v>24.6</v>
      </c>
      <c r="G56" s="36">
        <v>34.770000000000003</v>
      </c>
      <c r="H56" s="36">
        <v>59.36</v>
      </c>
      <c r="I56" s="36">
        <v>31.98</v>
      </c>
      <c r="J56" s="36">
        <v>27.38</v>
      </c>
      <c r="K56" s="36">
        <v>32.29</v>
      </c>
      <c r="L56" s="36">
        <v>62.63</v>
      </c>
      <c r="M56" s="36">
        <v>52.76</v>
      </c>
      <c r="N56" s="36" t="s">
        <v>10</v>
      </c>
      <c r="O56" s="119"/>
      <c r="P56" s="119"/>
    </row>
    <row r="57" spans="1:16" s="22" customFormat="1" ht="11.1" customHeight="1">
      <c r="A57" s="158">
        <f>IF(B57&lt;&gt;"",COUNTA($B$19:B57),"")</f>
        <v>38</v>
      </c>
      <c r="B57" s="42" t="s">
        <v>142</v>
      </c>
      <c r="C57" s="36">
        <v>305.20999999999998</v>
      </c>
      <c r="D57" s="36">
        <v>28.1</v>
      </c>
      <c r="E57" s="36">
        <v>29.01</v>
      </c>
      <c r="F57" s="36">
        <v>99.08</v>
      </c>
      <c r="G57" s="36">
        <v>13.78</v>
      </c>
      <c r="H57" s="36">
        <v>30.17</v>
      </c>
      <c r="I57" s="36">
        <v>28.83</v>
      </c>
      <c r="J57" s="36">
        <v>1.34</v>
      </c>
      <c r="K57" s="36">
        <v>40.799999999999997</v>
      </c>
      <c r="L57" s="36">
        <v>46.07</v>
      </c>
      <c r="M57" s="36">
        <v>18.21</v>
      </c>
      <c r="N57" s="36" t="s">
        <v>10</v>
      </c>
      <c r="O57" s="119"/>
      <c r="P57" s="119"/>
    </row>
    <row r="58" spans="1:16" s="22" customFormat="1" ht="21.6" customHeight="1">
      <c r="A58" s="158">
        <f>IF(B58&lt;&gt;"",COUNTA($B$19:B58),"")</f>
        <v>39</v>
      </c>
      <c r="B58" s="43" t="s">
        <v>143</v>
      </c>
      <c r="C58" s="36">
        <v>1170.8399999999999</v>
      </c>
      <c r="D58" s="36" t="s">
        <v>10</v>
      </c>
      <c r="E58" s="36" t="s">
        <v>10</v>
      </c>
      <c r="F58" s="36" t="s">
        <v>10</v>
      </c>
      <c r="G58" s="36" t="s">
        <v>10</v>
      </c>
      <c r="H58" s="36">
        <v>1170.8399999999999</v>
      </c>
      <c r="I58" s="36">
        <v>723.04</v>
      </c>
      <c r="J58" s="36">
        <v>447.8</v>
      </c>
      <c r="K58" s="36" t="s">
        <v>10</v>
      </c>
      <c r="L58" s="36" t="s">
        <v>10</v>
      </c>
      <c r="M58" s="36" t="s">
        <v>10</v>
      </c>
      <c r="N58" s="36" t="s">
        <v>10</v>
      </c>
      <c r="O58" s="119"/>
      <c r="P58" s="119"/>
    </row>
    <row r="59" spans="1:16" s="22" customFormat="1" ht="11.1" customHeight="1">
      <c r="A59" s="158">
        <f>IF(B59&lt;&gt;"",COUNTA($B$19:B59),"")</f>
        <v>40</v>
      </c>
      <c r="B59" s="42" t="s">
        <v>144</v>
      </c>
      <c r="C59" s="36">
        <v>20.059999999999999</v>
      </c>
      <c r="D59" s="36" t="s">
        <v>10</v>
      </c>
      <c r="E59" s="36" t="s">
        <v>10</v>
      </c>
      <c r="F59" s="36" t="s">
        <v>10</v>
      </c>
      <c r="G59" s="36" t="s">
        <v>10</v>
      </c>
      <c r="H59" s="36" t="s">
        <v>10</v>
      </c>
      <c r="I59" s="36" t="s">
        <v>10</v>
      </c>
      <c r="J59" s="36" t="s">
        <v>10</v>
      </c>
      <c r="K59" s="36" t="s">
        <v>10</v>
      </c>
      <c r="L59" s="36" t="s">
        <v>10</v>
      </c>
      <c r="M59" s="36" t="s">
        <v>10</v>
      </c>
      <c r="N59" s="36">
        <v>20.059999999999999</v>
      </c>
      <c r="O59" s="119"/>
      <c r="P59" s="119"/>
    </row>
    <row r="60" spans="1:16" s="22" customFormat="1" ht="11.1" customHeight="1">
      <c r="A60" s="158">
        <f>IF(B60&lt;&gt;"",COUNTA($B$19:B60),"")</f>
        <v>41</v>
      </c>
      <c r="B60" s="42" t="s">
        <v>145</v>
      </c>
      <c r="C60" s="36">
        <v>560.88</v>
      </c>
      <c r="D60" s="36">
        <v>16.88</v>
      </c>
      <c r="E60" s="36">
        <v>45.3</v>
      </c>
      <c r="F60" s="36">
        <v>39.840000000000003</v>
      </c>
      <c r="G60" s="36">
        <v>116.53</v>
      </c>
      <c r="H60" s="36">
        <v>142.69999999999999</v>
      </c>
      <c r="I60" s="36">
        <v>79.8</v>
      </c>
      <c r="J60" s="36">
        <v>62.9</v>
      </c>
      <c r="K60" s="36">
        <v>25.34</v>
      </c>
      <c r="L60" s="36">
        <v>50.67</v>
      </c>
      <c r="M60" s="36">
        <v>119.17</v>
      </c>
      <c r="N60" s="36">
        <v>4.45</v>
      </c>
      <c r="O60" s="119"/>
      <c r="P60" s="119"/>
    </row>
    <row r="61" spans="1:16" s="22" customFormat="1" ht="11.1" customHeight="1">
      <c r="A61" s="158">
        <f>IF(B61&lt;&gt;"",COUNTA($B$19:B61),"")</f>
        <v>42</v>
      </c>
      <c r="B61" s="42" t="s">
        <v>146</v>
      </c>
      <c r="C61" s="36">
        <v>22.95</v>
      </c>
      <c r="D61" s="36" t="s">
        <v>10</v>
      </c>
      <c r="E61" s="36" t="s">
        <v>10</v>
      </c>
      <c r="F61" s="36">
        <v>16.38</v>
      </c>
      <c r="G61" s="36" t="s">
        <v>10</v>
      </c>
      <c r="H61" s="36">
        <v>6.57</v>
      </c>
      <c r="I61" s="36">
        <v>0.15</v>
      </c>
      <c r="J61" s="36">
        <v>6.42</v>
      </c>
      <c r="K61" s="36" t="s">
        <v>10</v>
      </c>
      <c r="L61" s="36" t="s">
        <v>10</v>
      </c>
      <c r="M61" s="36" t="s">
        <v>10</v>
      </c>
      <c r="N61" s="36" t="s">
        <v>10</v>
      </c>
      <c r="O61" s="119"/>
      <c r="P61" s="119"/>
    </row>
    <row r="62" spans="1:16" s="22" customFormat="1" ht="20.100000000000001" customHeight="1">
      <c r="A62" s="159">
        <f>IF(B62&lt;&gt;"",COUNTA($B$19:B62),"")</f>
        <v>43</v>
      </c>
      <c r="B62" s="45" t="s">
        <v>147</v>
      </c>
      <c r="C62" s="37">
        <v>2635.55</v>
      </c>
      <c r="D62" s="37">
        <v>221.5</v>
      </c>
      <c r="E62" s="37">
        <v>232.91</v>
      </c>
      <c r="F62" s="37">
        <v>147.13</v>
      </c>
      <c r="G62" s="37">
        <v>165.07</v>
      </c>
      <c r="H62" s="37">
        <v>1396.49</v>
      </c>
      <c r="I62" s="37">
        <v>863.5</v>
      </c>
      <c r="J62" s="37">
        <v>532.99</v>
      </c>
      <c r="K62" s="37">
        <v>98.42</v>
      </c>
      <c r="L62" s="37">
        <v>159.38</v>
      </c>
      <c r="M62" s="37">
        <v>190.14</v>
      </c>
      <c r="N62" s="37">
        <v>24.51</v>
      </c>
      <c r="O62" s="119"/>
      <c r="P62" s="119"/>
    </row>
    <row r="63" spans="1:16" s="22" customFormat="1" ht="21.6" customHeight="1">
      <c r="A63" s="158">
        <f>IF(B63&lt;&gt;"",COUNTA($B$19:B63),"")</f>
        <v>44</v>
      </c>
      <c r="B63" s="43" t="s">
        <v>148</v>
      </c>
      <c r="C63" s="36">
        <v>161.35</v>
      </c>
      <c r="D63" s="36">
        <v>10.59</v>
      </c>
      <c r="E63" s="36">
        <v>12.62</v>
      </c>
      <c r="F63" s="36">
        <v>2.73</v>
      </c>
      <c r="G63" s="36">
        <v>1.6</v>
      </c>
      <c r="H63" s="36">
        <v>3.11</v>
      </c>
      <c r="I63" s="36">
        <v>1.1000000000000001</v>
      </c>
      <c r="J63" s="36">
        <v>2.0099999999999998</v>
      </c>
      <c r="K63" s="36">
        <v>0.6</v>
      </c>
      <c r="L63" s="36">
        <v>121.26</v>
      </c>
      <c r="M63" s="36">
        <v>8.85</v>
      </c>
      <c r="N63" s="36" t="s">
        <v>10</v>
      </c>
      <c r="O63" s="119"/>
      <c r="P63" s="119"/>
    </row>
    <row r="64" spans="1:16" s="22" customFormat="1" ht="11.1" customHeight="1">
      <c r="A64" s="158">
        <f>IF(B64&lt;&gt;"",COUNTA($B$19:B64),"")</f>
        <v>45</v>
      </c>
      <c r="B64" s="42" t="s">
        <v>149</v>
      </c>
      <c r="C64" s="36">
        <v>93.89</v>
      </c>
      <c r="D64" s="36">
        <v>0.47</v>
      </c>
      <c r="E64" s="36">
        <v>0.11</v>
      </c>
      <c r="F64" s="36" t="s">
        <v>10</v>
      </c>
      <c r="G64" s="36" t="s">
        <v>10</v>
      </c>
      <c r="H64" s="36" t="s">
        <v>10</v>
      </c>
      <c r="I64" s="36" t="s">
        <v>10</v>
      </c>
      <c r="J64" s="36" t="s">
        <v>10</v>
      </c>
      <c r="K64" s="36" t="s">
        <v>10</v>
      </c>
      <c r="L64" s="36">
        <v>88.95</v>
      </c>
      <c r="M64" s="36">
        <v>4.3499999999999996</v>
      </c>
      <c r="N64" s="36" t="s">
        <v>10</v>
      </c>
      <c r="O64" s="119"/>
      <c r="P64" s="119"/>
    </row>
    <row r="65" spans="1:16"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row>
    <row r="66" spans="1:16" s="22" customFormat="1" ht="11.1" customHeight="1">
      <c r="A66" s="158">
        <f>IF(B66&lt;&gt;"",COUNTA($B$19:B66),"")</f>
        <v>47</v>
      </c>
      <c r="B66" s="42" t="s">
        <v>151</v>
      </c>
      <c r="C66" s="36">
        <v>6.3</v>
      </c>
      <c r="D66" s="36" t="s">
        <v>10</v>
      </c>
      <c r="E66" s="36" t="s">
        <v>10</v>
      </c>
      <c r="F66" s="36" t="s">
        <v>10</v>
      </c>
      <c r="G66" s="36" t="s">
        <v>10</v>
      </c>
      <c r="H66" s="36">
        <v>0.64</v>
      </c>
      <c r="I66" s="36">
        <v>0.62</v>
      </c>
      <c r="J66" s="36">
        <v>0.02</v>
      </c>
      <c r="K66" s="36">
        <v>0.38</v>
      </c>
      <c r="L66" s="36">
        <v>5.27</v>
      </c>
      <c r="M66" s="36" t="s">
        <v>10</v>
      </c>
      <c r="N66" s="36" t="s">
        <v>10</v>
      </c>
      <c r="O66" s="119"/>
      <c r="P66" s="119"/>
    </row>
    <row r="67" spans="1:16"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row>
    <row r="68" spans="1:16" s="22" customFormat="1" ht="20.100000000000001" customHeight="1">
      <c r="A68" s="159">
        <f>IF(B68&lt;&gt;"",COUNTA($B$19:B68),"")</f>
        <v>49</v>
      </c>
      <c r="B68" s="45" t="s">
        <v>152</v>
      </c>
      <c r="C68" s="37">
        <v>167.65</v>
      </c>
      <c r="D68" s="37">
        <v>10.59</v>
      </c>
      <c r="E68" s="37">
        <v>12.62</v>
      </c>
      <c r="F68" s="37">
        <v>2.73</v>
      </c>
      <c r="G68" s="37">
        <v>1.6</v>
      </c>
      <c r="H68" s="37">
        <v>3.75</v>
      </c>
      <c r="I68" s="37">
        <v>1.72</v>
      </c>
      <c r="J68" s="37">
        <v>2.0299999999999998</v>
      </c>
      <c r="K68" s="37">
        <v>0.98</v>
      </c>
      <c r="L68" s="37">
        <v>126.53</v>
      </c>
      <c r="M68" s="37">
        <v>8.85</v>
      </c>
      <c r="N68" s="37" t="s">
        <v>10</v>
      </c>
      <c r="O68" s="119"/>
      <c r="P68" s="119"/>
    </row>
    <row r="69" spans="1:16" s="22" customFormat="1" ht="20.100000000000001" customHeight="1">
      <c r="A69" s="159">
        <f>IF(B69&lt;&gt;"",COUNTA($B$19:B69),"")</f>
        <v>50</v>
      </c>
      <c r="B69" s="45" t="s">
        <v>153</v>
      </c>
      <c r="C69" s="37">
        <v>2803.2</v>
      </c>
      <c r="D69" s="37">
        <v>232.08</v>
      </c>
      <c r="E69" s="37">
        <v>245.53</v>
      </c>
      <c r="F69" s="37">
        <v>149.86000000000001</v>
      </c>
      <c r="G69" s="37">
        <v>166.67</v>
      </c>
      <c r="H69" s="37">
        <v>1400.24</v>
      </c>
      <c r="I69" s="37">
        <v>865.22</v>
      </c>
      <c r="J69" s="37">
        <v>535.02</v>
      </c>
      <c r="K69" s="37">
        <v>99.41</v>
      </c>
      <c r="L69" s="37">
        <v>285.91000000000003</v>
      </c>
      <c r="M69" s="37">
        <v>198.99</v>
      </c>
      <c r="N69" s="37">
        <v>24.51</v>
      </c>
      <c r="O69" s="119"/>
      <c r="P69" s="119"/>
    </row>
    <row r="70" spans="1:16" s="22" customFormat="1" ht="11.1" customHeight="1">
      <c r="A70" s="158">
        <f>IF(B70&lt;&gt;"",COUNTA($B$19:B70),"")</f>
        <v>51</v>
      </c>
      <c r="B70" s="42" t="s">
        <v>154</v>
      </c>
      <c r="C70" s="36">
        <v>964.82</v>
      </c>
      <c r="D70" s="36" t="s">
        <v>10</v>
      </c>
      <c r="E70" s="36" t="s">
        <v>10</v>
      </c>
      <c r="F70" s="36" t="s">
        <v>10</v>
      </c>
      <c r="G70" s="36" t="s">
        <v>10</v>
      </c>
      <c r="H70" s="36" t="s">
        <v>10</v>
      </c>
      <c r="I70" s="36" t="s">
        <v>10</v>
      </c>
      <c r="J70" s="36" t="s">
        <v>10</v>
      </c>
      <c r="K70" s="36" t="s">
        <v>10</v>
      </c>
      <c r="L70" s="36" t="s">
        <v>10</v>
      </c>
      <c r="M70" s="36" t="s">
        <v>10</v>
      </c>
      <c r="N70" s="36">
        <v>964.82</v>
      </c>
      <c r="O70" s="119"/>
      <c r="P70" s="119"/>
    </row>
    <row r="71" spans="1:16" s="22" customFormat="1" ht="11.1" customHeight="1">
      <c r="A71" s="158">
        <f>IF(B71&lt;&gt;"",COUNTA($B$19:B71),"")</f>
        <v>52</v>
      </c>
      <c r="B71" s="42" t="s">
        <v>155</v>
      </c>
      <c r="C71" s="36">
        <v>267.27</v>
      </c>
      <c r="D71" s="36" t="s">
        <v>10</v>
      </c>
      <c r="E71" s="36" t="s">
        <v>10</v>
      </c>
      <c r="F71" s="36" t="s">
        <v>10</v>
      </c>
      <c r="G71" s="36" t="s">
        <v>10</v>
      </c>
      <c r="H71" s="36" t="s">
        <v>10</v>
      </c>
      <c r="I71" s="36" t="s">
        <v>10</v>
      </c>
      <c r="J71" s="36" t="s">
        <v>10</v>
      </c>
      <c r="K71" s="36" t="s">
        <v>10</v>
      </c>
      <c r="L71" s="36" t="s">
        <v>10</v>
      </c>
      <c r="M71" s="36" t="s">
        <v>10</v>
      </c>
      <c r="N71" s="36">
        <v>267.27</v>
      </c>
      <c r="O71" s="119"/>
      <c r="P71" s="119"/>
    </row>
    <row r="72" spans="1:16" s="22" customFormat="1" ht="11.1" customHeight="1">
      <c r="A72" s="158">
        <f>IF(B72&lt;&gt;"",COUNTA($B$19:B72),"")</f>
        <v>53</v>
      </c>
      <c r="B72" s="42" t="s">
        <v>171</v>
      </c>
      <c r="C72" s="36">
        <v>511.67</v>
      </c>
      <c r="D72" s="36" t="s">
        <v>10</v>
      </c>
      <c r="E72" s="36" t="s">
        <v>10</v>
      </c>
      <c r="F72" s="36" t="s">
        <v>10</v>
      </c>
      <c r="G72" s="36" t="s">
        <v>10</v>
      </c>
      <c r="H72" s="36" t="s">
        <v>10</v>
      </c>
      <c r="I72" s="36" t="s">
        <v>10</v>
      </c>
      <c r="J72" s="36" t="s">
        <v>10</v>
      </c>
      <c r="K72" s="36" t="s">
        <v>10</v>
      </c>
      <c r="L72" s="36" t="s">
        <v>10</v>
      </c>
      <c r="M72" s="36" t="s">
        <v>10</v>
      </c>
      <c r="N72" s="36">
        <v>511.67</v>
      </c>
      <c r="O72" s="119"/>
      <c r="P72" s="119"/>
    </row>
    <row r="73" spans="1:16" s="22" customFormat="1" ht="11.1" customHeight="1">
      <c r="A73" s="158">
        <f>IF(B73&lt;&gt;"",COUNTA($B$19:B73),"")</f>
        <v>54</v>
      </c>
      <c r="B73" s="42" t="s">
        <v>172</v>
      </c>
      <c r="C73" s="36">
        <v>109.49</v>
      </c>
      <c r="D73" s="36" t="s">
        <v>10</v>
      </c>
      <c r="E73" s="36" t="s">
        <v>10</v>
      </c>
      <c r="F73" s="36" t="s">
        <v>10</v>
      </c>
      <c r="G73" s="36" t="s">
        <v>10</v>
      </c>
      <c r="H73" s="36" t="s">
        <v>10</v>
      </c>
      <c r="I73" s="36" t="s">
        <v>10</v>
      </c>
      <c r="J73" s="36" t="s">
        <v>10</v>
      </c>
      <c r="K73" s="36" t="s">
        <v>10</v>
      </c>
      <c r="L73" s="36" t="s">
        <v>10</v>
      </c>
      <c r="M73" s="36" t="s">
        <v>10</v>
      </c>
      <c r="N73" s="36">
        <v>109.49</v>
      </c>
      <c r="O73" s="119"/>
      <c r="P73" s="119"/>
    </row>
    <row r="74" spans="1:16" s="22" customFormat="1" ht="11.1" customHeight="1">
      <c r="A74" s="158">
        <f>IF(B74&lt;&gt;"",COUNTA($B$19:B74),"")</f>
        <v>55</v>
      </c>
      <c r="B74" s="42" t="s">
        <v>60</v>
      </c>
      <c r="C74" s="36">
        <v>341.32</v>
      </c>
      <c r="D74" s="36" t="s">
        <v>10</v>
      </c>
      <c r="E74" s="36" t="s">
        <v>10</v>
      </c>
      <c r="F74" s="36" t="s">
        <v>10</v>
      </c>
      <c r="G74" s="36" t="s">
        <v>10</v>
      </c>
      <c r="H74" s="36" t="s">
        <v>10</v>
      </c>
      <c r="I74" s="36" t="s">
        <v>10</v>
      </c>
      <c r="J74" s="36" t="s">
        <v>10</v>
      </c>
      <c r="K74" s="36" t="s">
        <v>10</v>
      </c>
      <c r="L74" s="36" t="s">
        <v>10</v>
      </c>
      <c r="M74" s="36" t="s">
        <v>10</v>
      </c>
      <c r="N74" s="36">
        <v>341.32</v>
      </c>
      <c r="O74" s="119"/>
      <c r="P74" s="119"/>
    </row>
    <row r="75" spans="1:16" s="22" customFormat="1" ht="21.6" customHeight="1">
      <c r="A75" s="158">
        <f>IF(B75&lt;&gt;"",COUNTA($B$19:B75),"")</f>
        <v>56</v>
      </c>
      <c r="B75" s="43" t="s">
        <v>156</v>
      </c>
      <c r="C75" s="36">
        <v>377.75</v>
      </c>
      <c r="D75" s="36" t="s">
        <v>10</v>
      </c>
      <c r="E75" s="36" t="s">
        <v>10</v>
      </c>
      <c r="F75" s="36" t="s">
        <v>10</v>
      </c>
      <c r="G75" s="36" t="s">
        <v>10</v>
      </c>
      <c r="H75" s="36" t="s">
        <v>10</v>
      </c>
      <c r="I75" s="36" t="s">
        <v>10</v>
      </c>
      <c r="J75" s="36" t="s">
        <v>10</v>
      </c>
      <c r="K75" s="36" t="s">
        <v>10</v>
      </c>
      <c r="L75" s="36" t="s">
        <v>10</v>
      </c>
      <c r="M75" s="36" t="s">
        <v>10</v>
      </c>
      <c r="N75" s="36">
        <v>377.75</v>
      </c>
      <c r="O75" s="119"/>
      <c r="P75" s="119"/>
    </row>
    <row r="76" spans="1:16" s="22" customFormat="1" ht="21.6" customHeight="1">
      <c r="A76" s="158">
        <f>IF(B76&lt;&gt;"",COUNTA($B$19:B76),"")</f>
        <v>57</v>
      </c>
      <c r="B76" s="43" t="s">
        <v>157</v>
      </c>
      <c r="C76" s="36">
        <v>367.46</v>
      </c>
      <c r="D76" s="36">
        <v>3.13</v>
      </c>
      <c r="E76" s="36">
        <v>1.53</v>
      </c>
      <c r="F76" s="36" t="s">
        <v>10</v>
      </c>
      <c r="G76" s="36">
        <v>32.06</v>
      </c>
      <c r="H76" s="36">
        <v>310.91000000000003</v>
      </c>
      <c r="I76" s="36">
        <v>174.6</v>
      </c>
      <c r="J76" s="36">
        <v>136.31</v>
      </c>
      <c r="K76" s="36">
        <v>1.47</v>
      </c>
      <c r="L76" s="36">
        <v>18.09</v>
      </c>
      <c r="M76" s="36">
        <v>0.27</v>
      </c>
      <c r="N76" s="36" t="s">
        <v>10</v>
      </c>
      <c r="O76" s="119"/>
      <c r="P76" s="119"/>
    </row>
    <row r="77" spans="1:16" s="22" customFormat="1" ht="21.6" customHeight="1">
      <c r="A77" s="158">
        <f>IF(B77&lt;&gt;"",COUNTA($B$19:B77),"")</f>
        <v>58</v>
      </c>
      <c r="B77" s="43" t="s">
        <v>158</v>
      </c>
      <c r="C77" s="36">
        <v>132.4</v>
      </c>
      <c r="D77" s="36">
        <v>24.1</v>
      </c>
      <c r="E77" s="36">
        <v>0.28999999999999998</v>
      </c>
      <c r="F77" s="36">
        <v>0.34</v>
      </c>
      <c r="G77" s="36">
        <v>0.81</v>
      </c>
      <c r="H77" s="36">
        <v>105.76</v>
      </c>
      <c r="I77" s="36">
        <v>104.95</v>
      </c>
      <c r="J77" s="36">
        <v>0.8</v>
      </c>
      <c r="K77" s="36">
        <v>0.46</v>
      </c>
      <c r="L77" s="36" t="s">
        <v>10</v>
      </c>
      <c r="M77" s="36">
        <v>0.64</v>
      </c>
      <c r="N77" s="36" t="s">
        <v>10</v>
      </c>
      <c r="O77" s="119"/>
      <c r="P77" s="119"/>
    </row>
    <row r="78" spans="1:16" s="22" customFormat="1" ht="11.1" customHeight="1">
      <c r="A78" s="158">
        <f>IF(B78&lt;&gt;"",COUNTA($B$19:B78),"")</f>
        <v>59</v>
      </c>
      <c r="B78" s="42" t="s">
        <v>159</v>
      </c>
      <c r="C78" s="36">
        <v>219.08</v>
      </c>
      <c r="D78" s="36">
        <v>0.3</v>
      </c>
      <c r="E78" s="36">
        <v>63.95</v>
      </c>
      <c r="F78" s="36" t="s">
        <v>10</v>
      </c>
      <c r="G78" s="36" t="s">
        <v>10</v>
      </c>
      <c r="H78" s="36">
        <v>4.09</v>
      </c>
      <c r="I78" s="36">
        <v>0.01</v>
      </c>
      <c r="J78" s="36">
        <v>4.09</v>
      </c>
      <c r="K78" s="36">
        <v>13.28</v>
      </c>
      <c r="L78" s="36">
        <v>44.53</v>
      </c>
      <c r="M78" s="36">
        <v>92.93</v>
      </c>
      <c r="N78" s="36" t="s">
        <v>10</v>
      </c>
      <c r="O78" s="119"/>
      <c r="P78" s="119"/>
    </row>
    <row r="79" spans="1:16" s="22" customFormat="1" ht="11.1" customHeight="1">
      <c r="A79" s="158">
        <f>IF(B79&lt;&gt;"",COUNTA($B$19:B79),"")</f>
        <v>60</v>
      </c>
      <c r="B79" s="42" t="s">
        <v>160</v>
      </c>
      <c r="C79" s="36">
        <v>479.08</v>
      </c>
      <c r="D79" s="36">
        <v>25.14</v>
      </c>
      <c r="E79" s="36">
        <v>19.73</v>
      </c>
      <c r="F79" s="36">
        <v>21.16</v>
      </c>
      <c r="G79" s="36">
        <v>20.41</v>
      </c>
      <c r="H79" s="36">
        <v>226.27</v>
      </c>
      <c r="I79" s="36">
        <v>202.87</v>
      </c>
      <c r="J79" s="36">
        <v>23.39</v>
      </c>
      <c r="K79" s="36">
        <v>6.67</v>
      </c>
      <c r="L79" s="36">
        <v>82.51</v>
      </c>
      <c r="M79" s="36">
        <v>66.72</v>
      </c>
      <c r="N79" s="36">
        <v>10.48</v>
      </c>
      <c r="O79" s="119"/>
      <c r="P79" s="119"/>
    </row>
    <row r="80" spans="1:16" s="22" customFormat="1" ht="11.1" customHeight="1">
      <c r="A80" s="158">
        <f>IF(B80&lt;&gt;"",COUNTA($B$19:B80),"")</f>
        <v>61</v>
      </c>
      <c r="B80" s="42" t="s">
        <v>146</v>
      </c>
      <c r="C80" s="36">
        <v>22.95</v>
      </c>
      <c r="D80" s="36" t="s">
        <v>10</v>
      </c>
      <c r="E80" s="36" t="s">
        <v>10</v>
      </c>
      <c r="F80" s="36">
        <v>16.38</v>
      </c>
      <c r="G80" s="36" t="s">
        <v>10</v>
      </c>
      <c r="H80" s="36">
        <v>6.57</v>
      </c>
      <c r="I80" s="36">
        <v>0.15</v>
      </c>
      <c r="J80" s="36">
        <v>6.42</v>
      </c>
      <c r="K80" s="36" t="s">
        <v>10</v>
      </c>
      <c r="L80" s="36" t="s">
        <v>10</v>
      </c>
      <c r="M80" s="36" t="s">
        <v>10</v>
      </c>
      <c r="N80" s="36" t="s">
        <v>10</v>
      </c>
      <c r="O80" s="119"/>
      <c r="P80" s="119"/>
    </row>
    <row r="81" spans="1:16" s="22" customFormat="1" ht="20.100000000000001" customHeight="1">
      <c r="A81" s="159">
        <f>IF(B81&lt;&gt;"",COUNTA($B$19:B81),"")</f>
        <v>62</v>
      </c>
      <c r="B81" s="45" t="s">
        <v>161</v>
      </c>
      <c r="C81" s="37">
        <v>2858.95</v>
      </c>
      <c r="D81" s="37">
        <v>52.67</v>
      </c>
      <c r="E81" s="37">
        <v>85.5</v>
      </c>
      <c r="F81" s="37">
        <v>5.12</v>
      </c>
      <c r="G81" s="37">
        <v>53.28</v>
      </c>
      <c r="H81" s="37">
        <v>640.45000000000005</v>
      </c>
      <c r="I81" s="37">
        <v>482.28</v>
      </c>
      <c r="J81" s="37">
        <v>158.16999999999999</v>
      </c>
      <c r="K81" s="37">
        <v>21.89</v>
      </c>
      <c r="L81" s="37">
        <v>145.12</v>
      </c>
      <c r="M81" s="37">
        <v>160.56</v>
      </c>
      <c r="N81" s="37">
        <v>1694.36</v>
      </c>
      <c r="O81" s="119"/>
      <c r="P81" s="119"/>
    </row>
    <row r="82" spans="1:16" s="47" customFormat="1" ht="11.1" customHeight="1">
      <c r="A82" s="158">
        <f>IF(B82&lt;&gt;"",COUNTA($B$19:B82),"")</f>
        <v>63</v>
      </c>
      <c r="B82" s="42" t="s">
        <v>162</v>
      </c>
      <c r="C82" s="36">
        <v>114.31</v>
      </c>
      <c r="D82" s="36">
        <v>0.04</v>
      </c>
      <c r="E82" s="36">
        <v>3.53</v>
      </c>
      <c r="F82" s="36" t="s">
        <v>10</v>
      </c>
      <c r="G82" s="36">
        <v>0.05</v>
      </c>
      <c r="H82" s="36">
        <v>1.73</v>
      </c>
      <c r="I82" s="36" t="s">
        <v>10</v>
      </c>
      <c r="J82" s="36">
        <v>1.73</v>
      </c>
      <c r="K82" s="36">
        <v>0.15</v>
      </c>
      <c r="L82" s="36">
        <v>32.21</v>
      </c>
      <c r="M82" s="36">
        <v>3.16</v>
      </c>
      <c r="N82" s="36">
        <v>73.430000000000007</v>
      </c>
      <c r="O82" s="120"/>
      <c r="P82" s="120"/>
    </row>
    <row r="83" spans="1:16"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row>
    <row r="84" spans="1:16" s="47" customFormat="1" ht="11.1" customHeight="1">
      <c r="A84" s="158">
        <f>IF(B84&lt;&gt;"",COUNTA($B$19:B84),"")</f>
        <v>65</v>
      </c>
      <c r="B84" s="42" t="s">
        <v>164</v>
      </c>
      <c r="C84" s="36">
        <v>66.709999999999994</v>
      </c>
      <c r="D84" s="36">
        <v>36.97</v>
      </c>
      <c r="E84" s="36">
        <v>0.28999999999999998</v>
      </c>
      <c r="F84" s="36" t="s">
        <v>10</v>
      </c>
      <c r="G84" s="36">
        <v>0.01</v>
      </c>
      <c r="H84" s="36">
        <v>0.3</v>
      </c>
      <c r="I84" s="36">
        <v>0.3</v>
      </c>
      <c r="J84" s="36" t="s">
        <v>10</v>
      </c>
      <c r="K84" s="36" t="s">
        <v>10</v>
      </c>
      <c r="L84" s="36">
        <v>28.48</v>
      </c>
      <c r="M84" s="36">
        <v>0.66</v>
      </c>
      <c r="N84" s="36" t="s">
        <v>10</v>
      </c>
      <c r="O84" s="120"/>
      <c r="P84" s="120"/>
    </row>
    <row r="85" spans="1:16"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row>
    <row r="86" spans="1:16" s="22" customFormat="1" ht="20.100000000000001" customHeight="1">
      <c r="A86" s="159">
        <f>IF(B86&lt;&gt;"",COUNTA($B$19:B86),"")</f>
        <v>67</v>
      </c>
      <c r="B86" s="45" t="s">
        <v>165</v>
      </c>
      <c r="C86" s="37">
        <v>181.02</v>
      </c>
      <c r="D86" s="37">
        <v>37.01</v>
      </c>
      <c r="E86" s="37">
        <v>3.83</v>
      </c>
      <c r="F86" s="37" t="s">
        <v>10</v>
      </c>
      <c r="G86" s="37">
        <v>0.06</v>
      </c>
      <c r="H86" s="37">
        <v>2.0299999999999998</v>
      </c>
      <c r="I86" s="37">
        <v>0.3</v>
      </c>
      <c r="J86" s="37">
        <v>1.73</v>
      </c>
      <c r="K86" s="37">
        <v>0.15</v>
      </c>
      <c r="L86" s="37">
        <v>60.69</v>
      </c>
      <c r="M86" s="37">
        <v>3.82</v>
      </c>
      <c r="N86" s="37">
        <v>73.430000000000007</v>
      </c>
      <c r="O86" s="119"/>
      <c r="P86" s="119"/>
    </row>
    <row r="87" spans="1:16" s="22" customFormat="1" ht="20.100000000000001" customHeight="1">
      <c r="A87" s="159">
        <f>IF(B87&lt;&gt;"",COUNTA($B$19:B87),"")</f>
        <v>68</v>
      </c>
      <c r="B87" s="45" t="s">
        <v>166</v>
      </c>
      <c r="C87" s="37">
        <v>3039.98</v>
      </c>
      <c r="D87" s="37">
        <v>89.68</v>
      </c>
      <c r="E87" s="37">
        <v>89.32</v>
      </c>
      <c r="F87" s="37">
        <v>5.12</v>
      </c>
      <c r="G87" s="37">
        <v>53.34</v>
      </c>
      <c r="H87" s="37">
        <v>642.48</v>
      </c>
      <c r="I87" s="37">
        <v>482.58</v>
      </c>
      <c r="J87" s="37">
        <v>159.9</v>
      </c>
      <c r="K87" s="37">
        <v>22.04</v>
      </c>
      <c r="L87" s="37">
        <v>205.82</v>
      </c>
      <c r="M87" s="37">
        <v>164.38</v>
      </c>
      <c r="N87" s="37">
        <v>1767.8</v>
      </c>
      <c r="O87" s="119"/>
      <c r="P87" s="119"/>
    </row>
    <row r="88" spans="1:16" s="22" customFormat="1" ht="20.100000000000001" customHeight="1">
      <c r="A88" s="159">
        <f>IF(B88&lt;&gt;"",COUNTA($B$19:B88),"")</f>
        <v>69</v>
      </c>
      <c r="B88" s="45" t="s">
        <v>167</v>
      </c>
      <c r="C88" s="37">
        <v>236.77</v>
      </c>
      <c r="D88" s="37">
        <v>-142.4</v>
      </c>
      <c r="E88" s="37">
        <v>-156.21</v>
      </c>
      <c r="F88" s="37">
        <v>-144.74</v>
      </c>
      <c r="G88" s="37">
        <v>-113.33</v>
      </c>
      <c r="H88" s="37">
        <v>-757.77</v>
      </c>
      <c r="I88" s="37">
        <v>-382.64</v>
      </c>
      <c r="J88" s="37">
        <v>-375.13</v>
      </c>
      <c r="K88" s="37">
        <v>-77.37</v>
      </c>
      <c r="L88" s="37">
        <v>-80.09</v>
      </c>
      <c r="M88" s="37">
        <v>-34.61</v>
      </c>
      <c r="N88" s="37">
        <v>1743.28</v>
      </c>
      <c r="O88" s="119"/>
      <c r="P88" s="119"/>
    </row>
    <row r="89" spans="1:16" s="47" customFormat="1" ht="24.95" customHeight="1">
      <c r="A89" s="158">
        <f>IF(B89&lt;&gt;"",COUNTA($B$19:B89),"")</f>
        <v>70</v>
      </c>
      <c r="B89" s="44" t="s">
        <v>168</v>
      </c>
      <c r="C89" s="38">
        <v>223.4</v>
      </c>
      <c r="D89" s="38">
        <v>-168.82</v>
      </c>
      <c r="E89" s="38">
        <v>-147.41</v>
      </c>
      <c r="F89" s="38">
        <v>-142.01</v>
      </c>
      <c r="G89" s="38">
        <v>-111.79</v>
      </c>
      <c r="H89" s="38">
        <v>-756.04</v>
      </c>
      <c r="I89" s="38">
        <v>-381.22</v>
      </c>
      <c r="J89" s="38">
        <v>-374.82</v>
      </c>
      <c r="K89" s="38">
        <v>-76.540000000000006</v>
      </c>
      <c r="L89" s="38">
        <v>-14.25</v>
      </c>
      <c r="M89" s="38">
        <v>-29.58</v>
      </c>
      <c r="N89" s="38">
        <v>1669.85</v>
      </c>
      <c r="O89" s="120"/>
      <c r="P89" s="120"/>
    </row>
    <row r="90" spans="1:16" s="47" customFormat="1" ht="18" customHeight="1">
      <c r="A90" s="158">
        <f>IF(B90&lt;&gt;"",COUNTA($B$19:B90),"")</f>
        <v>71</v>
      </c>
      <c r="B90" s="42" t="s">
        <v>169</v>
      </c>
      <c r="C90" s="36">
        <v>78.34</v>
      </c>
      <c r="D90" s="36" t="s">
        <v>10</v>
      </c>
      <c r="E90" s="36" t="s">
        <v>10</v>
      </c>
      <c r="F90" s="36" t="s">
        <v>10</v>
      </c>
      <c r="G90" s="36" t="s">
        <v>10</v>
      </c>
      <c r="H90" s="36" t="s">
        <v>10</v>
      </c>
      <c r="I90" s="36" t="s">
        <v>10</v>
      </c>
      <c r="J90" s="36" t="s">
        <v>10</v>
      </c>
      <c r="K90" s="36" t="s">
        <v>10</v>
      </c>
      <c r="L90" s="36" t="s">
        <v>10</v>
      </c>
      <c r="M90" s="36" t="s">
        <v>10</v>
      </c>
      <c r="N90" s="36">
        <v>78.34</v>
      </c>
      <c r="O90" s="120"/>
      <c r="P90" s="120"/>
    </row>
    <row r="91" spans="1:16" ht="11.1" customHeight="1">
      <c r="A91" s="158">
        <f>IF(B91&lt;&gt;"",COUNTA($B$19:B91),"")</f>
        <v>72</v>
      </c>
      <c r="B91" s="42" t="s">
        <v>170</v>
      </c>
      <c r="C91" s="36">
        <v>46.08</v>
      </c>
      <c r="D91" s="36" t="s">
        <v>10</v>
      </c>
      <c r="E91" s="36" t="s">
        <v>10</v>
      </c>
      <c r="F91" s="36" t="s">
        <v>10</v>
      </c>
      <c r="G91" s="36" t="s">
        <v>10</v>
      </c>
      <c r="H91" s="36" t="s">
        <v>10</v>
      </c>
      <c r="I91" s="36" t="s">
        <v>10</v>
      </c>
      <c r="J91" s="36" t="s">
        <v>10</v>
      </c>
      <c r="K91" s="36" t="s">
        <v>10</v>
      </c>
      <c r="L91" s="36" t="s">
        <v>10</v>
      </c>
      <c r="M91" s="36" t="s">
        <v>10</v>
      </c>
      <c r="N91" s="36">
        <v>46.08</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934</v>
      </c>
      <c r="B2" s="220"/>
      <c r="C2" s="229" t="s">
        <v>116</v>
      </c>
      <c r="D2" s="230"/>
      <c r="E2" s="230"/>
      <c r="F2" s="230"/>
      <c r="G2" s="230"/>
      <c r="H2" s="230" t="s">
        <v>116</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53869</v>
      </c>
      <c r="D19" s="129">
        <v>16419</v>
      </c>
      <c r="E19" s="129">
        <v>17650</v>
      </c>
      <c r="F19" s="129">
        <v>1729</v>
      </c>
      <c r="G19" s="129">
        <v>4421</v>
      </c>
      <c r="H19" s="129">
        <v>6522</v>
      </c>
      <c r="I19" s="129">
        <v>3599</v>
      </c>
      <c r="J19" s="129">
        <v>2923</v>
      </c>
      <c r="K19" s="129">
        <v>1934</v>
      </c>
      <c r="L19" s="129">
        <v>3760</v>
      </c>
      <c r="M19" s="129">
        <v>1434</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12325</v>
      </c>
      <c r="D20" s="129">
        <v>2381</v>
      </c>
      <c r="E20" s="129">
        <v>1271</v>
      </c>
      <c r="F20" s="129">
        <v>2832</v>
      </c>
      <c r="G20" s="129">
        <v>772</v>
      </c>
      <c r="H20" s="129">
        <v>1882</v>
      </c>
      <c r="I20" s="129">
        <v>1847</v>
      </c>
      <c r="J20" s="129">
        <v>35</v>
      </c>
      <c r="K20" s="129">
        <v>617</v>
      </c>
      <c r="L20" s="129">
        <v>2315</v>
      </c>
      <c r="M20" s="129">
        <v>256</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128066</v>
      </c>
      <c r="D21" s="129" t="s">
        <v>10</v>
      </c>
      <c r="E21" s="129" t="s">
        <v>10</v>
      </c>
      <c r="F21" s="129" t="s">
        <v>10</v>
      </c>
      <c r="G21" s="129" t="s">
        <v>10</v>
      </c>
      <c r="H21" s="129">
        <v>128066</v>
      </c>
      <c r="I21" s="129">
        <v>79925</v>
      </c>
      <c r="J21" s="129">
        <v>48141</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2152</v>
      </c>
      <c r="D22" s="129" t="s">
        <v>10</v>
      </c>
      <c r="E22" s="129" t="s">
        <v>10</v>
      </c>
      <c r="F22" s="129" t="s">
        <v>10</v>
      </c>
      <c r="G22" s="129" t="s">
        <v>10</v>
      </c>
      <c r="H22" s="129" t="s">
        <v>10</v>
      </c>
      <c r="I22" s="129" t="s">
        <v>10</v>
      </c>
      <c r="J22" s="129" t="s">
        <v>10</v>
      </c>
      <c r="K22" s="129" t="s">
        <v>10</v>
      </c>
      <c r="L22" s="129" t="s">
        <v>10</v>
      </c>
      <c r="M22" s="129">
        <v>644</v>
      </c>
      <c r="N22" s="129">
        <v>1508</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83712</v>
      </c>
      <c r="D23" s="129">
        <v>8279</v>
      </c>
      <c r="E23" s="129">
        <v>4072</v>
      </c>
      <c r="F23" s="129">
        <v>14174</v>
      </c>
      <c r="G23" s="129">
        <v>20269</v>
      </c>
      <c r="H23" s="129">
        <v>8212</v>
      </c>
      <c r="I23" s="129">
        <v>3867</v>
      </c>
      <c r="J23" s="129">
        <v>4345</v>
      </c>
      <c r="K23" s="129">
        <v>3276</v>
      </c>
      <c r="L23" s="129">
        <v>15016</v>
      </c>
      <c r="M23" s="129">
        <v>8620</v>
      </c>
      <c r="N23" s="129">
        <v>1795</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8376</v>
      </c>
      <c r="D24" s="129">
        <v>52</v>
      </c>
      <c r="E24" s="129">
        <v>2341</v>
      </c>
      <c r="F24" s="129">
        <v>5597</v>
      </c>
      <c r="G24" s="129" t="s">
        <v>10</v>
      </c>
      <c r="H24" s="129">
        <v>383</v>
      </c>
      <c r="I24" s="129">
        <v>24</v>
      </c>
      <c r="J24" s="129">
        <v>359</v>
      </c>
      <c r="K24" s="129">
        <v>2</v>
      </c>
      <c r="L24" s="129" t="s">
        <v>10</v>
      </c>
      <c r="M24" s="129" t="s">
        <v>10</v>
      </c>
      <c r="N24" s="129" t="s">
        <v>10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271748</v>
      </c>
      <c r="D25" s="130">
        <v>27026</v>
      </c>
      <c r="E25" s="130">
        <v>20651</v>
      </c>
      <c r="F25" s="130">
        <v>13137</v>
      </c>
      <c r="G25" s="130">
        <v>25462</v>
      </c>
      <c r="H25" s="130">
        <v>144300</v>
      </c>
      <c r="I25" s="130">
        <v>89214</v>
      </c>
      <c r="J25" s="130">
        <v>55085</v>
      </c>
      <c r="K25" s="130">
        <v>5825</v>
      </c>
      <c r="L25" s="130">
        <v>21091</v>
      </c>
      <c r="M25" s="130">
        <v>10953</v>
      </c>
      <c r="N25" s="130">
        <v>3304</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18903</v>
      </c>
      <c r="D26" s="129">
        <v>301</v>
      </c>
      <c r="E26" s="129">
        <v>1878</v>
      </c>
      <c r="F26" s="129">
        <v>8111</v>
      </c>
      <c r="G26" s="129">
        <v>341</v>
      </c>
      <c r="H26" s="129">
        <v>377</v>
      </c>
      <c r="I26" s="129">
        <v>271</v>
      </c>
      <c r="J26" s="129">
        <v>106</v>
      </c>
      <c r="K26" s="129">
        <v>475</v>
      </c>
      <c r="L26" s="129">
        <v>5963</v>
      </c>
      <c r="M26" s="129">
        <v>1456</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13556</v>
      </c>
      <c r="D27" s="129">
        <v>30</v>
      </c>
      <c r="E27" s="129">
        <v>400</v>
      </c>
      <c r="F27" s="129">
        <v>7269</v>
      </c>
      <c r="G27" s="129">
        <v>150</v>
      </c>
      <c r="H27" s="129">
        <v>372</v>
      </c>
      <c r="I27" s="129">
        <v>266</v>
      </c>
      <c r="J27" s="129">
        <v>106</v>
      </c>
      <c r="K27" s="129">
        <v>470</v>
      </c>
      <c r="L27" s="129">
        <v>3665</v>
      </c>
      <c r="M27" s="129">
        <v>1200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2452</v>
      </c>
      <c r="D29" s="129">
        <v>80</v>
      </c>
      <c r="E29" s="129">
        <v>2</v>
      </c>
      <c r="F29" s="129" t="s">
        <v>10</v>
      </c>
      <c r="G29" s="129">
        <v>20</v>
      </c>
      <c r="H29" s="129">
        <v>8</v>
      </c>
      <c r="I29" s="129" t="s">
        <v>10</v>
      </c>
      <c r="J29" s="129">
        <v>8</v>
      </c>
      <c r="K29" s="129">
        <v>745</v>
      </c>
      <c r="L29" s="129">
        <v>1237</v>
      </c>
      <c r="M29" s="129" t="s">
        <v>10</v>
      </c>
      <c r="N29" s="129">
        <v>360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21355</v>
      </c>
      <c r="D31" s="130">
        <v>381</v>
      </c>
      <c r="E31" s="130">
        <v>1879</v>
      </c>
      <c r="F31" s="130">
        <v>8111</v>
      </c>
      <c r="G31" s="130">
        <v>361</v>
      </c>
      <c r="H31" s="130">
        <v>386</v>
      </c>
      <c r="I31" s="130">
        <v>271</v>
      </c>
      <c r="J31" s="130">
        <v>114</v>
      </c>
      <c r="K31" s="130">
        <v>1220</v>
      </c>
      <c r="L31" s="130">
        <v>7200</v>
      </c>
      <c r="M31" s="130">
        <v>1456</v>
      </c>
      <c r="N31" s="130">
        <v>360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293103</v>
      </c>
      <c r="D32" s="130">
        <v>27407</v>
      </c>
      <c r="E32" s="130">
        <v>22531</v>
      </c>
      <c r="F32" s="130">
        <v>21248</v>
      </c>
      <c r="G32" s="130">
        <v>25823</v>
      </c>
      <c r="H32" s="130">
        <v>144685</v>
      </c>
      <c r="I32" s="130">
        <v>89485</v>
      </c>
      <c r="J32" s="130">
        <v>55200</v>
      </c>
      <c r="K32" s="130">
        <v>7045</v>
      </c>
      <c r="L32" s="130">
        <v>28291</v>
      </c>
      <c r="M32" s="130">
        <v>12409</v>
      </c>
      <c r="N32" s="130">
        <v>3664</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v>79745</v>
      </c>
      <c r="D33" s="129" t="s">
        <v>10</v>
      </c>
      <c r="E33" s="129" t="s">
        <v>10</v>
      </c>
      <c r="F33" s="129" t="s">
        <v>10</v>
      </c>
      <c r="G33" s="129" t="s">
        <v>10</v>
      </c>
      <c r="H33" s="129" t="s">
        <v>10</v>
      </c>
      <c r="I33" s="129" t="s">
        <v>10</v>
      </c>
      <c r="J33" s="129" t="s">
        <v>10</v>
      </c>
      <c r="K33" s="129" t="s">
        <v>10</v>
      </c>
      <c r="L33" s="129" t="s">
        <v>10</v>
      </c>
      <c r="M33" s="129" t="s">
        <v>10</v>
      </c>
      <c r="N33" s="129">
        <v>79745</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v>27696</v>
      </c>
      <c r="D34" s="129" t="s">
        <v>10</v>
      </c>
      <c r="E34" s="129" t="s">
        <v>10</v>
      </c>
      <c r="F34" s="129" t="s">
        <v>10</v>
      </c>
      <c r="G34" s="129" t="s">
        <v>10</v>
      </c>
      <c r="H34" s="129" t="s">
        <v>10</v>
      </c>
      <c r="I34" s="129" t="s">
        <v>10</v>
      </c>
      <c r="J34" s="129" t="s">
        <v>10</v>
      </c>
      <c r="K34" s="129" t="s">
        <v>10</v>
      </c>
      <c r="L34" s="129" t="s">
        <v>10</v>
      </c>
      <c r="M34" s="129" t="s">
        <v>10</v>
      </c>
      <c r="N34" s="129">
        <v>27696</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v>27386</v>
      </c>
      <c r="D35" s="129" t="s">
        <v>10</v>
      </c>
      <c r="E35" s="129" t="s">
        <v>10</v>
      </c>
      <c r="F35" s="129" t="s">
        <v>10</v>
      </c>
      <c r="G35" s="129" t="s">
        <v>10</v>
      </c>
      <c r="H35" s="129" t="s">
        <v>10</v>
      </c>
      <c r="I35" s="129" t="s">
        <v>10</v>
      </c>
      <c r="J35" s="129" t="s">
        <v>10</v>
      </c>
      <c r="K35" s="129" t="s">
        <v>10</v>
      </c>
      <c r="L35" s="129" t="s">
        <v>10</v>
      </c>
      <c r="M35" s="129" t="s">
        <v>10</v>
      </c>
      <c r="N35" s="129">
        <v>27386</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v>16077</v>
      </c>
      <c r="D36" s="129" t="s">
        <v>10</v>
      </c>
      <c r="E36" s="129" t="s">
        <v>10</v>
      </c>
      <c r="F36" s="129" t="s">
        <v>10</v>
      </c>
      <c r="G36" s="129" t="s">
        <v>10</v>
      </c>
      <c r="H36" s="129" t="s">
        <v>10</v>
      </c>
      <c r="I36" s="129" t="s">
        <v>10</v>
      </c>
      <c r="J36" s="129" t="s">
        <v>10</v>
      </c>
      <c r="K36" s="129" t="s">
        <v>10</v>
      </c>
      <c r="L36" s="129" t="s">
        <v>10</v>
      </c>
      <c r="M36" s="129" t="s">
        <v>10</v>
      </c>
      <c r="N36" s="129">
        <v>16077</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29415</v>
      </c>
      <c r="D37" s="129" t="s">
        <v>10</v>
      </c>
      <c r="E37" s="129" t="s">
        <v>10</v>
      </c>
      <c r="F37" s="129" t="s">
        <v>10</v>
      </c>
      <c r="G37" s="129" t="s">
        <v>10</v>
      </c>
      <c r="H37" s="129" t="s">
        <v>10</v>
      </c>
      <c r="I37" s="129" t="s">
        <v>10</v>
      </c>
      <c r="J37" s="129" t="s">
        <v>10</v>
      </c>
      <c r="K37" s="129" t="s">
        <v>10</v>
      </c>
      <c r="L37" s="129" t="s">
        <v>10</v>
      </c>
      <c r="M37" s="129" t="s">
        <v>10</v>
      </c>
      <c r="N37" s="129">
        <v>29415</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40715</v>
      </c>
      <c r="D38" s="129" t="s">
        <v>10</v>
      </c>
      <c r="E38" s="129" t="s">
        <v>10</v>
      </c>
      <c r="F38" s="129" t="s">
        <v>10</v>
      </c>
      <c r="G38" s="129" t="s">
        <v>10</v>
      </c>
      <c r="H38" s="129" t="s">
        <v>10</v>
      </c>
      <c r="I38" s="129" t="s">
        <v>10</v>
      </c>
      <c r="J38" s="129" t="s">
        <v>10</v>
      </c>
      <c r="K38" s="129" t="s">
        <v>10</v>
      </c>
      <c r="L38" s="129" t="s">
        <v>10</v>
      </c>
      <c r="M38" s="129" t="s">
        <v>10</v>
      </c>
      <c r="N38" s="129">
        <v>40715</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29748</v>
      </c>
      <c r="D39" s="129">
        <v>35</v>
      </c>
      <c r="E39" s="129">
        <v>5</v>
      </c>
      <c r="F39" s="129" t="s">
        <v>10</v>
      </c>
      <c r="G39" s="129">
        <v>9764</v>
      </c>
      <c r="H39" s="129">
        <v>18178</v>
      </c>
      <c r="I39" s="129">
        <v>18156</v>
      </c>
      <c r="J39" s="129">
        <v>22</v>
      </c>
      <c r="K39" s="129">
        <v>91</v>
      </c>
      <c r="L39" s="129">
        <v>1654</v>
      </c>
      <c r="M39" s="129">
        <v>23</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11662</v>
      </c>
      <c r="D40" s="129" t="s">
        <v>10</v>
      </c>
      <c r="E40" s="129" t="s">
        <v>10</v>
      </c>
      <c r="F40" s="129" t="s">
        <v>10</v>
      </c>
      <c r="G40" s="129">
        <v>58</v>
      </c>
      <c r="H40" s="129">
        <v>11315</v>
      </c>
      <c r="I40" s="129">
        <v>11292</v>
      </c>
      <c r="J40" s="129">
        <v>23</v>
      </c>
      <c r="K40" s="129">
        <v>10</v>
      </c>
      <c r="L40" s="129">
        <v>207</v>
      </c>
      <c r="M40" s="129">
        <v>72</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7977</v>
      </c>
      <c r="D41" s="129">
        <v>259</v>
      </c>
      <c r="E41" s="129">
        <v>2599</v>
      </c>
      <c r="F41" s="129">
        <v>31</v>
      </c>
      <c r="G41" s="129">
        <v>946</v>
      </c>
      <c r="H41" s="129">
        <v>57</v>
      </c>
      <c r="I41" s="129">
        <v>56</v>
      </c>
      <c r="J41" s="129" t="s">
        <v>10</v>
      </c>
      <c r="K41" s="129">
        <v>1657</v>
      </c>
      <c r="L41" s="129">
        <v>2392</v>
      </c>
      <c r="M41" s="129">
        <v>37</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78929</v>
      </c>
      <c r="D42" s="129">
        <v>4580</v>
      </c>
      <c r="E42" s="129">
        <v>10925</v>
      </c>
      <c r="F42" s="129">
        <v>5628</v>
      </c>
      <c r="G42" s="129">
        <v>467</v>
      </c>
      <c r="H42" s="129">
        <v>44669</v>
      </c>
      <c r="I42" s="129">
        <v>26047</v>
      </c>
      <c r="J42" s="129">
        <v>18621</v>
      </c>
      <c r="K42" s="129">
        <v>121</v>
      </c>
      <c r="L42" s="129">
        <v>428</v>
      </c>
      <c r="M42" s="129">
        <v>5864</v>
      </c>
      <c r="N42" s="129">
        <v>6246</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8376</v>
      </c>
      <c r="D43" s="129">
        <v>52</v>
      </c>
      <c r="E43" s="129">
        <v>2341</v>
      </c>
      <c r="F43" s="129">
        <v>5597</v>
      </c>
      <c r="G43" s="129" t="s">
        <v>10</v>
      </c>
      <c r="H43" s="129">
        <v>383</v>
      </c>
      <c r="I43" s="129">
        <v>24</v>
      </c>
      <c r="J43" s="129">
        <v>359</v>
      </c>
      <c r="K43" s="129">
        <v>2</v>
      </c>
      <c r="L43" s="129" t="s">
        <v>10</v>
      </c>
      <c r="M43" s="129" t="s">
        <v>10</v>
      </c>
      <c r="N43" s="129" t="s">
        <v>10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269814</v>
      </c>
      <c r="D44" s="130">
        <v>4821</v>
      </c>
      <c r="E44" s="130">
        <v>11188</v>
      </c>
      <c r="F44" s="130">
        <v>61</v>
      </c>
      <c r="G44" s="130">
        <v>11234</v>
      </c>
      <c r="H44" s="130">
        <v>73836</v>
      </c>
      <c r="I44" s="130">
        <v>55528</v>
      </c>
      <c r="J44" s="130">
        <v>18308</v>
      </c>
      <c r="K44" s="130">
        <v>1876</v>
      </c>
      <c r="L44" s="130">
        <v>4681</v>
      </c>
      <c r="M44" s="130">
        <v>5996</v>
      </c>
      <c r="N44" s="130">
        <v>156121</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21734</v>
      </c>
      <c r="D45" s="129">
        <v>3</v>
      </c>
      <c r="E45" s="129">
        <v>329</v>
      </c>
      <c r="F45" s="129">
        <v>4648</v>
      </c>
      <c r="G45" s="129">
        <v>2</v>
      </c>
      <c r="H45" s="129">
        <v>390</v>
      </c>
      <c r="I45" s="129" t="s">
        <v>10</v>
      </c>
      <c r="J45" s="129">
        <v>390</v>
      </c>
      <c r="K45" s="129">
        <v>272</v>
      </c>
      <c r="L45" s="129">
        <v>4131</v>
      </c>
      <c r="M45" s="129">
        <v>771</v>
      </c>
      <c r="N45" s="129">
        <v>11189</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4472</v>
      </c>
      <c r="D47" s="129">
        <v>2908</v>
      </c>
      <c r="E47" s="129">
        <v>23</v>
      </c>
      <c r="F47" s="129" t="s">
        <v>10</v>
      </c>
      <c r="G47" s="129">
        <v>3</v>
      </c>
      <c r="H47" s="129">
        <v>17</v>
      </c>
      <c r="I47" s="129">
        <v>14</v>
      </c>
      <c r="J47" s="129">
        <v>3</v>
      </c>
      <c r="K47" s="129">
        <v>3</v>
      </c>
      <c r="L47" s="129">
        <v>1518</v>
      </c>
      <c r="M47" s="129" t="s">
        <v>10</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26206</v>
      </c>
      <c r="D49" s="130">
        <v>2911</v>
      </c>
      <c r="E49" s="130">
        <v>352</v>
      </c>
      <c r="F49" s="130">
        <v>4648</v>
      </c>
      <c r="G49" s="130">
        <v>5</v>
      </c>
      <c r="H49" s="130">
        <v>407</v>
      </c>
      <c r="I49" s="130">
        <v>14</v>
      </c>
      <c r="J49" s="130">
        <v>393</v>
      </c>
      <c r="K49" s="130">
        <v>276</v>
      </c>
      <c r="L49" s="130">
        <v>5648</v>
      </c>
      <c r="M49" s="130">
        <v>771</v>
      </c>
      <c r="N49" s="130">
        <v>11189</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296020</v>
      </c>
      <c r="D50" s="130">
        <v>7732</v>
      </c>
      <c r="E50" s="130">
        <v>11540</v>
      </c>
      <c r="F50" s="130">
        <v>4709</v>
      </c>
      <c r="G50" s="130">
        <v>11240</v>
      </c>
      <c r="H50" s="130">
        <v>74242</v>
      </c>
      <c r="I50" s="130">
        <v>55542</v>
      </c>
      <c r="J50" s="130">
        <v>18701</v>
      </c>
      <c r="K50" s="130">
        <v>2152</v>
      </c>
      <c r="L50" s="130">
        <v>10329</v>
      </c>
      <c r="M50" s="130">
        <v>6767</v>
      </c>
      <c r="N50" s="130">
        <v>167310</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2918</v>
      </c>
      <c r="D51" s="130">
        <v>-19675</v>
      </c>
      <c r="E51" s="130">
        <v>-10991</v>
      </c>
      <c r="F51" s="130">
        <v>-16539</v>
      </c>
      <c r="G51" s="130">
        <v>-14583</v>
      </c>
      <c r="H51" s="130">
        <v>-70443</v>
      </c>
      <c r="I51" s="130">
        <v>-33944</v>
      </c>
      <c r="J51" s="130">
        <v>-36499</v>
      </c>
      <c r="K51" s="130">
        <v>-4894</v>
      </c>
      <c r="L51" s="130">
        <v>-17962</v>
      </c>
      <c r="M51" s="130">
        <v>-5642</v>
      </c>
      <c r="N51" s="130">
        <v>163646</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-1933</v>
      </c>
      <c r="D52" s="131">
        <v>-22205</v>
      </c>
      <c r="E52" s="131">
        <v>-9464</v>
      </c>
      <c r="F52" s="131">
        <v>-13076</v>
      </c>
      <c r="G52" s="131">
        <v>-14227</v>
      </c>
      <c r="H52" s="131">
        <v>-70464</v>
      </c>
      <c r="I52" s="131">
        <v>-33687</v>
      </c>
      <c r="J52" s="131">
        <v>-36777</v>
      </c>
      <c r="K52" s="131">
        <v>-3949</v>
      </c>
      <c r="L52" s="131">
        <v>-16410</v>
      </c>
      <c r="M52" s="131">
        <v>-4957</v>
      </c>
      <c r="N52" s="131">
        <v>152818</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t="s">
        <v>10</v>
      </c>
      <c r="D53" s="129" t="s">
        <v>10</v>
      </c>
      <c r="E53" s="129" t="s">
        <v>10</v>
      </c>
      <c r="F53" s="129" t="s">
        <v>10</v>
      </c>
      <c r="G53" s="129" t="s">
        <v>10</v>
      </c>
      <c r="H53" s="129" t="s">
        <v>10</v>
      </c>
      <c r="I53" s="129" t="s">
        <v>10</v>
      </c>
      <c r="J53" s="129" t="s">
        <v>10</v>
      </c>
      <c r="K53" s="129" t="s">
        <v>10</v>
      </c>
      <c r="L53" s="129" t="s">
        <v>10</v>
      </c>
      <c r="M53" s="129" t="s">
        <v>10</v>
      </c>
      <c r="N53" s="129" t="s">
        <v>10</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9058</v>
      </c>
      <c r="D54" s="129" t="s">
        <v>10</v>
      </c>
      <c r="E54" s="129" t="s">
        <v>10</v>
      </c>
      <c r="F54" s="129" t="s">
        <v>10</v>
      </c>
      <c r="G54" s="129" t="s">
        <v>10</v>
      </c>
      <c r="H54" s="129" t="s">
        <v>10</v>
      </c>
      <c r="I54" s="129" t="s">
        <v>10</v>
      </c>
      <c r="J54" s="129" t="s">
        <v>10</v>
      </c>
      <c r="K54" s="129" t="s">
        <v>10</v>
      </c>
      <c r="L54" s="129" t="s">
        <v>10</v>
      </c>
      <c r="M54" s="129" t="s">
        <v>10</v>
      </c>
      <c r="N54" s="129">
        <v>9058</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567.42999999999995</v>
      </c>
      <c r="D56" s="36">
        <v>172.95</v>
      </c>
      <c r="E56" s="36">
        <v>185.92</v>
      </c>
      <c r="F56" s="36">
        <v>18.21</v>
      </c>
      <c r="G56" s="36">
        <v>46.56</v>
      </c>
      <c r="H56" s="36">
        <v>68.7</v>
      </c>
      <c r="I56" s="36">
        <v>37.909999999999997</v>
      </c>
      <c r="J56" s="36">
        <v>30.79</v>
      </c>
      <c r="K56" s="36">
        <v>20.38</v>
      </c>
      <c r="L56" s="36">
        <v>39.61</v>
      </c>
      <c r="M56" s="36">
        <v>15.11</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129.82</v>
      </c>
      <c r="D57" s="36">
        <v>25.08</v>
      </c>
      <c r="E57" s="36">
        <v>13.38</v>
      </c>
      <c r="F57" s="36">
        <v>29.83</v>
      </c>
      <c r="G57" s="36">
        <v>8.1300000000000008</v>
      </c>
      <c r="H57" s="36">
        <v>19.829999999999998</v>
      </c>
      <c r="I57" s="36">
        <v>19.46</v>
      </c>
      <c r="J57" s="36">
        <v>0.37</v>
      </c>
      <c r="K57" s="36">
        <v>6.5</v>
      </c>
      <c r="L57" s="36">
        <v>24.38</v>
      </c>
      <c r="M57" s="36">
        <v>2.69</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1348.98</v>
      </c>
      <c r="D58" s="36" t="s">
        <v>10</v>
      </c>
      <c r="E58" s="36" t="s">
        <v>10</v>
      </c>
      <c r="F58" s="36" t="s">
        <v>10</v>
      </c>
      <c r="G58" s="36" t="s">
        <v>10</v>
      </c>
      <c r="H58" s="36">
        <v>1348.98</v>
      </c>
      <c r="I58" s="36">
        <v>841.89</v>
      </c>
      <c r="J58" s="36">
        <v>507.09</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22.67</v>
      </c>
      <c r="D59" s="36" t="s">
        <v>10</v>
      </c>
      <c r="E59" s="36" t="s">
        <v>10</v>
      </c>
      <c r="F59" s="36" t="s">
        <v>10</v>
      </c>
      <c r="G59" s="36" t="s">
        <v>10</v>
      </c>
      <c r="H59" s="36" t="s">
        <v>10</v>
      </c>
      <c r="I59" s="36" t="s">
        <v>10</v>
      </c>
      <c r="J59" s="36" t="s">
        <v>10</v>
      </c>
      <c r="K59" s="36" t="s">
        <v>10</v>
      </c>
      <c r="L59" s="36" t="s">
        <v>10</v>
      </c>
      <c r="M59" s="36">
        <v>6.78</v>
      </c>
      <c r="N59" s="36">
        <v>15.89</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881.79</v>
      </c>
      <c r="D60" s="36">
        <v>87.21</v>
      </c>
      <c r="E60" s="36">
        <v>42.89</v>
      </c>
      <c r="F60" s="36">
        <v>149.30000000000001</v>
      </c>
      <c r="G60" s="36">
        <v>213.51</v>
      </c>
      <c r="H60" s="36">
        <v>86.5</v>
      </c>
      <c r="I60" s="36">
        <v>40.729999999999997</v>
      </c>
      <c r="J60" s="36">
        <v>45.77</v>
      </c>
      <c r="K60" s="36">
        <v>34.5</v>
      </c>
      <c r="L60" s="36">
        <v>158.16999999999999</v>
      </c>
      <c r="M60" s="36">
        <v>90.79</v>
      </c>
      <c r="N60" s="36">
        <v>18.91</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88.23</v>
      </c>
      <c r="D61" s="36">
        <v>0.55000000000000004</v>
      </c>
      <c r="E61" s="36">
        <v>24.66</v>
      </c>
      <c r="F61" s="36">
        <v>58.96</v>
      </c>
      <c r="G61" s="36" t="s">
        <v>10</v>
      </c>
      <c r="H61" s="36">
        <v>4.03</v>
      </c>
      <c r="I61" s="36">
        <v>0.25</v>
      </c>
      <c r="J61" s="36">
        <v>3.78</v>
      </c>
      <c r="K61" s="36">
        <v>0.03</v>
      </c>
      <c r="L61" s="36" t="s">
        <v>10</v>
      </c>
      <c r="M61" s="36" t="s">
        <v>10</v>
      </c>
      <c r="N61" s="36" t="s">
        <v>10</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2862.46</v>
      </c>
      <c r="D62" s="37">
        <v>284.68</v>
      </c>
      <c r="E62" s="37">
        <v>217.53</v>
      </c>
      <c r="F62" s="37">
        <v>138.38</v>
      </c>
      <c r="G62" s="37">
        <v>268.2</v>
      </c>
      <c r="H62" s="37">
        <v>1519.98</v>
      </c>
      <c r="I62" s="37">
        <v>939.74</v>
      </c>
      <c r="J62" s="37">
        <v>580.24</v>
      </c>
      <c r="K62" s="37">
        <v>61.36</v>
      </c>
      <c r="L62" s="37">
        <v>222.16</v>
      </c>
      <c r="M62" s="37">
        <v>115.37</v>
      </c>
      <c r="N62" s="37">
        <v>34.799999999999997</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199.11</v>
      </c>
      <c r="D63" s="36">
        <v>3.18</v>
      </c>
      <c r="E63" s="36">
        <v>19.78</v>
      </c>
      <c r="F63" s="36">
        <v>85.44</v>
      </c>
      <c r="G63" s="36">
        <v>3.59</v>
      </c>
      <c r="H63" s="36">
        <v>3.97</v>
      </c>
      <c r="I63" s="36">
        <v>2.86</v>
      </c>
      <c r="J63" s="36">
        <v>1.1200000000000001</v>
      </c>
      <c r="K63" s="36">
        <v>5.01</v>
      </c>
      <c r="L63" s="36">
        <v>62.81</v>
      </c>
      <c r="M63" s="36">
        <v>15.34</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142.80000000000001</v>
      </c>
      <c r="D64" s="36">
        <v>0.31</v>
      </c>
      <c r="E64" s="36">
        <v>4.21</v>
      </c>
      <c r="F64" s="36">
        <v>76.56</v>
      </c>
      <c r="G64" s="36">
        <v>1.58</v>
      </c>
      <c r="H64" s="36">
        <v>3.92</v>
      </c>
      <c r="I64" s="36">
        <v>2.8</v>
      </c>
      <c r="J64" s="36">
        <v>1.1200000000000001</v>
      </c>
      <c r="K64" s="36">
        <v>4.96</v>
      </c>
      <c r="L64" s="36">
        <v>38.61</v>
      </c>
      <c r="M64" s="36">
        <v>12.64</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25.83</v>
      </c>
      <c r="D66" s="36">
        <v>0.84</v>
      </c>
      <c r="E66" s="36">
        <v>0.02</v>
      </c>
      <c r="F66" s="36" t="s">
        <v>10</v>
      </c>
      <c r="G66" s="36">
        <v>0.21</v>
      </c>
      <c r="H66" s="36">
        <v>0.09</v>
      </c>
      <c r="I66" s="36" t="s">
        <v>10</v>
      </c>
      <c r="J66" s="36">
        <v>0.09</v>
      </c>
      <c r="K66" s="36">
        <v>7.85</v>
      </c>
      <c r="L66" s="36">
        <v>13.03</v>
      </c>
      <c r="M66" s="36" t="s">
        <v>10</v>
      </c>
      <c r="N66" s="36">
        <v>3.79</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224.94</v>
      </c>
      <c r="D68" s="37">
        <v>4.0199999999999996</v>
      </c>
      <c r="E68" s="37">
        <v>19.8</v>
      </c>
      <c r="F68" s="37">
        <v>85.44</v>
      </c>
      <c r="G68" s="37">
        <v>3.8</v>
      </c>
      <c r="H68" s="37">
        <v>4.0599999999999996</v>
      </c>
      <c r="I68" s="37">
        <v>2.86</v>
      </c>
      <c r="J68" s="37">
        <v>1.21</v>
      </c>
      <c r="K68" s="37">
        <v>12.86</v>
      </c>
      <c r="L68" s="37">
        <v>75.84</v>
      </c>
      <c r="M68" s="37">
        <v>15.34</v>
      </c>
      <c r="N68" s="37">
        <v>3.79</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3087.4</v>
      </c>
      <c r="D69" s="37">
        <v>288.7</v>
      </c>
      <c r="E69" s="37">
        <v>237.33</v>
      </c>
      <c r="F69" s="37">
        <v>223.82</v>
      </c>
      <c r="G69" s="37">
        <v>272</v>
      </c>
      <c r="H69" s="37">
        <v>1524.04</v>
      </c>
      <c r="I69" s="37">
        <v>942.6</v>
      </c>
      <c r="J69" s="37">
        <v>581.45000000000005</v>
      </c>
      <c r="K69" s="37">
        <v>74.209999999999994</v>
      </c>
      <c r="L69" s="37">
        <v>298.01</v>
      </c>
      <c r="M69" s="37">
        <v>130.71</v>
      </c>
      <c r="N69" s="37">
        <v>38.590000000000003</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v>839.99</v>
      </c>
      <c r="D70" s="36" t="s">
        <v>10</v>
      </c>
      <c r="E70" s="36" t="s">
        <v>10</v>
      </c>
      <c r="F70" s="36" t="s">
        <v>10</v>
      </c>
      <c r="G70" s="36" t="s">
        <v>10</v>
      </c>
      <c r="H70" s="36" t="s">
        <v>10</v>
      </c>
      <c r="I70" s="36" t="s">
        <v>10</v>
      </c>
      <c r="J70" s="36" t="s">
        <v>10</v>
      </c>
      <c r="K70" s="36" t="s">
        <v>10</v>
      </c>
      <c r="L70" s="36" t="s">
        <v>10</v>
      </c>
      <c r="M70" s="36" t="s">
        <v>10</v>
      </c>
      <c r="N70" s="36">
        <v>839.99</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v>291.74</v>
      </c>
      <c r="D71" s="36" t="s">
        <v>10</v>
      </c>
      <c r="E71" s="36" t="s">
        <v>10</v>
      </c>
      <c r="F71" s="36" t="s">
        <v>10</v>
      </c>
      <c r="G71" s="36" t="s">
        <v>10</v>
      </c>
      <c r="H71" s="36" t="s">
        <v>10</v>
      </c>
      <c r="I71" s="36" t="s">
        <v>10</v>
      </c>
      <c r="J71" s="36" t="s">
        <v>10</v>
      </c>
      <c r="K71" s="36" t="s">
        <v>10</v>
      </c>
      <c r="L71" s="36" t="s">
        <v>10</v>
      </c>
      <c r="M71" s="36" t="s">
        <v>10</v>
      </c>
      <c r="N71" s="36">
        <v>291.74</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v>288.48</v>
      </c>
      <c r="D72" s="36" t="s">
        <v>10</v>
      </c>
      <c r="E72" s="36" t="s">
        <v>10</v>
      </c>
      <c r="F72" s="36" t="s">
        <v>10</v>
      </c>
      <c r="G72" s="36" t="s">
        <v>10</v>
      </c>
      <c r="H72" s="36" t="s">
        <v>10</v>
      </c>
      <c r="I72" s="36" t="s">
        <v>10</v>
      </c>
      <c r="J72" s="36" t="s">
        <v>10</v>
      </c>
      <c r="K72" s="36" t="s">
        <v>10</v>
      </c>
      <c r="L72" s="36" t="s">
        <v>10</v>
      </c>
      <c r="M72" s="36" t="s">
        <v>10</v>
      </c>
      <c r="N72" s="36">
        <v>288.48</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v>169.34</v>
      </c>
      <c r="D73" s="36" t="s">
        <v>10</v>
      </c>
      <c r="E73" s="36" t="s">
        <v>10</v>
      </c>
      <c r="F73" s="36" t="s">
        <v>10</v>
      </c>
      <c r="G73" s="36" t="s">
        <v>10</v>
      </c>
      <c r="H73" s="36" t="s">
        <v>10</v>
      </c>
      <c r="I73" s="36" t="s">
        <v>10</v>
      </c>
      <c r="J73" s="36" t="s">
        <v>10</v>
      </c>
      <c r="K73" s="36" t="s">
        <v>10</v>
      </c>
      <c r="L73" s="36" t="s">
        <v>10</v>
      </c>
      <c r="M73" s="36" t="s">
        <v>10</v>
      </c>
      <c r="N73" s="36">
        <v>169.34</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309.85000000000002</v>
      </c>
      <c r="D74" s="36" t="s">
        <v>10</v>
      </c>
      <c r="E74" s="36" t="s">
        <v>10</v>
      </c>
      <c r="F74" s="36" t="s">
        <v>10</v>
      </c>
      <c r="G74" s="36" t="s">
        <v>10</v>
      </c>
      <c r="H74" s="36" t="s">
        <v>10</v>
      </c>
      <c r="I74" s="36" t="s">
        <v>10</v>
      </c>
      <c r="J74" s="36" t="s">
        <v>10</v>
      </c>
      <c r="K74" s="36" t="s">
        <v>10</v>
      </c>
      <c r="L74" s="36" t="s">
        <v>10</v>
      </c>
      <c r="M74" s="36" t="s">
        <v>10</v>
      </c>
      <c r="N74" s="36">
        <v>309.85000000000002</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428.87</v>
      </c>
      <c r="D75" s="36" t="s">
        <v>10</v>
      </c>
      <c r="E75" s="36" t="s">
        <v>10</v>
      </c>
      <c r="F75" s="36" t="s">
        <v>10</v>
      </c>
      <c r="G75" s="36" t="s">
        <v>10</v>
      </c>
      <c r="H75" s="36" t="s">
        <v>10</v>
      </c>
      <c r="I75" s="36" t="s">
        <v>10</v>
      </c>
      <c r="J75" s="36" t="s">
        <v>10</v>
      </c>
      <c r="K75" s="36" t="s">
        <v>10</v>
      </c>
      <c r="L75" s="36" t="s">
        <v>10</v>
      </c>
      <c r="M75" s="36" t="s">
        <v>10</v>
      </c>
      <c r="N75" s="36">
        <v>428.87</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313.35000000000002</v>
      </c>
      <c r="D76" s="36">
        <v>0.36</v>
      </c>
      <c r="E76" s="36">
        <v>0.05</v>
      </c>
      <c r="F76" s="36" t="s">
        <v>10</v>
      </c>
      <c r="G76" s="36">
        <v>102.84</v>
      </c>
      <c r="H76" s="36">
        <v>191.47</v>
      </c>
      <c r="I76" s="36">
        <v>191.25</v>
      </c>
      <c r="J76" s="36">
        <v>0.23</v>
      </c>
      <c r="K76" s="36">
        <v>0.96</v>
      </c>
      <c r="L76" s="36">
        <v>17.420000000000002</v>
      </c>
      <c r="M76" s="36">
        <v>0.24</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122.84</v>
      </c>
      <c r="D77" s="36" t="s">
        <v>10</v>
      </c>
      <c r="E77" s="36" t="s">
        <v>10</v>
      </c>
      <c r="F77" s="36" t="s">
        <v>10</v>
      </c>
      <c r="G77" s="36">
        <v>0.61</v>
      </c>
      <c r="H77" s="36">
        <v>119.19</v>
      </c>
      <c r="I77" s="36">
        <v>118.94</v>
      </c>
      <c r="J77" s="36">
        <v>0.25</v>
      </c>
      <c r="K77" s="36">
        <v>0.11</v>
      </c>
      <c r="L77" s="36">
        <v>2.1800000000000002</v>
      </c>
      <c r="M77" s="36">
        <v>0.76</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84.02</v>
      </c>
      <c r="D78" s="36">
        <v>2.73</v>
      </c>
      <c r="E78" s="36">
        <v>27.38</v>
      </c>
      <c r="F78" s="36">
        <v>0.33</v>
      </c>
      <c r="G78" s="36">
        <v>9.9600000000000009</v>
      </c>
      <c r="H78" s="36">
        <v>0.6</v>
      </c>
      <c r="I78" s="36">
        <v>0.59</v>
      </c>
      <c r="J78" s="36" t="s">
        <v>10</v>
      </c>
      <c r="K78" s="36">
        <v>17.45</v>
      </c>
      <c r="L78" s="36">
        <v>25.19</v>
      </c>
      <c r="M78" s="36">
        <v>0.39</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831.4</v>
      </c>
      <c r="D79" s="36">
        <v>48.25</v>
      </c>
      <c r="E79" s="36">
        <v>115.07</v>
      </c>
      <c r="F79" s="36">
        <v>59.28</v>
      </c>
      <c r="G79" s="36">
        <v>4.92</v>
      </c>
      <c r="H79" s="36">
        <v>470.52</v>
      </c>
      <c r="I79" s="36">
        <v>274.37</v>
      </c>
      <c r="J79" s="36">
        <v>196.15</v>
      </c>
      <c r="K79" s="36">
        <v>1.28</v>
      </c>
      <c r="L79" s="36">
        <v>4.51</v>
      </c>
      <c r="M79" s="36">
        <v>61.77</v>
      </c>
      <c r="N79" s="36">
        <v>65.8</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88.23</v>
      </c>
      <c r="D80" s="36">
        <v>0.55000000000000004</v>
      </c>
      <c r="E80" s="36">
        <v>24.66</v>
      </c>
      <c r="F80" s="36">
        <v>58.96</v>
      </c>
      <c r="G80" s="36" t="s">
        <v>10</v>
      </c>
      <c r="H80" s="36">
        <v>4.03</v>
      </c>
      <c r="I80" s="36">
        <v>0.25</v>
      </c>
      <c r="J80" s="36">
        <v>3.78</v>
      </c>
      <c r="K80" s="36">
        <v>0.03</v>
      </c>
      <c r="L80" s="36" t="s">
        <v>10</v>
      </c>
      <c r="M80" s="36" t="s">
        <v>10</v>
      </c>
      <c r="N80" s="36" t="s">
        <v>10</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2842.1</v>
      </c>
      <c r="D81" s="37">
        <v>50.79</v>
      </c>
      <c r="E81" s="37">
        <v>117.85</v>
      </c>
      <c r="F81" s="37">
        <v>0.65</v>
      </c>
      <c r="G81" s="37">
        <v>118.34</v>
      </c>
      <c r="H81" s="37">
        <v>777.75</v>
      </c>
      <c r="I81" s="37">
        <v>584.9</v>
      </c>
      <c r="J81" s="37">
        <v>192.85</v>
      </c>
      <c r="K81" s="37">
        <v>19.760000000000002</v>
      </c>
      <c r="L81" s="37">
        <v>49.31</v>
      </c>
      <c r="M81" s="37">
        <v>63.16</v>
      </c>
      <c r="N81" s="37">
        <v>1644.51</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228.94</v>
      </c>
      <c r="D82" s="36">
        <v>0.03</v>
      </c>
      <c r="E82" s="36">
        <v>3.46</v>
      </c>
      <c r="F82" s="36">
        <v>48.95</v>
      </c>
      <c r="G82" s="36">
        <v>0.02</v>
      </c>
      <c r="H82" s="36">
        <v>4.1100000000000003</v>
      </c>
      <c r="I82" s="36" t="s">
        <v>10</v>
      </c>
      <c r="J82" s="36">
        <v>4.1100000000000003</v>
      </c>
      <c r="K82" s="36">
        <v>2.87</v>
      </c>
      <c r="L82" s="36">
        <v>43.51</v>
      </c>
      <c r="M82" s="36">
        <v>8.1199999999999992</v>
      </c>
      <c r="N82" s="36">
        <v>117.85</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47.1</v>
      </c>
      <c r="D84" s="36">
        <v>30.63</v>
      </c>
      <c r="E84" s="36">
        <v>0.25</v>
      </c>
      <c r="F84" s="36" t="s">
        <v>10</v>
      </c>
      <c r="G84" s="36">
        <v>0.03</v>
      </c>
      <c r="H84" s="36">
        <v>0.17</v>
      </c>
      <c r="I84" s="36">
        <v>0.15</v>
      </c>
      <c r="J84" s="36">
        <v>0.03</v>
      </c>
      <c r="K84" s="36">
        <v>0.03</v>
      </c>
      <c r="L84" s="36">
        <v>15.99</v>
      </c>
      <c r="M84" s="36" t="s">
        <v>10</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276.04000000000002</v>
      </c>
      <c r="D86" s="37">
        <v>30.66</v>
      </c>
      <c r="E86" s="37">
        <v>3.71</v>
      </c>
      <c r="F86" s="37">
        <v>48.95</v>
      </c>
      <c r="G86" s="37">
        <v>0.06</v>
      </c>
      <c r="H86" s="37">
        <v>4.28</v>
      </c>
      <c r="I86" s="37">
        <v>0.15</v>
      </c>
      <c r="J86" s="37">
        <v>4.13</v>
      </c>
      <c r="K86" s="37">
        <v>2.9</v>
      </c>
      <c r="L86" s="37">
        <v>59.5</v>
      </c>
      <c r="M86" s="37">
        <v>8.1199999999999992</v>
      </c>
      <c r="N86" s="37">
        <v>117.85</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3118.14</v>
      </c>
      <c r="D87" s="37">
        <v>81.44</v>
      </c>
      <c r="E87" s="37">
        <v>121.56</v>
      </c>
      <c r="F87" s="37">
        <v>49.6</v>
      </c>
      <c r="G87" s="37">
        <v>118.39</v>
      </c>
      <c r="H87" s="37">
        <v>782.03</v>
      </c>
      <c r="I87" s="37">
        <v>585.04999999999995</v>
      </c>
      <c r="J87" s="37">
        <v>196.98</v>
      </c>
      <c r="K87" s="37">
        <v>22.66</v>
      </c>
      <c r="L87" s="37">
        <v>108.8</v>
      </c>
      <c r="M87" s="37">
        <v>71.28</v>
      </c>
      <c r="N87" s="37">
        <v>1762.36</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30.73</v>
      </c>
      <c r="D88" s="37">
        <v>-207.25</v>
      </c>
      <c r="E88" s="37">
        <v>-115.77</v>
      </c>
      <c r="F88" s="37">
        <v>-174.22</v>
      </c>
      <c r="G88" s="37">
        <v>-153.61000000000001</v>
      </c>
      <c r="H88" s="37">
        <v>-742.01</v>
      </c>
      <c r="I88" s="37">
        <v>-357.55</v>
      </c>
      <c r="J88" s="37">
        <v>-384.46</v>
      </c>
      <c r="K88" s="37">
        <v>-51.55</v>
      </c>
      <c r="L88" s="37">
        <v>-189.2</v>
      </c>
      <c r="M88" s="37">
        <v>-59.43</v>
      </c>
      <c r="N88" s="37">
        <v>1723.77</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-20.37</v>
      </c>
      <c r="D89" s="38">
        <v>-233.89</v>
      </c>
      <c r="E89" s="38">
        <v>-99.69</v>
      </c>
      <c r="F89" s="38">
        <v>-137.72999999999999</v>
      </c>
      <c r="G89" s="38">
        <v>-149.86000000000001</v>
      </c>
      <c r="H89" s="38">
        <v>-742.23</v>
      </c>
      <c r="I89" s="38">
        <v>-354.84</v>
      </c>
      <c r="J89" s="38">
        <v>-387.39</v>
      </c>
      <c r="K89" s="38">
        <v>-41.59</v>
      </c>
      <c r="L89" s="38">
        <v>-172.86</v>
      </c>
      <c r="M89" s="38">
        <v>-52.22</v>
      </c>
      <c r="N89" s="38">
        <v>1609.71</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t="s">
        <v>10</v>
      </c>
      <c r="D90" s="36" t="s">
        <v>10</v>
      </c>
      <c r="E90" s="36" t="s">
        <v>10</v>
      </c>
      <c r="F90" s="36" t="s">
        <v>10</v>
      </c>
      <c r="G90" s="36" t="s">
        <v>10</v>
      </c>
      <c r="H90" s="36" t="s">
        <v>10</v>
      </c>
      <c r="I90" s="36" t="s">
        <v>10</v>
      </c>
      <c r="J90" s="36" t="s">
        <v>10</v>
      </c>
      <c r="K90" s="36" t="s">
        <v>10</v>
      </c>
      <c r="L90" s="36" t="s">
        <v>10</v>
      </c>
      <c r="M90" s="36" t="s">
        <v>10</v>
      </c>
      <c r="N90" s="36" t="s">
        <v>10</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95.41</v>
      </c>
      <c r="D91" s="36" t="s">
        <v>10</v>
      </c>
      <c r="E91" s="36" t="s">
        <v>10</v>
      </c>
      <c r="F91" s="36" t="s">
        <v>10</v>
      </c>
      <c r="G91" s="36" t="s">
        <v>10</v>
      </c>
      <c r="H91" s="36" t="s">
        <v>10</v>
      </c>
      <c r="I91" s="36" t="s">
        <v>10</v>
      </c>
      <c r="J91" s="36" t="s">
        <v>10</v>
      </c>
      <c r="K91" s="36" t="s">
        <v>10</v>
      </c>
      <c r="L91" s="36" t="s">
        <v>10</v>
      </c>
      <c r="M91" s="36" t="s">
        <v>10</v>
      </c>
      <c r="N91" s="36">
        <v>95.41</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48"/>
  <sheetViews>
    <sheetView zoomScale="140" zoomScaleNormal="140" zoomScaleSheetLayoutView="90" zoomScalePageLayoutView="130" workbookViewId="0"/>
  </sheetViews>
  <sheetFormatPr baseColWidth="10" defaultRowHeight="12.75"/>
  <cols>
    <col min="1" max="1" width="93.85546875" style="5" customWidth="1"/>
    <col min="2" max="16384" width="11.42578125" style="5"/>
  </cols>
  <sheetData>
    <row r="1" spans="1:1" s="32" customFormat="1" ht="39.950000000000003" customHeight="1">
      <c r="A1" s="157" t="s">
        <v>27</v>
      </c>
    </row>
    <row r="2" spans="1:1" s="6" customFormat="1" ht="11.45" customHeight="1">
      <c r="A2" s="156"/>
    </row>
    <row r="3" spans="1:1" s="7" customFormat="1" ht="11.45" customHeight="1">
      <c r="A3" s="152"/>
    </row>
    <row r="4" spans="1:1" s="8" customFormat="1" ht="11.45" customHeight="1">
      <c r="A4" s="152"/>
    </row>
    <row r="5" spans="1:1" ht="11.45" customHeight="1">
      <c r="A5" s="152"/>
    </row>
    <row r="6" spans="1:1" s="6" customFormat="1" ht="11.45" customHeight="1">
      <c r="A6" s="152"/>
    </row>
    <row r="7" spans="1:1" s="6" customFormat="1" ht="11.45" customHeight="1">
      <c r="A7" s="15"/>
    </row>
    <row r="8" spans="1:1" s="6" customFormat="1" ht="11.45" customHeight="1">
      <c r="A8" s="15"/>
    </row>
    <row r="9" spans="1:1" s="6" customFormat="1" ht="11.45" customHeight="1">
      <c r="A9" s="15"/>
    </row>
    <row r="10" spans="1:1" s="6" customFormat="1" ht="11.45" customHeight="1">
      <c r="A10" s="15"/>
    </row>
    <row r="11" spans="1:1" s="6" customFormat="1" ht="11.45" customHeight="1">
      <c r="A11" s="15"/>
    </row>
    <row r="12" spans="1:1" s="6" customFormat="1" ht="11.45" customHeight="1">
      <c r="A12" s="15"/>
    </row>
    <row r="13" spans="1:1" s="6" customFormat="1" ht="11.45" customHeight="1">
      <c r="A13" s="15"/>
    </row>
    <row r="14" spans="1:1" s="6" customFormat="1" ht="11.45" customHeight="1">
      <c r="A14" s="15"/>
    </row>
    <row r="15" spans="1:1" s="6" customFormat="1" ht="11.45" customHeight="1">
      <c r="A15" s="15"/>
    </row>
    <row r="16" spans="1:1" s="6" customFormat="1" ht="11.45" customHeight="1">
      <c r="A16" s="15"/>
    </row>
    <row r="17" spans="1:1" s="6" customFormat="1" ht="11.45" customHeight="1">
      <c r="A17" s="15"/>
    </row>
    <row r="18" spans="1:1" s="6" customFormat="1" ht="11.45" customHeight="1">
      <c r="A18" s="15"/>
    </row>
    <row r="19" spans="1:1" s="6" customFormat="1" ht="11.45" customHeight="1">
      <c r="A19" s="15"/>
    </row>
    <row r="20" spans="1:1" s="6" customFormat="1" ht="11.45" customHeight="1">
      <c r="A20" s="15"/>
    </row>
    <row r="21" spans="1:1" s="6" customFormat="1" ht="11.45" customHeight="1">
      <c r="A21" s="15"/>
    </row>
    <row r="22" spans="1:1" s="6" customFormat="1" ht="11.45" customHeight="1">
      <c r="A22" s="15"/>
    </row>
    <row r="23" spans="1:1" s="6" customFormat="1" ht="11.45" customHeight="1">
      <c r="A23" s="15"/>
    </row>
    <row r="24" spans="1:1" s="6" customFormat="1" ht="11.45" customHeight="1">
      <c r="A24" s="15"/>
    </row>
    <row r="25" spans="1:1" ht="11.45" customHeight="1">
      <c r="A25" s="152"/>
    </row>
    <row r="26" spans="1:1" s="6" customFormat="1" ht="11.45" customHeight="1">
      <c r="A26" s="151"/>
    </row>
    <row r="27" spans="1:1" ht="11.45" customHeight="1">
      <c r="A27" s="150"/>
    </row>
    <row r="28" spans="1:1" ht="11.45" customHeight="1">
      <c r="A28" s="151"/>
    </row>
    <row r="29" spans="1:1" ht="11.45" customHeight="1">
      <c r="A29" s="152"/>
    </row>
    <row r="30" spans="1:1" ht="11.45" customHeight="1">
      <c r="A30" s="152"/>
    </row>
    <row r="31" spans="1:1" s="8" customFormat="1" ht="11.45" customHeight="1">
      <c r="A31" s="151"/>
    </row>
    <row r="32" spans="1:1" s="8" customFormat="1" ht="11.45" customHeight="1">
      <c r="A32" s="150"/>
    </row>
    <row r="33" spans="1:1" s="8" customFormat="1" ht="11.45" customHeight="1">
      <c r="A33" s="155"/>
    </row>
    <row r="34" spans="1:1" s="8" customFormat="1" ht="11.45" customHeight="1">
      <c r="A34" s="152"/>
    </row>
    <row r="35" spans="1:1" s="8" customFormat="1" ht="11.45" customHeight="1">
      <c r="A35" s="151"/>
    </row>
    <row r="36" spans="1:1" s="8" customFormat="1" ht="11.45" customHeight="1">
      <c r="A36" s="154"/>
    </row>
    <row r="37" spans="1:1" s="8" customFormat="1" ht="11.45" customHeight="1">
      <c r="A37" s="151"/>
    </row>
    <row r="38" spans="1:1" s="8" customFormat="1" ht="11.45" customHeight="1">
      <c r="A38" s="153"/>
    </row>
    <row r="39" spans="1:1" s="8" customFormat="1" ht="11.45" customHeight="1">
      <c r="A39" s="152"/>
    </row>
    <row r="40" spans="1:1" s="8" customFormat="1" ht="11.45" customHeight="1">
      <c r="A40" s="151"/>
    </row>
    <row r="41" spans="1:1" s="8" customFormat="1" ht="11.45" customHeight="1">
      <c r="A41" s="153"/>
    </row>
    <row r="42" spans="1:1" s="8" customFormat="1" ht="11.45" customHeight="1">
      <c r="A42" s="152"/>
    </row>
    <row r="43" spans="1:1" s="8" customFormat="1" ht="11.45" customHeight="1">
      <c r="A43" s="151"/>
    </row>
    <row r="44" spans="1:1" s="8" customFormat="1" ht="12.75" customHeight="1">
      <c r="A44" s="153"/>
    </row>
    <row r="45" spans="1:1" ht="11.45" customHeight="1">
      <c r="A45" s="151"/>
    </row>
    <row r="46" spans="1:1" ht="52.5" customHeight="1">
      <c r="A46" s="152"/>
    </row>
    <row r="47" spans="1:1" ht="11.45" customHeight="1"/>
    <row r="48" spans="1:1" ht="11.45" customHeight="1"/>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2016 00&amp;R&amp;7&amp;P</oddFooter>
    <evenFooter>&amp;L&amp;7&amp;P&amp;R&amp;7StatA MV, Statistischer Bericht L233 2016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935</v>
      </c>
      <c r="B2" s="220"/>
      <c r="C2" s="229" t="s">
        <v>117</v>
      </c>
      <c r="D2" s="230"/>
      <c r="E2" s="230"/>
      <c r="F2" s="230"/>
      <c r="G2" s="230"/>
      <c r="H2" s="230" t="s">
        <v>117</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24251</v>
      </c>
      <c r="D19" s="129">
        <v>7702</v>
      </c>
      <c r="E19" s="129">
        <v>9827</v>
      </c>
      <c r="F19" s="129">
        <v>536</v>
      </c>
      <c r="G19" s="129">
        <v>2416</v>
      </c>
      <c r="H19" s="129">
        <v>515</v>
      </c>
      <c r="I19" s="129">
        <v>425</v>
      </c>
      <c r="J19" s="129">
        <v>90</v>
      </c>
      <c r="K19" s="129">
        <v>90</v>
      </c>
      <c r="L19" s="129">
        <v>2599</v>
      </c>
      <c r="M19" s="129">
        <v>567</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8918</v>
      </c>
      <c r="D20" s="129">
        <v>1139</v>
      </c>
      <c r="E20" s="129">
        <v>2003</v>
      </c>
      <c r="F20" s="129">
        <v>3623</v>
      </c>
      <c r="G20" s="129">
        <v>1607</v>
      </c>
      <c r="H20" s="129">
        <v>98</v>
      </c>
      <c r="I20" s="129">
        <v>89</v>
      </c>
      <c r="J20" s="129">
        <v>9</v>
      </c>
      <c r="K20" s="129">
        <v>9</v>
      </c>
      <c r="L20" s="129">
        <v>270</v>
      </c>
      <c r="M20" s="129">
        <v>171</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414</v>
      </c>
      <c r="D22" s="129" t="s">
        <v>10</v>
      </c>
      <c r="E22" s="129">
        <v>1</v>
      </c>
      <c r="F22" s="129" t="s">
        <v>10</v>
      </c>
      <c r="G22" s="129" t="s">
        <v>10</v>
      </c>
      <c r="H22" s="129" t="s">
        <v>10</v>
      </c>
      <c r="I22" s="129" t="s">
        <v>10</v>
      </c>
      <c r="J22" s="129" t="s">
        <v>10</v>
      </c>
      <c r="K22" s="129" t="s">
        <v>10</v>
      </c>
      <c r="L22" s="129" t="s">
        <v>10</v>
      </c>
      <c r="M22" s="129" t="s">
        <v>10</v>
      </c>
      <c r="N22" s="129">
        <v>413</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74001</v>
      </c>
      <c r="D23" s="129">
        <v>762</v>
      </c>
      <c r="E23" s="129">
        <v>1036</v>
      </c>
      <c r="F23" s="129">
        <v>872</v>
      </c>
      <c r="G23" s="129">
        <v>11783</v>
      </c>
      <c r="H23" s="129">
        <v>7593</v>
      </c>
      <c r="I23" s="129">
        <v>474</v>
      </c>
      <c r="J23" s="129">
        <v>7119</v>
      </c>
      <c r="K23" s="129">
        <v>3676</v>
      </c>
      <c r="L23" s="129">
        <v>1932</v>
      </c>
      <c r="M23" s="129">
        <v>18471</v>
      </c>
      <c r="N23" s="129">
        <v>27875</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3164</v>
      </c>
      <c r="D24" s="129">
        <v>1</v>
      </c>
      <c r="E24" s="129">
        <v>1879</v>
      </c>
      <c r="F24" s="129">
        <v>230</v>
      </c>
      <c r="G24" s="129" t="s">
        <v>10</v>
      </c>
      <c r="H24" s="129">
        <v>71</v>
      </c>
      <c r="I24" s="129" t="s">
        <v>10</v>
      </c>
      <c r="J24" s="129">
        <v>71</v>
      </c>
      <c r="K24" s="129" t="s">
        <v>10</v>
      </c>
      <c r="L24" s="129">
        <v>982</v>
      </c>
      <c r="M24" s="129" t="s">
        <v>10</v>
      </c>
      <c r="N24" s="129" t="s">
        <v>10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104420</v>
      </c>
      <c r="D25" s="130">
        <v>9601</v>
      </c>
      <c r="E25" s="130">
        <v>10988</v>
      </c>
      <c r="F25" s="130">
        <v>4800</v>
      </c>
      <c r="G25" s="130">
        <v>15806</v>
      </c>
      <c r="H25" s="130">
        <v>8135</v>
      </c>
      <c r="I25" s="130">
        <v>988</v>
      </c>
      <c r="J25" s="130">
        <v>7147</v>
      </c>
      <c r="K25" s="130">
        <v>3775</v>
      </c>
      <c r="L25" s="130">
        <v>3819</v>
      </c>
      <c r="M25" s="130">
        <v>19209</v>
      </c>
      <c r="N25" s="130">
        <v>28288</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1440</v>
      </c>
      <c r="D26" s="129">
        <v>60</v>
      </c>
      <c r="E26" s="129">
        <v>1098</v>
      </c>
      <c r="F26" s="129">
        <v>24</v>
      </c>
      <c r="G26" s="129">
        <v>207</v>
      </c>
      <c r="H26" s="129" t="s">
        <v>10</v>
      </c>
      <c r="I26" s="129" t="s">
        <v>10</v>
      </c>
      <c r="J26" s="129" t="s">
        <v>10</v>
      </c>
      <c r="K26" s="129" t="s">
        <v>10</v>
      </c>
      <c r="L26" s="129">
        <v>51</v>
      </c>
      <c r="M26" s="129" t="s">
        <v>10</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t="s">
        <v>10</v>
      </c>
      <c r="D27" s="129" t="s">
        <v>10</v>
      </c>
      <c r="E27" s="129" t="s">
        <v>10</v>
      </c>
      <c r="F27" s="129" t="s">
        <v>10</v>
      </c>
      <c r="G27" s="129" t="s">
        <v>10</v>
      </c>
      <c r="H27" s="129" t="s">
        <v>10</v>
      </c>
      <c r="I27" s="129" t="s">
        <v>10</v>
      </c>
      <c r="J27" s="129" t="s">
        <v>10</v>
      </c>
      <c r="K27" s="129" t="s">
        <v>10</v>
      </c>
      <c r="L27" s="129" t="s">
        <v>10</v>
      </c>
      <c r="M27" s="129" t="s">
        <v>10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8218</v>
      </c>
      <c r="D29" s="129" t="s">
        <v>10</v>
      </c>
      <c r="E29" s="129" t="s">
        <v>10</v>
      </c>
      <c r="F29" s="129" t="s">
        <v>10</v>
      </c>
      <c r="G29" s="129">
        <v>14</v>
      </c>
      <c r="H29" s="129" t="s">
        <v>10</v>
      </c>
      <c r="I29" s="129" t="s">
        <v>10</v>
      </c>
      <c r="J29" s="129" t="s">
        <v>10</v>
      </c>
      <c r="K29" s="129">
        <v>93</v>
      </c>
      <c r="L29" s="129">
        <v>4536</v>
      </c>
      <c r="M29" s="129">
        <v>3575</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9658</v>
      </c>
      <c r="D31" s="130">
        <v>60</v>
      </c>
      <c r="E31" s="130">
        <v>1098</v>
      </c>
      <c r="F31" s="130">
        <v>24</v>
      </c>
      <c r="G31" s="130">
        <v>222</v>
      </c>
      <c r="H31" s="130" t="s">
        <v>10</v>
      </c>
      <c r="I31" s="130" t="s">
        <v>10</v>
      </c>
      <c r="J31" s="130" t="s">
        <v>10</v>
      </c>
      <c r="K31" s="130">
        <v>93</v>
      </c>
      <c r="L31" s="130">
        <v>4586</v>
      </c>
      <c r="M31" s="130">
        <v>3575</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114078</v>
      </c>
      <c r="D32" s="130">
        <v>9661</v>
      </c>
      <c r="E32" s="130">
        <v>12085</v>
      </c>
      <c r="F32" s="130">
        <v>4824</v>
      </c>
      <c r="G32" s="130">
        <v>16027</v>
      </c>
      <c r="H32" s="130">
        <v>8135</v>
      </c>
      <c r="I32" s="130">
        <v>988</v>
      </c>
      <c r="J32" s="130">
        <v>7147</v>
      </c>
      <c r="K32" s="130">
        <v>3867</v>
      </c>
      <c r="L32" s="130">
        <v>8405</v>
      </c>
      <c r="M32" s="130">
        <v>22784</v>
      </c>
      <c r="N32" s="130">
        <v>28288</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v>57372</v>
      </c>
      <c r="D33" s="129" t="s">
        <v>10</v>
      </c>
      <c r="E33" s="129" t="s">
        <v>10</v>
      </c>
      <c r="F33" s="129" t="s">
        <v>10</v>
      </c>
      <c r="G33" s="129" t="s">
        <v>10</v>
      </c>
      <c r="H33" s="129" t="s">
        <v>10</v>
      </c>
      <c r="I33" s="129" t="s">
        <v>10</v>
      </c>
      <c r="J33" s="129" t="s">
        <v>10</v>
      </c>
      <c r="K33" s="129" t="s">
        <v>10</v>
      </c>
      <c r="L33" s="129" t="s">
        <v>10</v>
      </c>
      <c r="M33" s="129" t="s">
        <v>10</v>
      </c>
      <c r="N33" s="129">
        <v>57372</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v>17679</v>
      </c>
      <c r="D34" s="129" t="s">
        <v>10</v>
      </c>
      <c r="E34" s="129" t="s">
        <v>10</v>
      </c>
      <c r="F34" s="129" t="s">
        <v>10</v>
      </c>
      <c r="G34" s="129" t="s">
        <v>10</v>
      </c>
      <c r="H34" s="129" t="s">
        <v>10</v>
      </c>
      <c r="I34" s="129" t="s">
        <v>10</v>
      </c>
      <c r="J34" s="129" t="s">
        <v>10</v>
      </c>
      <c r="K34" s="129" t="s">
        <v>10</v>
      </c>
      <c r="L34" s="129" t="s">
        <v>10</v>
      </c>
      <c r="M34" s="129" t="s">
        <v>10</v>
      </c>
      <c r="N34" s="129">
        <v>17679</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v>24516</v>
      </c>
      <c r="D35" s="129" t="s">
        <v>10</v>
      </c>
      <c r="E35" s="129" t="s">
        <v>10</v>
      </c>
      <c r="F35" s="129" t="s">
        <v>10</v>
      </c>
      <c r="G35" s="129" t="s">
        <v>10</v>
      </c>
      <c r="H35" s="129" t="s">
        <v>10</v>
      </c>
      <c r="I35" s="129" t="s">
        <v>10</v>
      </c>
      <c r="J35" s="129" t="s">
        <v>10</v>
      </c>
      <c r="K35" s="129" t="s">
        <v>10</v>
      </c>
      <c r="L35" s="129" t="s">
        <v>10</v>
      </c>
      <c r="M35" s="129" t="s">
        <v>10</v>
      </c>
      <c r="N35" s="129">
        <v>24516</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v>9554</v>
      </c>
      <c r="D36" s="129" t="s">
        <v>10</v>
      </c>
      <c r="E36" s="129" t="s">
        <v>10</v>
      </c>
      <c r="F36" s="129" t="s">
        <v>10</v>
      </c>
      <c r="G36" s="129" t="s">
        <v>10</v>
      </c>
      <c r="H36" s="129" t="s">
        <v>10</v>
      </c>
      <c r="I36" s="129" t="s">
        <v>10</v>
      </c>
      <c r="J36" s="129" t="s">
        <v>10</v>
      </c>
      <c r="K36" s="129" t="s">
        <v>10</v>
      </c>
      <c r="L36" s="129" t="s">
        <v>10</v>
      </c>
      <c r="M36" s="129" t="s">
        <v>10</v>
      </c>
      <c r="N36" s="129">
        <v>9554</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9047</v>
      </c>
      <c r="D37" s="129" t="s">
        <v>10</v>
      </c>
      <c r="E37" s="129" t="s">
        <v>10</v>
      </c>
      <c r="F37" s="129" t="s">
        <v>10</v>
      </c>
      <c r="G37" s="129" t="s">
        <v>10</v>
      </c>
      <c r="H37" s="129" t="s">
        <v>10</v>
      </c>
      <c r="I37" s="129" t="s">
        <v>10</v>
      </c>
      <c r="J37" s="129" t="s">
        <v>10</v>
      </c>
      <c r="K37" s="129" t="s">
        <v>10</v>
      </c>
      <c r="L37" s="129" t="s">
        <v>10</v>
      </c>
      <c r="M37" s="129" t="s">
        <v>10</v>
      </c>
      <c r="N37" s="129">
        <v>9047</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15537</v>
      </c>
      <c r="D38" s="129" t="s">
        <v>10</v>
      </c>
      <c r="E38" s="129" t="s">
        <v>10</v>
      </c>
      <c r="F38" s="129" t="s">
        <v>10</v>
      </c>
      <c r="G38" s="129" t="s">
        <v>10</v>
      </c>
      <c r="H38" s="129" t="s">
        <v>10</v>
      </c>
      <c r="I38" s="129" t="s">
        <v>10</v>
      </c>
      <c r="J38" s="129" t="s">
        <v>10</v>
      </c>
      <c r="K38" s="129" t="s">
        <v>10</v>
      </c>
      <c r="L38" s="129" t="s">
        <v>10</v>
      </c>
      <c r="M38" s="129" t="s">
        <v>10</v>
      </c>
      <c r="N38" s="129">
        <v>15537</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6053</v>
      </c>
      <c r="D39" s="129">
        <v>63</v>
      </c>
      <c r="E39" s="129" t="s">
        <v>10</v>
      </c>
      <c r="F39" s="129" t="s">
        <v>10</v>
      </c>
      <c r="G39" s="129">
        <v>5988</v>
      </c>
      <c r="H39" s="129" t="s">
        <v>10</v>
      </c>
      <c r="I39" s="129" t="s">
        <v>10</v>
      </c>
      <c r="J39" s="129" t="s">
        <v>10</v>
      </c>
      <c r="K39" s="129">
        <v>2</v>
      </c>
      <c r="L39" s="129" t="s">
        <v>10</v>
      </c>
      <c r="M39" s="129" t="s">
        <v>10</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106</v>
      </c>
      <c r="D40" s="129">
        <v>56</v>
      </c>
      <c r="E40" s="129" t="s">
        <v>10</v>
      </c>
      <c r="F40" s="129" t="s">
        <v>10</v>
      </c>
      <c r="G40" s="129">
        <v>20</v>
      </c>
      <c r="H40" s="129" t="s">
        <v>10</v>
      </c>
      <c r="I40" s="129" t="s">
        <v>10</v>
      </c>
      <c r="J40" s="129" t="s">
        <v>10</v>
      </c>
      <c r="K40" s="129">
        <v>31</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12037</v>
      </c>
      <c r="D41" s="129">
        <v>5</v>
      </c>
      <c r="E41" s="129">
        <v>1250</v>
      </c>
      <c r="F41" s="129" t="s">
        <v>10</v>
      </c>
      <c r="G41" s="129">
        <v>61</v>
      </c>
      <c r="H41" s="129">
        <v>164</v>
      </c>
      <c r="I41" s="129">
        <v>164</v>
      </c>
      <c r="J41" s="129" t="s">
        <v>10</v>
      </c>
      <c r="K41" s="129" t="s">
        <v>10</v>
      </c>
      <c r="L41" s="129">
        <v>740</v>
      </c>
      <c r="M41" s="129">
        <v>9816</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13153</v>
      </c>
      <c r="D42" s="129">
        <v>593</v>
      </c>
      <c r="E42" s="129">
        <v>2981</v>
      </c>
      <c r="F42" s="129">
        <v>268</v>
      </c>
      <c r="G42" s="129">
        <v>244</v>
      </c>
      <c r="H42" s="129">
        <v>151</v>
      </c>
      <c r="I42" s="129">
        <v>67</v>
      </c>
      <c r="J42" s="129">
        <v>84</v>
      </c>
      <c r="K42" s="129">
        <v>2</v>
      </c>
      <c r="L42" s="129">
        <v>997</v>
      </c>
      <c r="M42" s="129">
        <v>31</v>
      </c>
      <c r="N42" s="129">
        <v>7885</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3164</v>
      </c>
      <c r="D43" s="129">
        <v>1</v>
      </c>
      <c r="E43" s="129">
        <v>1879</v>
      </c>
      <c r="F43" s="129">
        <v>230</v>
      </c>
      <c r="G43" s="129" t="s">
        <v>10</v>
      </c>
      <c r="H43" s="129">
        <v>71</v>
      </c>
      <c r="I43" s="129" t="s">
        <v>10</v>
      </c>
      <c r="J43" s="129">
        <v>71</v>
      </c>
      <c r="K43" s="129" t="s">
        <v>10</v>
      </c>
      <c r="L43" s="129">
        <v>982</v>
      </c>
      <c r="M43" s="129" t="s">
        <v>10</v>
      </c>
      <c r="N43" s="129" t="s">
        <v>10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110142</v>
      </c>
      <c r="D44" s="130">
        <v>715</v>
      </c>
      <c r="E44" s="130">
        <v>2353</v>
      </c>
      <c r="F44" s="130">
        <v>38</v>
      </c>
      <c r="G44" s="130">
        <v>6312</v>
      </c>
      <c r="H44" s="130">
        <v>245</v>
      </c>
      <c r="I44" s="130">
        <v>232</v>
      </c>
      <c r="J44" s="130">
        <v>13</v>
      </c>
      <c r="K44" s="130">
        <v>35</v>
      </c>
      <c r="L44" s="130">
        <v>755</v>
      </c>
      <c r="M44" s="130">
        <v>9848</v>
      </c>
      <c r="N44" s="130">
        <v>89842</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6082</v>
      </c>
      <c r="D45" s="129" t="s">
        <v>10</v>
      </c>
      <c r="E45" s="129">
        <v>474</v>
      </c>
      <c r="F45" s="129" t="s">
        <v>10</v>
      </c>
      <c r="G45" s="129">
        <v>21</v>
      </c>
      <c r="H45" s="129" t="s">
        <v>10</v>
      </c>
      <c r="I45" s="129" t="s">
        <v>10</v>
      </c>
      <c r="J45" s="129" t="s">
        <v>10</v>
      </c>
      <c r="K45" s="129" t="s">
        <v>10</v>
      </c>
      <c r="L45" s="129" t="s">
        <v>10</v>
      </c>
      <c r="M45" s="129" t="s">
        <v>10</v>
      </c>
      <c r="N45" s="129">
        <v>5586</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62</v>
      </c>
      <c r="D47" s="129" t="s">
        <v>10</v>
      </c>
      <c r="E47" s="129">
        <v>30</v>
      </c>
      <c r="F47" s="129" t="s">
        <v>10</v>
      </c>
      <c r="G47" s="129">
        <v>3</v>
      </c>
      <c r="H47" s="129" t="s">
        <v>10</v>
      </c>
      <c r="I47" s="129" t="s">
        <v>10</v>
      </c>
      <c r="J47" s="129" t="s">
        <v>10</v>
      </c>
      <c r="K47" s="129" t="s">
        <v>10</v>
      </c>
      <c r="L47" s="129">
        <v>9</v>
      </c>
      <c r="M47" s="129">
        <v>20</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6144</v>
      </c>
      <c r="D49" s="130" t="s">
        <v>10</v>
      </c>
      <c r="E49" s="130">
        <v>504</v>
      </c>
      <c r="F49" s="130" t="s">
        <v>10</v>
      </c>
      <c r="G49" s="130">
        <v>24</v>
      </c>
      <c r="H49" s="130" t="s">
        <v>10</v>
      </c>
      <c r="I49" s="130" t="s">
        <v>10</v>
      </c>
      <c r="J49" s="130" t="s">
        <v>10</v>
      </c>
      <c r="K49" s="130" t="s">
        <v>10</v>
      </c>
      <c r="L49" s="130">
        <v>9</v>
      </c>
      <c r="M49" s="130">
        <v>20</v>
      </c>
      <c r="N49" s="130">
        <v>5586</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116286</v>
      </c>
      <c r="D50" s="130">
        <v>715</v>
      </c>
      <c r="E50" s="130">
        <v>2857</v>
      </c>
      <c r="F50" s="130">
        <v>38</v>
      </c>
      <c r="G50" s="130">
        <v>6336</v>
      </c>
      <c r="H50" s="130">
        <v>245</v>
      </c>
      <c r="I50" s="130">
        <v>232</v>
      </c>
      <c r="J50" s="130">
        <v>13</v>
      </c>
      <c r="K50" s="130">
        <v>35</v>
      </c>
      <c r="L50" s="130">
        <v>765</v>
      </c>
      <c r="M50" s="130">
        <v>9868</v>
      </c>
      <c r="N50" s="130">
        <v>95428</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2208</v>
      </c>
      <c r="D51" s="130">
        <v>-8946</v>
      </c>
      <c r="E51" s="130">
        <v>-9229</v>
      </c>
      <c r="F51" s="130">
        <v>-4786</v>
      </c>
      <c r="G51" s="130">
        <v>-9691</v>
      </c>
      <c r="H51" s="130">
        <v>-7890</v>
      </c>
      <c r="I51" s="130">
        <v>-756</v>
      </c>
      <c r="J51" s="130">
        <v>-7134</v>
      </c>
      <c r="K51" s="130">
        <v>-3832</v>
      </c>
      <c r="L51" s="130">
        <v>-7641</v>
      </c>
      <c r="M51" s="130">
        <v>-12917</v>
      </c>
      <c r="N51" s="130">
        <v>67140</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5722</v>
      </c>
      <c r="D52" s="131">
        <v>-8886</v>
      </c>
      <c r="E52" s="131">
        <v>-8635</v>
      </c>
      <c r="F52" s="131">
        <v>-4762</v>
      </c>
      <c r="G52" s="131">
        <v>-9494</v>
      </c>
      <c r="H52" s="131">
        <v>-7890</v>
      </c>
      <c r="I52" s="131">
        <v>-756</v>
      </c>
      <c r="J52" s="131">
        <v>-7134</v>
      </c>
      <c r="K52" s="131">
        <v>-3739</v>
      </c>
      <c r="L52" s="131">
        <v>-3064</v>
      </c>
      <c r="M52" s="131">
        <v>-9361</v>
      </c>
      <c r="N52" s="131">
        <v>61554</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t="s">
        <v>10</v>
      </c>
      <c r="D53" s="129" t="s">
        <v>10</v>
      </c>
      <c r="E53" s="129" t="s">
        <v>10</v>
      </c>
      <c r="F53" s="129" t="s">
        <v>10</v>
      </c>
      <c r="G53" s="129" t="s">
        <v>10</v>
      </c>
      <c r="H53" s="129" t="s">
        <v>10</v>
      </c>
      <c r="I53" s="129" t="s">
        <v>10</v>
      </c>
      <c r="J53" s="129" t="s">
        <v>10</v>
      </c>
      <c r="K53" s="129" t="s">
        <v>10</v>
      </c>
      <c r="L53" s="129" t="s">
        <v>10</v>
      </c>
      <c r="M53" s="129" t="s">
        <v>10</v>
      </c>
      <c r="N53" s="129" t="s">
        <v>10</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2235</v>
      </c>
      <c r="D54" s="129" t="s">
        <v>10</v>
      </c>
      <c r="E54" s="129" t="s">
        <v>10</v>
      </c>
      <c r="F54" s="129" t="s">
        <v>10</v>
      </c>
      <c r="G54" s="129" t="s">
        <v>10</v>
      </c>
      <c r="H54" s="129" t="s">
        <v>10</v>
      </c>
      <c r="I54" s="129" t="s">
        <v>10</v>
      </c>
      <c r="J54" s="129" t="s">
        <v>10</v>
      </c>
      <c r="K54" s="129" t="s">
        <v>10</v>
      </c>
      <c r="L54" s="129" t="s">
        <v>10</v>
      </c>
      <c r="M54" s="129" t="s">
        <v>10</v>
      </c>
      <c r="N54" s="129">
        <v>2235</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381.4</v>
      </c>
      <c r="D56" s="36">
        <v>121.13</v>
      </c>
      <c r="E56" s="36">
        <v>154.55000000000001</v>
      </c>
      <c r="F56" s="36">
        <v>8.43</v>
      </c>
      <c r="G56" s="36">
        <v>38</v>
      </c>
      <c r="H56" s="36">
        <v>8.1</v>
      </c>
      <c r="I56" s="36">
        <v>6.68</v>
      </c>
      <c r="J56" s="36">
        <v>1.41</v>
      </c>
      <c r="K56" s="36">
        <v>1.41</v>
      </c>
      <c r="L56" s="36">
        <v>40.869999999999997</v>
      </c>
      <c r="M56" s="36">
        <v>8.92</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140.26</v>
      </c>
      <c r="D57" s="36">
        <v>17.91</v>
      </c>
      <c r="E57" s="36">
        <v>31.49</v>
      </c>
      <c r="F57" s="36">
        <v>56.98</v>
      </c>
      <c r="G57" s="36">
        <v>25.27</v>
      </c>
      <c r="H57" s="36">
        <v>1.54</v>
      </c>
      <c r="I57" s="36">
        <v>1.4</v>
      </c>
      <c r="J57" s="36">
        <v>0.14000000000000001</v>
      </c>
      <c r="K57" s="36">
        <v>0.14000000000000001</v>
      </c>
      <c r="L57" s="36">
        <v>4.25</v>
      </c>
      <c r="M57" s="36">
        <v>2.69</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6.51</v>
      </c>
      <c r="D59" s="36" t="s">
        <v>10</v>
      </c>
      <c r="E59" s="36">
        <v>0.02</v>
      </c>
      <c r="F59" s="36" t="s">
        <v>10</v>
      </c>
      <c r="G59" s="36" t="s">
        <v>10</v>
      </c>
      <c r="H59" s="36" t="s">
        <v>10</v>
      </c>
      <c r="I59" s="36" t="s">
        <v>10</v>
      </c>
      <c r="J59" s="36" t="s">
        <v>10</v>
      </c>
      <c r="K59" s="36" t="s">
        <v>10</v>
      </c>
      <c r="L59" s="36" t="s">
        <v>10</v>
      </c>
      <c r="M59" s="36" t="s">
        <v>10</v>
      </c>
      <c r="N59" s="36">
        <v>6.49</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1163.83</v>
      </c>
      <c r="D60" s="36">
        <v>11.98</v>
      </c>
      <c r="E60" s="36">
        <v>16.29</v>
      </c>
      <c r="F60" s="36">
        <v>13.71</v>
      </c>
      <c r="G60" s="36">
        <v>185.31</v>
      </c>
      <c r="H60" s="36">
        <v>119.42</v>
      </c>
      <c r="I60" s="36">
        <v>7.45</v>
      </c>
      <c r="J60" s="36">
        <v>111.97</v>
      </c>
      <c r="K60" s="36">
        <v>57.81</v>
      </c>
      <c r="L60" s="36">
        <v>30.39</v>
      </c>
      <c r="M60" s="36">
        <v>290.5</v>
      </c>
      <c r="N60" s="36">
        <v>438.4</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49.76</v>
      </c>
      <c r="D61" s="36">
        <v>0.02</v>
      </c>
      <c r="E61" s="36">
        <v>29.54</v>
      </c>
      <c r="F61" s="36">
        <v>3.62</v>
      </c>
      <c r="G61" s="36">
        <v>0.01</v>
      </c>
      <c r="H61" s="36">
        <v>1.1200000000000001</v>
      </c>
      <c r="I61" s="36" t="s">
        <v>10</v>
      </c>
      <c r="J61" s="36">
        <v>1.1200000000000001</v>
      </c>
      <c r="K61" s="36" t="s">
        <v>10</v>
      </c>
      <c r="L61" s="36">
        <v>15.45</v>
      </c>
      <c r="M61" s="36" t="s">
        <v>10</v>
      </c>
      <c r="N61" s="36" t="s">
        <v>10</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1642.24</v>
      </c>
      <c r="D62" s="37">
        <v>151</v>
      </c>
      <c r="E62" s="37">
        <v>172.81</v>
      </c>
      <c r="F62" s="37">
        <v>75.489999999999995</v>
      </c>
      <c r="G62" s="37">
        <v>248.58</v>
      </c>
      <c r="H62" s="37">
        <v>127.94</v>
      </c>
      <c r="I62" s="37">
        <v>15.54</v>
      </c>
      <c r="J62" s="37">
        <v>112.4</v>
      </c>
      <c r="K62" s="37">
        <v>59.36</v>
      </c>
      <c r="L62" s="37">
        <v>60.06</v>
      </c>
      <c r="M62" s="37">
        <v>302.10000000000002</v>
      </c>
      <c r="N62" s="37">
        <v>444.89</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22.64</v>
      </c>
      <c r="D63" s="36">
        <v>0.94</v>
      </c>
      <c r="E63" s="36">
        <v>17.260000000000002</v>
      </c>
      <c r="F63" s="36">
        <v>0.38</v>
      </c>
      <c r="G63" s="36">
        <v>3.26</v>
      </c>
      <c r="H63" s="36" t="s">
        <v>10</v>
      </c>
      <c r="I63" s="36" t="s">
        <v>10</v>
      </c>
      <c r="J63" s="36" t="s">
        <v>10</v>
      </c>
      <c r="K63" s="36" t="s">
        <v>10</v>
      </c>
      <c r="L63" s="36">
        <v>0.8</v>
      </c>
      <c r="M63" s="36" t="s">
        <v>10</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t="s">
        <v>10</v>
      </c>
      <c r="D64" s="36" t="s">
        <v>10</v>
      </c>
      <c r="E64" s="36" t="s">
        <v>10</v>
      </c>
      <c r="F64" s="36" t="s">
        <v>10</v>
      </c>
      <c r="G64" s="36" t="s">
        <v>10</v>
      </c>
      <c r="H64" s="36" t="s">
        <v>10</v>
      </c>
      <c r="I64" s="36" t="s">
        <v>10</v>
      </c>
      <c r="J64" s="36" t="s">
        <v>10</v>
      </c>
      <c r="K64" s="36" t="s">
        <v>10</v>
      </c>
      <c r="L64" s="36" t="s">
        <v>10</v>
      </c>
      <c r="M64" s="36" t="s">
        <v>10</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129.24</v>
      </c>
      <c r="D66" s="36" t="s">
        <v>10</v>
      </c>
      <c r="E66" s="36" t="s">
        <v>10</v>
      </c>
      <c r="F66" s="36" t="s">
        <v>10</v>
      </c>
      <c r="G66" s="36">
        <v>0.23</v>
      </c>
      <c r="H66" s="36" t="s">
        <v>10</v>
      </c>
      <c r="I66" s="36" t="s">
        <v>10</v>
      </c>
      <c r="J66" s="36" t="s">
        <v>10</v>
      </c>
      <c r="K66" s="36">
        <v>1.46</v>
      </c>
      <c r="L66" s="36">
        <v>71.33</v>
      </c>
      <c r="M66" s="36">
        <v>56.23</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151.88999999999999</v>
      </c>
      <c r="D68" s="37">
        <v>0.94</v>
      </c>
      <c r="E68" s="37">
        <v>17.260000000000002</v>
      </c>
      <c r="F68" s="37">
        <v>0.38</v>
      </c>
      <c r="G68" s="37">
        <v>3.48</v>
      </c>
      <c r="H68" s="37" t="s">
        <v>10</v>
      </c>
      <c r="I68" s="37" t="s">
        <v>10</v>
      </c>
      <c r="J68" s="37" t="s">
        <v>10</v>
      </c>
      <c r="K68" s="37">
        <v>1.46</v>
      </c>
      <c r="L68" s="37">
        <v>72.13</v>
      </c>
      <c r="M68" s="37">
        <v>56.23</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1794.13</v>
      </c>
      <c r="D69" s="37">
        <v>151.94</v>
      </c>
      <c r="E69" s="37">
        <v>190.07</v>
      </c>
      <c r="F69" s="37">
        <v>75.87</v>
      </c>
      <c r="G69" s="37">
        <v>252.06</v>
      </c>
      <c r="H69" s="37">
        <v>127.94</v>
      </c>
      <c r="I69" s="37">
        <v>15.54</v>
      </c>
      <c r="J69" s="37">
        <v>112.4</v>
      </c>
      <c r="K69" s="37">
        <v>60.82</v>
      </c>
      <c r="L69" s="37">
        <v>132.19</v>
      </c>
      <c r="M69" s="37">
        <v>358.33</v>
      </c>
      <c r="N69" s="37">
        <v>444.89</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v>902.31</v>
      </c>
      <c r="D70" s="36" t="s">
        <v>10</v>
      </c>
      <c r="E70" s="36" t="s">
        <v>10</v>
      </c>
      <c r="F70" s="36" t="s">
        <v>10</v>
      </c>
      <c r="G70" s="36" t="s">
        <v>10</v>
      </c>
      <c r="H70" s="36" t="s">
        <v>10</v>
      </c>
      <c r="I70" s="36" t="s">
        <v>10</v>
      </c>
      <c r="J70" s="36" t="s">
        <v>10</v>
      </c>
      <c r="K70" s="36" t="s">
        <v>10</v>
      </c>
      <c r="L70" s="36" t="s">
        <v>10</v>
      </c>
      <c r="M70" s="36" t="s">
        <v>10</v>
      </c>
      <c r="N70" s="36">
        <v>902.31</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v>278.02999999999997</v>
      </c>
      <c r="D71" s="36" t="s">
        <v>10</v>
      </c>
      <c r="E71" s="36" t="s">
        <v>10</v>
      </c>
      <c r="F71" s="36" t="s">
        <v>10</v>
      </c>
      <c r="G71" s="36" t="s">
        <v>10</v>
      </c>
      <c r="H71" s="36" t="s">
        <v>10</v>
      </c>
      <c r="I71" s="36" t="s">
        <v>10</v>
      </c>
      <c r="J71" s="36" t="s">
        <v>10</v>
      </c>
      <c r="K71" s="36" t="s">
        <v>10</v>
      </c>
      <c r="L71" s="36" t="s">
        <v>10</v>
      </c>
      <c r="M71" s="36" t="s">
        <v>10</v>
      </c>
      <c r="N71" s="36">
        <v>278.02999999999997</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v>385.57</v>
      </c>
      <c r="D72" s="36" t="s">
        <v>10</v>
      </c>
      <c r="E72" s="36" t="s">
        <v>10</v>
      </c>
      <c r="F72" s="36" t="s">
        <v>10</v>
      </c>
      <c r="G72" s="36" t="s">
        <v>10</v>
      </c>
      <c r="H72" s="36" t="s">
        <v>10</v>
      </c>
      <c r="I72" s="36" t="s">
        <v>10</v>
      </c>
      <c r="J72" s="36" t="s">
        <v>10</v>
      </c>
      <c r="K72" s="36" t="s">
        <v>10</v>
      </c>
      <c r="L72" s="36" t="s">
        <v>10</v>
      </c>
      <c r="M72" s="36" t="s">
        <v>10</v>
      </c>
      <c r="N72" s="36">
        <v>385.57</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v>150.26</v>
      </c>
      <c r="D73" s="36" t="s">
        <v>10</v>
      </c>
      <c r="E73" s="36" t="s">
        <v>10</v>
      </c>
      <c r="F73" s="36" t="s">
        <v>10</v>
      </c>
      <c r="G73" s="36" t="s">
        <v>10</v>
      </c>
      <c r="H73" s="36" t="s">
        <v>10</v>
      </c>
      <c r="I73" s="36" t="s">
        <v>10</v>
      </c>
      <c r="J73" s="36" t="s">
        <v>10</v>
      </c>
      <c r="K73" s="36" t="s">
        <v>10</v>
      </c>
      <c r="L73" s="36" t="s">
        <v>10</v>
      </c>
      <c r="M73" s="36" t="s">
        <v>10</v>
      </c>
      <c r="N73" s="36">
        <v>150.26</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142.29</v>
      </c>
      <c r="D74" s="36" t="s">
        <v>10</v>
      </c>
      <c r="E74" s="36" t="s">
        <v>10</v>
      </c>
      <c r="F74" s="36" t="s">
        <v>10</v>
      </c>
      <c r="G74" s="36" t="s">
        <v>10</v>
      </c>
      <c r="H74" s="36" t="s">
        <v>10</v>
      </c>
      <c r="I74" s="36" t="s">
        <v>10</v>
      </c>
      <c r="J74" s="36" t="s">
        <v>10</v>
      </c>
      <c r="K74" s="36" t="s">
        <v>10</v>
      </c>
      <c r="L74" s="36" t="s">
        <v>10</v>
      </c>
      <c r="M74" s="36" t="s">
        <v>10</v>
      </c>
      <c r="N74" s="36">
        <v>142.29</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244.36</v>
      </c>
      <c r="D75" s="36" t="s">
        <v>10</v>
      </c>
      <c r="E75" s="36" t="s">
        <v>10</v>
      </c>
      <c r="F75" s="36" t="s">
        <v>10</v>
      </c>
      <c r="G75" s="36" t="s">
        <v>10</v>
      </c>
      <c r="H75" s="36" t="s">
        <v>10</v>
      </c>
      <c r="I75" s="36" t="s">
        <v>10</v>
      </c>
      <c r="J75" s="36" t="s">
        <v>10</v>
      </c>
      <c r="K75" s="36" t="s">
        <v>10</v>
      </c>
      <c r="L75" s="36" t="s">
        <v>10</v>
      </c>
      <c r="M75" s="36" t="s">
        <v>10</v>
      </c>
      <c r="N75" s="36">
        <v>244.36</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95.2</v>
      </c>
      <c r="D76" s="36">
        <v>0.99</v>
      </c>
      <c r="E76" s="36" t="s">
        <v>10</v>
      </c>
      <c r="F76" s="36" t="s">
        <v>10</v>
      </c>
      <c r="G76" s="36">
        <v>94.18</v>
      </c>
      <c r="H76" s="36" t="s">
        <v>10</v>
      </c>
      <c r="I76" s="36" t="s">
        <v>10</v>
      </c>
      <c r="J76" s="36" t="s">
        <v>10</v>
      </c>
      <c r="K76" s="36">
        <v>0.04</v>
      </c>
      <c r="L76" s="36" t="s">
        <v>10</v>
      </c>
      <c r="M76" s="36" t="s">
        <v>10</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1.67</v>
      </c>
      <c r="D77" s="36">
        <v>0.87</v>
      </c>
      <c r="E77" s="36" t="s">
        <v>10</v>
      </c>
      <c r="F77" s="36" t="s">
        <v>10</v>
      </c>
      <c r="G77" s="36">
        <v>0.31</v>
      </c>
      <c r="H77" s="36" t="s">
        <v>10</v>
      </c>
      <c r="I77" s="36" t="s">
        <v>10</v>
      </c>
      <c r="J77" s="36" t="s">
        <v>10</v>
      </c>
      <c r="K77" s="36">
        <v>0.48</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189.3</v>
      </c>
      <c r="D78" s="36">
        <v>0.08</v>
      </c>
      <c r="E78" s="36">
        <v>19.66</v>
      </c>
      <c r="F78" s="36" t="s">
        <v>10</v>
      </c>
      <c r="G78" s="36">
        <v>0.96</v>
      </c>
      <c r="H78" s="36">
        <v>2.58</v>
      </c>
      <c r="I78" s="36">
        <v>2.58</v>
      </c>
      <c r="J78" s="36" t="s">
        <v>10</v>
      </c>
      <c r="K78" s="36" t="s">
        <v>10</v>
      </c>
      <c r="L78" s="36">
        <v>11.64</v>
      </c>
      <c r="M78" s="36">
        <v>154.38999999999999</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206.86</v>
      </c>
      <c r="D79" s="36">
        <v>9.32</v>
      </c>
      <c r="E79" s="36">
        <v>46.89</v>
      </c>
      <c r="F79" s="36">
        <v>4.22</v>
      </c>
      <c r="G79" s="36">
        <v>3.83</v>
      </c>
      <c r="H79" s="36">
        <v>2.38</v>
      </c>
      <c r="I79" s="36">
        <v>1.06</v>
      </c>
      <c r="J79" s="36">
        <v>1.32</v>
      </c>
      <c r="K79" s="36">
        <v>0.04</v>
      </c>
      <c r="L79" s="36">
        <v>15.68</v>
      </c>
      <c r="M79" s="36">
        <v>0.49</v>
      </c>
      <c r="N79" s="36">
        <v>124.01</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49.76</v>
      </c>
      <c r="D80" s="36">
        <v>0.02</v>
      </c>
      <c r="E80" s="36">
        <v>29.54</v>
      </c>
      <c r="F80" s="36">
        <v>3.62</v>
      </c>
      <c r="G80" s="36">
        <v>0.01</v>
      </c>
      <c r="H80" s="36">
        <v>1.1200000000000001</v>
      </c>
      <c r="I80" s="36" t="s">
        <v>10</v>
      </c>
      <c r="J80" s="36">
        <v>1.1200000000000001</v>
      </c>
      <c r="K80" s="36" t="s">
        <v>10</v>
      </c>
      <c r="L80" s="36">
        <v>15.45</v>
      </c>
      <c r="M80" s="36" t="s">
        <v>10</v>
      </c>
      <c r="N80" s="36" t="s">
        <v>10</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1732.23</v>
      </c>
      <c r="D81" s="37">
        <v>11.24</v>
      </c>
      <c r="E81" s="37">
        <v>37</v>
      </c>
      <c r="F81" s="37">
        <v>0.6</v>
      </c>
      <c r="G81" s="37">
        <v>99.27</v>
      </c>
      <c r="H81" s="37">
        <v>3.85</v>
      </c>
      <c r="I81" s="37">
        <v>3.64</v>
      </c>
      <c r="J81" s="37">
        <v>0.21</v>
      </c>
      <c r="K81" s="37">
        <v>0.55000000000000004</v>
      </c>
      <c r="L81" s="37">
        <v>11.88</v>
      </c>
      <c r="M81" s="37">
        <v>154.87</v>
      </c>
      <c r="N81" s="37">
        <v>1412.96</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95.65</v>
      </c>
      <c r="D82" s="36" t="s">
        <v>10</v>
      </c>
      <c r="E82" s="36">
        <v>7.46</v>
      </c>
      <c r="F82" s="36" t="s">
        <v>10</v>
      </c>
      <c r="G82" s="36">
        <v>0.33</v>
      </c>
      <c r="H82" s="36" t="s">
        <v>10</v>
      </c>
      <c r="I82" s="36" t="s">
        <v>10</v>
      </c>
      <c r="J82" s="36" t="s">
        <v>10</v>
      </c>
      <c r="K82" s="36" t="s">
        <v>10</v>
      </c>
      <c r="L82" s="36" t="s">
        <v>10</v>
      </c>
      <c r="M82" s="36" t="s">
        <v>10</v>
      </c>
      <c r="N82" s="36">
        <v>87.86</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0.97</v>
      </c>
      <c r="D84" s="36" t="s">
        <v>10</v>
      </c>
      <c r="E84" s="36">
        <v>0.47</v>
      </c>
      <c r="F84" s="36" t="s">
        <v>10</v>
      </c>
      <c r="G84" s="36">
        <v>0.04</v>
      </c>
      <c r="H84" s="36" t="s">
        <v>10</v>
      </c>
      <c r="I84" s="36" t="s">
        <v>10</v>
      </c>
      <c r="J84" s="36" t="s">
        <v>10</v>
      </c>
      <c r="K84" s="36" t="s">
        <v>10</v>
      </c>
      <c r="L84" s="36">
        <v>0.15</v>
      </c>
      <c r="M84" s="36">
        <v>0.31</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96.62</v>
      </c>
      <c r="D86" s="37" t="s">
        <v>10</v>
      </c>
      <c r="E86" s="37">
        <v>7.93</v>
      </c>
      <c r="F86" s="37" t="s">
        <v>10</v>
      </c>
      <c r="G86" s="37">
        <v>0.37</v>
      </c>
      <c r="H86" s="37" t="s">
        <v>10</v>
      </c>
      <c r="I86" s="37" t="s">
        <v>10</v>
      </c>
      <c r="J86" s="37" t="s">
        <v>10</v>
      </c>
      <c r="K86" s="37" t="s">
        <v>10</v>
      </c>
      <c r="L86" s="37">
        <v>0.15</v>
      </c>
      <c r="M86" s="37">
        <v>0.31</v>
      </c>
      <c r="N86" s="37">
        <v>87.86</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1828.85</v>
      </c>
      <c r="D87" s="37">
        <v>11.24</v>
      </c>
      <c r="E87" s="37">
        <v>44.93</v>
      </c>
      <c r="F87" s="37">
        <v>0.6</v>
      </c>
      <c r="G87" s="37">
        <v>99.64</v>
      </c>
      <c r="H87" s="37">
        <v>3.85</v>
      </c>
      <c r="I87" s="37">
        <v>3.64</v>
      </c>
      <c r="J87" s="37">
        <v>0.21</v>
      </c>
      <c r="K87" s="37">
        <v>0.55000000000000004</v>
      </c>
      <c r="L87" s="37">
        <v>12.02</v>
      </c>
      <c r="M87" s="37">
        <v>155.19</v>
      </c>
      <c r="N87" s="37">
        <v>1500.82</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34.72</v>
      </c>
      <c r="D88" s="37">
        <v>-140.69999999999999</v>
      </c>
      <c r="E88" s="37">
        <v>-145.13999999999999</v>
      </c>
      <c r="F88" s="37">
        <v>-75.28</v>
      </c>
      <c r="G88" s="37">
        <v>-152.41999999999999</v>
      </c>
      <c r="H88" s="37">
        <v>-124.09</v>
      </c>
      <c r="I88" s="37">
        <v>-11.89</v>
      </c>
      <c r="J88" s="37">
        <v>-112.2</v>
      </c>
      <c r="K88" s="37">
        <v>-60.27</v>
      </c>
      <c r="L88" s="37">
        <v>-120.17</v>
      </c>
      <c r="M88" s="37">
        <v>-203.14</v>
      </c>
      <c r="N88" s="37">
        <v>1055.92</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89.99</v>
      </c>
      <c r="D89" s="38">
        <v>-139.76</v>
      </c>
      <c r="E89" s="38">
        <v>-135.81</v>
      </c>
      <c r="F89" s="38">
        <v>-74.89</v>
      </c>
      <c r="G89" s="38">
        <v>-149.31</v>
      </c>
      <c r="H89" s="38">
        <v>-124.09</v>
      </c>
      <c r="I89" s="38">
        <v>-11.89</v>
      </c>
      <c r="J89" s="38">
        <v>-112.2</v>
      </c>
      <c r="K89" s="38">
        <v>-58.81</v>
      </c>
      <c r="L89" s="38">
        <v>-48.18</v>
      </c>
      <c r="M89" s="38">
        <v>-147.22999999999999</v>
      </c>
      <c r="N89" s="38">
        <v>968.07</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t="s">
        <v>10</v>
      </c>
      <c r="D90" s="36" t="s">
        <v>10</v>
      </c>
      <c r="E90" s="36" t="s">
        <v>10</v>
      </c>
      <c r="F90" s="36" t="s">
        <v>10</v>
      </c>
      <c r="G90" s="36" t="s">
        <v>10</v>
      </c>
      <c r="H90" s="36" t="s">
        <v>10</v>
      </c>
      <c r="I90" s="36" t="s">
        <v>10</v>
      </c>
      <c r="J90" s="36" t="s">
        <v>10</v>
      </c>
      <c r="K90" s="36" t="s">
        <v>10</v>
      </c>
      <c r="L90" s="36" t="s">
        <v>10</v>
      </c>
      <c r="M90" s="36" t="s">
        <v>10</v>
      </c>
      <c r="N90" s="36" t="s">
        <v>10</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35.15</v>
      </c>
      <c r="D91" s="36" t="s">
        <v>10</v>
      </c>
      <c r="E91" s="36" t="s">
        <v>10</v>
      </c>
      <c r="F91" s="36" t="s">
        <v>10</v>
      </c>
      <c r="G91" s="36" t="s">
        <v>10</v>
      </c>
      <c r="H91" s="36" t="s">
        <v>10</v>
      </c>
      <c r="I91" s="36" t="s">
        <v>10</v>
      </c>
      <c r="J91" s="36" t="s">
        <v>10</v>
      </c>
      <c r="K91" s="36" t="s">
        <v>10</v>
      </c>
      <c r="L91" s="36" t="s">
        <v>10</v>
      </c>
      <c r="M91" s="36" t="s">
        <v>10</v>
      </c>
      <c r="N91" s="36">
        <v>35.15</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936</v>
      </c>
      <c r="B2" s="220"/>
      <c r="C2" s="229" t="s">
        <v>118</v>
      </c>
      <c r="D2" s="230"/>
      <c r="E2" s="230"/>
      <c r="F2" s="230"/>
      <c r="G2" s="230"/>
      <c r="H2" s="230" t="s">
        <v>118</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30461</v>
      </c>
      <c r="D19" s="129">
        <v>9876</v>
      </c>
      <c r="E19" s="129">
        <v>7523</v>
      </c>
      <c r="F19" s="129">
        <v>1547</v>
      </c>
      <c r="G19" s="129">
        <v>4271</v>
      </c>
      <c r="H19" s="129">
        <v>491</v>
      </c>
      <c r="I19" s="129">
        <v>462</v>
      </c>
      <c r="J19" s="129">
        <v>30</v>
      </c>
      <c r="K19" s="129">
        <v>701</v>
      </c>
      <c r="L19" s="129">
        <v>4118</v>
      </c>
      <c r="M19" s="129">
        <v>1934</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15713</v>
      </c>
      <c r="D20" s="129">
        <v>3878</v>
      </c>
      <c r="E20" s="129">
        <v>495</v>
      </c>
      <c r="F20" s="129">
        <v>4458</v>
      </c>
      <c r="G20" s="129">
        <v>1467</v>
      </c>
      <c r="H20" s="129">
        <v>13</v>
      </c>
      <c r="I20" s="129">
        <v>13</v>
      </c>
      <c r="J20" s="129" t="s">
        <v>10</v>
      </c>
      <c r="K20" s="129">
        <v>2435</v>
      </c>
      <c r="L20" s="129">
        <v>2147</v>
      </c>
      <c r="M20" s="129">
        <v>820</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2636</v>
      </c>
      <c r="D22" s="129" t="s">
        <v>10</v>
      </c>
      <c r="E22" s="129" t="s">
        <v>10</v>
      </c>
      <c r="F22" s="129" t="s">
        <v>10</v>
      </c>
      <c r="G22" s="129" t="s">
        <v>10</v>
      </c>
      <c r="H22" s="129" t="s">
        <v>10</v>
      </c>
      <c r="I22" s="129" t="s">
        <v>10</v>
      </c>
      <c r="J22" s="129" t="s">
        <v>10</v>
      </c>
      <c r="K22" s="129" t="s">
        <v>10</v>
      </c>
      <c r="L22" s="129" t="s">
        <v>10</v>
      </c>
      <c r="M22" s="129" t="s">
        <v>10</v>
      </c>
      <c r="N22" s="129">
        <v>2636</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43150</v>
      </c>
      <c r="D23" s="129">
        <v>1803</v>
      </c>
      <c r="E23" s="129">
        <v>522</v>
      </c>
      <c r="F23" s="129">
        <v>851</v>
      </c>
      <c r="G23" s="129">
        <v>6140</v>
      </c>
      <c r="H23" s="129">
        <v>6626</v>
      </c>
      <c r="I23" s="129">
        <v>255</v>
      </c>
      <c r="J23" s="129">
        <v>6370</v>
      </c>
      <c r="K23" s="129">
        <v>413</v>
      </c>
      <c r="L23" s="129">
        <v>2306</v>
      </c>
      <c r="M23" s="129">
        <v>2020</v>
      </c>
      <c r="N23" s="129">
        <v>22471</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2928</v>
      </c>
      <c r="D24" s="129">
        <v>12</v>
      </c>
      <c r="E24" s="129">
        <v>47</v>
      </c>
      <c r="F24" s="129">
        <v>2756</v>
      </c>
      <c r="G24" s="129" t="s">
        <v>10</v>
      </c>
      <c r="H24" s="129">
        <v>112</v>
      </c>
      <c r="I24" s="129">
        <v>15</v>
      </c>
      <c r="J24" s="129">
        <v>97</v>
      </c>
      <c r="K24" s="129" t="s">
        <v>10</v>
      </c>
      <c r="L24" s="129" t="s">
        <v>10</v>
      </c>
      <c r="M24" s="129" t="s">
        <v>10</v>
      </c>
      <c r="N24" s="129" t="s">
        <v>10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89033</v>
      </c>
      <c r="D25" s="130">
        <v>15545</v>
      </c>
      <c r="E25" s="130">
        <v>8493</v>
      </c>
      <c r="F25" s="130">
        <v>4099</v>
      </c>
      <c r="G25" s="130">
        <v>11877</v>
      </c>
      <c r="H25" s="130">
        <v>7018</v>
      </c>
      <c r="I25" s="130">
        <v>715</v>
      </c>
      <c r="J25" s="130">
        <v>6303</v>
      </c>
      <c r="K25" s="130">
        <v>3548</v>
      </c>
      <c r="L25" s="130">
        <v>8571</v>
      </c>
      <c r="M25" s="130">
        <v>4774</v>
      </c>
      <c r="N25" s="130">
        <v>25107</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9082</v>
      </c>
      <c r="D26" s="129">
        <v>4196</v>
      </c>
      <c r="E26" s="129">
        <v>103</v>
      </c>
      <c r="F26" s="129">
        <v>139</v>
      </c>
      <c r="G26" s="129">
        <v>164</v>
      </c>
      <c r="H26" s="129" t="s">
        <v>10</v>
      </c>
      <c r="I26" s="129" t="s">
        <v>10</v>
      </c>
      <c r="J26" s="129" t="s">
        <v>10</v>
      </c>
      <c r="K26" s="129">
        <v>9</v>
      </c>
      <c r="L26" s="129">
        <v>4277</v>
      </c>
      <c r="M26" s="129">
        <v>193</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1770</v>
      </c>
      <c r="D27" s="129">
        <v>186</v>
      </c>
      <c r="E27" s="129" t="s">
        <v>10</v>
      </c>
      <c r="F27" s="129" t="s">
        <v>10</v>
      </c>
      <c r="G27" s="129">
        <v>30</v>
      </c>
      <c r="H27" s="129" t="s">
        <v>10</v>
      </c>
      <c r="I27" s="129" t="s">
        <v>10</v>
      </c>
      <c r="J27" s="129" t="s">
        <v>10</v>
      </c>
      <c r="K27" s="129" t="s">
        <v>10</v>
      </c>
      <c r="L27" s="129">
        <v>1484</v>
      </c>
      <c r="M27" s="129">
        <v>71</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1278</v>
      </c>
      <c r="D29" s="129" t="s">
        <v>10</v>
      </c>
      <c r="E29" s="129" t="s">
        <v>10</v>
      </c>
      <c r="F29" s="129" t="s">
        <v>10</v>
      </c>
      <c r="G29" s="129">
        <v>2</v>
      </c>
      <c r="H29" s="129" t="s">
        <v>10</v>
      </c>
      <c r="I29" s="129" t="s">
        <v>10</v>
      </c>
      <c r="J29" s="129" t="s">
        <v>10</v>
      </c>
      <c r="K29" s="129" t="s">
        <v>10</v>
      </c>
      <c r="L29" s="129">
        <v>1276</v>
      </c>
      <c r="M29" s="129" t="s">
        <v>10</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10360</v>
      </c>
      <c r="D31" s="130">
        <v>4196</v>
      </c>
      <c r="E31" s="130">
        <v>103</v>
      </c>
      <c r="F31" s="130">
        <v>139</v>
      </c>
      <c r="G31" s="130">
        <v>166</v>
      </c>
      <c r="H31" s="130" t="s">
        <v>10</v>
      </c>
      <c r="I31" s="130" t="s">
        <v>10</v>
      </c>
      <c r="J31" s="130" t="s">
        <v>10</v>
      </c>
      <c r="K31" s="130">
        <v>9</v>
      </c>
      <c r="L31" s="130">
        <v>5553</v>
      </c>
      <c r="M31" s="130">
        <v>193</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99393</v>
      </c>
      <c r="D32" s="130">
        <v>19742</v>
      </c>
      <c r="E32" s="130">
        <v>8596</v>
      </c>
      <c r="F32" s="130">
        <v>4238</v>
      </c>
      <c r="G32" s="130">
        <v>12043</v>
      </c>
      <c r="H32" s="130">
        <v>7018</v>
      </c>
      <c r="I32" s="130">
        <v>715</v>
      </c>
      <c r="J32" s="130">
        <v>6303</v>
      </c>
      <c r="K32" s="130">
        <v>3557</v>
      </c>
      <c r="L32" s="130">
        <v>14125</v>
      </c>
      <c r="M32" s="130">
        <v>4966</v>
      </c>
      <c r="N32" s="130">
        <v>25107</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v>38370</v>
      </c>
      <c r="D33" s="129" t="s">
        <v>10</v>
      </c>
      <c r="E33" s="129" t="s">
        <v>10</v>
      </c>
      <c r="F33" s="129" t="s">
        <v>10</v>
      </c>
      <c r="G33" s="129" t="s">
        <v>10</v>
      </c>
      <c r="H33" s="129" t="s">
        <v>10</v>
      </c>
      <c r="I33" s="129" t="s">
        <v>10</v>
      </c>
      <c r="J33" s="129" t="s">
        <v>10</v>
      </c>
      <c r="K33" s="129" t="s">
        <v>10</v>
      </c>
      <c r="L33" s="129" t="s">
        <v>10</v>
      </c>
      <c r="M33" s="129" t="s">
        <v>10</v>
      </c>
      <c r="N33" s="129">
        <v>38370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v>13710</v>
      </c>
      <c r="D34" s="129" t="s">
        <v>10</v>
      </c>
      <c r="E34" s="129" t="s">
        <v>10</v>
      </c>
      <c r="F34" s="129" t="s">
        <v>10</v>
      </c>
      <c r="G34" s="129" t="s">
        <v>10</v>
      </c>
      <c r="H34" s="129" t="s">
        <v>10</v>
      </c>
      <c r="I34" s="129" t="s">
        <v>10</v>
      </c>
      <c r="J34" s="129" t="s">
        <v>10</v>
      </c>
      <c r="K34" s="129" t="s">
        <v>10</v>
      </c>
      <c r="L34" s="129" t="s">
        <v>10</v>
      </c>
      <c r="M34" s="129" t="s">
        <v>10</v>
      </c>
      <c r="N34" s="129">
        <v>13710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v>13711</v>
      </c>
      <c r="D35" s="129" t="s">
        <v>10</v>
      </c>
      <c r="E35" s="129" t="s">
        <v>10</v>
      </c>
      <c r="F35" s="129" t="s">
        <v>10</v>
      </c>
      <c r="G35" s="129" t="s">
        <v>10</v>
      </c>
      <c r="H35" s="129" t="s">
        <v>10</v>
      </c>
      <c r="I35" s="129" t="s">
        <v>10</v>
      </c>
      <c r="J35" s="129" t="s">
        <v>10</v>
      </c>
      <c r="K35" s="129" t="s">
        <v>10</v>
      </c>
      <c r="L35" s="129" t="s">
        <v>10</v>
      </c>
      <c r="M35" s="129" t="s">
        <v>10</v>
      </c>
      <c r="N35" s="129">
        <v>13711</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v>7138</v>
      </c>
      <c r="D36" s="129" t="s">
        <v>10</v>
      </c>
      <c r="E36" s="129" t="s">
        <v>10</v>
      </c>
      <c r="F36" s="129" t="s">
        <v>10</v>
      </c>
      <c r="G36" s="129" t="s">
        <v>10</v>
      </c>
      <c r="H36" s="129" t="s">
        <v>10</v>
      </c>
      <c r="I36" s="129" t="s">
        <v>10</v>
      </c>
      <c r="J36" s="129" t="s">
        <v>10</v>
      </c>
      <c r="K36" s="129" t="s">
        <v>10</v>
      </c>
      <c r="L36" s="129" t="s">
        <v>10</v>
      </c>
      <c r="M36" s="129" t="s">
        <v>10</v>
      </c>
      <c r="N36" s="129">
        <v>7138</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15164</v>
      </c>
      <c r="D37" s="129" t="s">
        <v>10</v>
      </c>
      <c r="E37" s="129" t="s">
        <v>10</v>
      </c>
      <c r="F37" s="129" t="s">
        <v>10</v>
      </c>
      <c r="G37" s="129" t="s">
        <v>10</v>
      </c>
      <c r="H37" s="129" t="s">
        <v>10</v>
      </c>
      <c r="I37" s="129" t="s">
        <v>10</v>
      </c>
      <c r="J37" s="129" t="s">
        <v>10</v>
      </c>
      <c r="K37" s="129" t="s">
        <v>10</v>
      </c>
      <c r="L37" s="129" t="s">
        <v>10</v>
      </c>
      <c r="M37" s="129" t="s">
        <v>10</v>
      </c>
      <c r="N37" s="129">
        <v>15164</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12153</v>
      </c>
      <c r="D38" s="129" t="s">
        <v>10</v>
      </c>
      <c r="E38" s="129" t="s">
        <v>10</v>
      </c>
      <c r="F38" s="129" t="s">
        <v>10</v>
      </c>
      <c r="G38" s="129" t="s">
        <v>10</v>
      </c>
      <c r="H38" s="129" t="s">
        <v>10</v>
      </c>
      <c r="I38" s="129" t="s">
        <v>10</v>
      </c>
      <c r="J38" s="129" t="s">
        <v>10</v>
      </c>
      <c r="K38" s="129" t="s">
        <v>10</v>
      </c>
      <c r="L38" s="129" t="s">
        <v>10</v>
      </c>
      <c r="M38" s="129" t="s">
        <v>10</v>
      </c>
      <c r="N38" s="129">
        <v>12153</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4105</v>
      </c>
      <c r="D39" s="129">
        <v>22</v>
      </c>
      <c r="E39" s="129">
        <v>90</v>
      </c>
      <c r="F39" s="129" t="s">
        <v>10</v>
      </c>
      <c r="G39" s="129">
        <v>230</v>
      </c>
      <c r="H39" s="129">
        <v>2</v>
      </c>
      <c r="I39" s="129">
        <v>2</v>
      </c>
      <c r="J39" s="129" t="s">
        <v>10</v>
      </c>
      <c r="K39" s="129" t="s">
        <v>10</v>
      </c>
      <c r="L39" s="129" t="s">
        <v>10</v>
      </c>
      <c r="M39" s="129">
        <v>3760</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91</v>
      </c>
      <c r="D40" s="129" t="s">
        <v>10</v>
      </c>
      <c r="E40" s="129">
        <v>55</v>
      </c>
      <c r="F40" s="129" t="s">
        <v>10</v>
      </c>
      <c r="G40" s="129" t="s">
        <v>10</v>
      </c>
      <c r="H40" s="129">
        <v>14</v>
      </c>
      <c r="I40" s="129">
        <v>14</v>
      </c>
      <c r="J40" s="129" t="s">
        <v>10</v>
      </c>
      <c r="K40" s="129" t="s">
        <v>10</v>
      </c>
      <c r="L40" s="129" t="s">
        <v>10</v>
      </c>
      <c r="M40" s="129">
        <v>21</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4048</v>
      </c>
      <c r="D41" s="129">
        <v>7</v>
      </c>
      <c r="E41" s="129">
        <v>1220</v>
      </c>
      <c r="F41" s="129">
        <v>200</v>
      </c>
      <c r="G41" s="129">
        <v>334</v>
      </c>
      <c r="H41" s="129" t="s">
        <v>10</v>
      </c>
      <c r="I41" s="129" t="s">
        <v>10</v>
      </c>
      <c r="J41" s="129" t="s">
        <v>10</v>
      </c>
      <c r="K41" s="129">
        <v>415</v>
      </c>
      <c r="L41" s="129">
        <v>1832</v>
      </c>
      <c r="M41" s="129">
        <v>39</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24637</v>
      </c>
      <c r="D42" s="129">
        <v>8582</v>
      </c>
      <c r="E42" s="129">
        <v>1882</v>
      </c>
      <c r="F42" s="129">
        <v>3060</v>
      </c>
      <c r="G42" s="129">
        <v>4144</v>
      </c>
      <c r="H42" s="129">
        <v>248</v>
      </c>
      <c r="I42" s="129">
        <v>146</v>
      </c>
      <c r="J42" s="129">
        <v>101</v>
      </c>
      <c r="K42" s="129">
        <v>1771</v>
      </c>
      <c r="L42" s="129">
        <v>243</v>
      </c>
      <c r="M42" s="129">
        <v>4197</v>
      </c>
      <c r="N42" s="129">
        <v>510</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2928</v>
      </c>
      <c r="D43" s="129">
        <v>12</v>
      </c>
      <c r="E43" s="129">
        <v>47</v>
      </c>
      <c r="F43" s="129">
        <v>2756</v>
      </c>
      <c r="G43" s="129" t="s">
        <v>10</v>
      </c>
      <c r="H43" s="129">
        <v>112</v>
      </c>
      <c r="I43" s="129">
        <v>15</v>
      </c>
      <c r="J43" s="129">
        <v>97</v>
      </c>
      <c r="K43" s="129" t="s">
        <v>10</v>
      </c>
      <c r="L43" s="129" t="s">
        <v>10</v>
      </c>
      <c r="M43" s="129" t="s">
        <v>10</v>
      </c>
      <c r="N43" s="129" t="s">
        <v>10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95640</v>
      </c>
      <c r="D44" s="130">
        <v>8599</v>
      </c>
      <c r="E44" s="130">
        <v>3199</v>
      </c>
      <c r="F44" s="130">
        <v>504</v>
      </c>
      <c r="G44" s="130">
        <v>4708</v>
      </c>
      <c r="H44" s="130">
        <v>152</v>
      </c>
      <c r="I44" s="130">
        <v>148</v>
      </c>
      <c r="J44" s="130">
        <v>4</v>
      </c>
      <c r="K44" s="130">
        <v>2187</v>
      </c>
      <c r="L44" s="130">
        <v>2075</v>
      </c>
      <c r="M44" s="130">
        <v>8018</v>
      </c>
      <c r="N44" s="130">
        <v>66197</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7375</v>
      </c>
      <c r="D45" s="129">
        <v>500</v>
      </c>
      <c r="E45" s="129">
        <v>206</v>
      </c>
      <c r="F45" s="129" t="s">
        <v>10</v>
      </c>
      <c r="G45" s="129">
        <v>30</v>
      </c>
      <c r="H45" s="129" t="s">
        <v>10</v>
      </c>
      <c r="I45" s="129" t="s">
        <v>10</v>
      </c>
      <c r="J45" s="129" t="s">
        <v>10</v>
      </c>
      <c r="K45" s="129" t="s">
        <v>10</v>
      </c>
      <c r="L45" s="129">
        <v>1416</v>
      </c>
      <c r="M45" s="129" t="s">
        <v>10</v>
      </c>
      <c r="N45" s="129">
        <v>5223</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629</v>
      </c>
      <c r="D47" s="129">
        <v>52</v>
      </c>
      <c r="E47" s="129">
        <v>2</v>
      </c>
      <c r="F47" s="129" t="s">
        <v>10</v>
      </c>
      <c r="G47" s="129">
        <v>157</v>
      </c>
      <c r="H47" s="129" t="s">
        <v>10</v>
      </c>
      <c r="I47" s="129" t="s">
        <v>10</v>
      </c>
      <c r="J47" s="129" t="s">
        <v>10</v>
      </c>
      <c r="K47" s="129">
        <v>3</v>
      </c>
      <c r="L47" s="129">
        <v>406</v>
      </c>
      <c r="M47" s="129">
        <v>7</v>
      </c>
      <c r="N47" s="129">
        <v>2</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8004</v>
      </c>
      <c r="D49" s="130">
        <v>552</v>
      </c>
      <c r="E49" s="130">
        <v>207</v>
      </c>
      <c r="F49" s="130" t="s">
        <v>10</v>
      </c>
      <c r="G49" s="130">
        <v>187</v>
      </c>
      <c r="H49" s="130" t="s">
        <v>10</v>
      </c>
      <c r="I49" s="130" t="s">
        <v>10</v>
      </c>
      <c r="J49" s="130" t="s">
        <v>10</v>
      </c>
      <c r="K49" s="130">
        <v>3</v>
      </c>
      <c r="L49" s="130">
        <v>1822</v>
      </c>
      <c r="M49" s="130">
        <v>7</v>
      </c>
      <c r="N49" s="130">
        <v>5226</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103644</v>
      </c>
      <c r="D50" s="130">
        <v>9152</v>
      </c>
      <c r="E50" s="130">
        <v>3406</v>
      </c>
      <c r="F50" s="130">
        <v>504</v>
      </c>
      <c r="G50" s="130">
        <v>4895</v>
      </c>
      <c r="H50" s="130">
        <v>152</v>
      </c>
      <c r="I50" s="130">
        <v>148</v>
      </c>
      <c r="J50" s="130">
        <v>4</v>
      </c>
      <c r="K50" s="130">
        <v>2190</v>
      </c>
      <c r="L50" s="130">
        <v>3897</v>
      </c>
      <c r="M50" s="130">
        <v>8025</v>
      </c>
      <c r="N50" s="130">
        <v>71423</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4251</v>
      </c>
      <c r="D51" s="130">
        <v>-10590</v>
      </c>
      <c r="E51" s="130">
        <v>-5190</v>
      </c>
      <c r="F51" s="130">
        <v>-3734</v>
      </c>
      <c r="G51" s="130">
        <v>-7148</v>
      </c>
      <c r="H51" s="130">
        <v>-6866</v>
      </c>
      <c r="I51" s="130">
        <v>-568</v>
      </c>
      <c r="J51" s="130">
        <v>-6299</v>
      </c>
      <c r="K51" s="130">
        <v>-1368</v>
      </c>
      <c r="L51" s="130">
        <v>-10227</v>
      </c>
      <c r="M51" s="130">
        <v>3059</v>
      </c>
      <c r="N51" s="130">
        <v>46316</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6607</v>
      </c>
      <c r="D52" s="131">
        <v>-6946</v>
      </c>
      <c r="E52" s="131">
        <v>-5294</v>
      </c>
      <c r="F52" s="131">
        <v>-3595</v>
      </c>
      <c r="G52" s="131">
        <v>-7169</v>
      </c>
      <c r="H52" s="131">
        <v>-6866</v>
      </c>
      <c r="I52" s="131">
        <v>-568</v>
      </c>
      <c r="J52" s="131">
        <v>-6299</v>
      </c>
      <c r="K52" s="131">
        <v>-1362</v>
      </c>
      <c r="L52" s="131">
        <v>-6496</v>
      </c>
      <c r="M52" s="131">
        <v>3244</v>
      </c>
      <c r="N52" s="131">
        <v>41090</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21463</v>
      </c>
      <c r="D53" s="129" t="s">
        <v>10</v>
      </c>
      <c r="E53" s="129" t="s">
        <v>10</v>
      </c>
      <c r="F53" s="129" t="s">
        <v>10</v>
      </c>
      <c r="G53" s="129" t="s">
        <v>10</v>
      </c>
      <c r="H53" s="129" t="s">
        <v>10</v>
      </c>
      <c r="I53" s="129" t="s">
        <v>10</v>
      </c>
      <c r="J53" s="129" t="s">
        <v>10</v>
      </c>
      <c r="K53" s="129" t="s">
        <v>10</v>
      </c>
      <c r="L53" s="129" t="s">
        <v>10</v>
      </c>
      <c r="M53" s="129" t="s">
        <v>10</v>
      </c>
      <c r="N53" s="129">
        <v>21463</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25151</v>
      </c>
      <c r="D54" s="129" t="s">
        <v>10</v>
      </c>
      <c r="E54" s="129" t="s">
        <v>10</v>
      </c>
      <c r="F54" s="129" t="s">
        <v>10</v>
      </c>
      <c r="G54" s="129" t="s">
        <v>10</v>
      </c>
      <c r="H54" s="129" t="s">
        <v>10</v>
      </c>
      <c r="I54" s="129" t="s">
        <v>10</v>
      </c>
      <c r="J54" s="129" t="s">
        <v>10</v>
      </c>
      <c r="K54" s="129" t="s">
        <v>10</v>
      </c>
      <c r="L54" s="129" t="s">
        <v>10</v>
      </c>
      <c r="M54" s="129" t="s">
        <v>10</v>
      </c>
      <c r="N54" s="129">
        <v>25151</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521.32000000000005</v>
      </c>
      <c r="D56" s="36">
        <v>169.02</v>
      </c>
      <c r="E56" s="36">
        <v>128.76</v>
      </c>
      <c r="F56" s="36">
        <v>26.47</v>
      </c>
      <c r="G56" s="36">
        <v>73.099999999999994</v>
      </c>
      <c r="H56" s="36">
        <v>8.41</v>
      </c>
      <c r="I56" s="36">
        <v>7.9</v>
      </c>
      <c r="J56" s="36">
        <v>0.5</v>
      </c>
      <c r="K56" s="36">
        <v>12</v>
      </c>
      <c r="L56" s="36">
        <v>70.47</v>
      </c>
      <c r="M56" s="36">
        <v>33.1</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268.92</v>
      </c>
      <c r="D57" s="36">
        <v>66.37</v>
      </c>
      <c r="E57" s="36">
        <v>8.48</v>
      </c>
      <c r="F57" s="36">
        <v>76.290000000000006</v>
      </c>
      <c r="G57" s="36">
        <v>25.1</v>
      </c>
      <c r="H57" s="36">
        <v>0.23</v>
      </c>
      <c r="I57" s="36">
        <v>0.23</v>
      </c>
      <c r="J57" s="36" t="s">
        <v>10</v>
      </c>
      <c r="K57" s="36">
        <v>41.67</v>
      </c>
      <c r="L57" s="36">
        <v>36.75</v>
      </c>
      <c r="M57" s="36">
        <v>14.03</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45.12</v>
      </c>
      <c r="D59" s="36" t="s">
        <v>10</v>
      </c>
      <c r="E59" s="36" t="s">
        <v>10</v>
      </c>
      <c r="F59" s="36" t="s">
        <v>10</v>
      </c>
      <c r="G59" s="36" t="s">
        <v>10</v>
      </c>
      <c r="H59" s="36" t="s">
        <v>10</v>
      </c>
      <c r="I59" s="36" t="s">
        <v>10</v>
      </c>
      <c r="J59" s="36" t="s">
        <v>10</v>
      </c>
      <c r="K59" s="36" t="s">
        <v>10</v>
      </c>
      <c r="L59" s="36" t="s">
        <v>10</v>
      </c>
      <c r="M59" s="36" t="s">
        <v>10</v>
      </c>
      <c r="N59" s="36">
        <v>45.12</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738.5</v>
      </c>
      <c r="D60" s="36">
        <v>30.86</v>
      </c>
      <c r="E60" s="36">
        <v>8.93</v>
      </c>
      <c r="F60" s="36">
        <v>14.56</v>
      </c>
      <c r="G60" s="36">
        <v>105.08</v>
      </c>
      <c r="H60" s="36">
        <v>113.4</v>
      </c>
      <c r="I60" s="36">
        <v>4.37</v>
      </c>
      <c r="J60" s="36">
        <v>109.03</v>
      </c>
      <c r="K60" s="36">
        <v>7.06</v>
      </c>
      <c r="L60" s="36">
        <v>39.47</v>
      </c>
      <c r="M60" s="36">
        <v>34.57</v>
      </c>
      <c r="N60" s="36">
        <v>384.57</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50.11</v>
      </c>
      <c r="D61" s="36">
        <v>0.2</v>
      </c>
      <c r="E61" s="36">
        <v>0.81</v>
      </c>
      <c r="F61" s="36">
        <v>47.17</v>
      </c>
      <c r="G61" s="36" t="s">
        <v>10</v>
      </c>
      <c r="H61" s="36">
        <v>1.92</v>
      </c>
      <c r="I61" s="36">
        <v>0.26</v>
      </c>
      <c r="J61" s="36">
        <v>1.66</v>
      </c>
      <c r="K61" s="36" t="s">
        <v>10</v>
      </c>
      <c r="L61" s="36" t="s">
        <v>10</v>
      </c>
      <c r="M61" s="36" t="s">
        <v>10</v>
      </c>
      <c r="N61" s="36" t="s">
        <v>10</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1523.75</v>
      </c>
      <c r="D62" s="37">
        <v>266.05</v>
      </c>
      <c r="E62" s="37">
        <v>145.35</v>
      </c>
      <c r="F62" s="37">
        <v>70.150000000000006</v>
      </c>
      <c r="G62" s="37">
        <v>203.27</v>
      </c>
      <c r="H62" s="37">
        <v>120.11</v>
      </c>
      <c r="I62" s="37">
        <v>12.24</v>
      </c>
      <c r="J62" s="37">
        <v>107.87</v>
      </c>
      <c r="K62" s="37">
        <v>60.73</v>
      </c>
      <c r="L62" s="37">
        <v>146.69</v>
      </c>
      <c r="M62" s="37">
        <v>81.7</v>
      </c>
      <c r="N62" s="37">
        <v>429.69</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155.43</v>
      </c>
      <c r="D63" s="36">
        <v>71.819999999999993</v>
      </c>
      <c r="E63" s="36">
        <v>1.77</v>
      </c>
      <c r="F63" s="36">
        <v>2.39</v>
      </c>
      <c r="G63" s="36">
        <v>2.81</v>
      </c>
      <c r="H63" s="36" t="s">
        <v>10</v>
      </c>
      <c r="I63" s="36" t="s">
        <v>10</v>
      </c>
      <c r="J63" s="36" t="s">
        <v>10</v>
      </c>
      <c r="K63" s="36">
        <v>0.15</v>
      </c>
      <c r="L63" s="36">
        <v>73.2</v>
      </c>
      <c r="M63" s="36">
        <v>3.3</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30.3</v>
      </c>
      <c r="D64" s="36">
        <v>3.18</v>
      </c>
      <c r="E64" s="36" t="s">
        <v>10</v>
      </c>
      <c r="F64" s="36" t="s">
        <v>10</v>
      </c>
      <c r="G64" s="36">
        <v>0.51</v>
      </c>
      <c r="H64" s="36" t="s">
        <v>10</v>
      </c>
      <c r="I64" s="36" t="s">
        <v>10</v>
      </c>
      <c r="J64" s="36" t="s">
        <v>10</v>
      </c>
      <c r="K64" s="36" t="s">
        <v>10</v>
      </c>
      <c r="L64" s="36">
        <v>25.4</v>
      </c>
      <c r="M64" s="36">
        <v>1.21</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21.87</v>
      </c>
      <c r="D66" s="36" t="s">
        <v>10</v>
      </c>
      <c r="E66" s="36" t="s">
        <v>10</v>
      </c>
      <c r="F66" s="36" t="s">
        <v>10</v>
      </c>
      <c r="G66" s="36">
        <v>0.03</v>
      </c>
      <c r="H66" s="36" t="s">
        <v>10</v>
      </c>
      <c r="I66" s="36" t="s">
        <v>10</v>
      </c>
      <c r="J66" s="36" t="s">
        <v>10</v>
      </c>
      <c r="K66" s="36" t="s">
        <v>10</v>
      </c>
      <c r="L66" s="36">
        <v>21.84</v>
      </c>
      <c r="M66" s="36" t="s">
        <v>10</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177.3</v>
      </c>
      <c r="D68" s="37">
        <v>71.819999999999993</v>
      </c>
      <c r="E68" s="37">
        <v>1.77</v>
      </c>
      <c r="F68" s="37">
        <v>2.39</v>
      </c>
      <c r="G68" s="37">
        <v>2.84</v>
      </c>
      <c r="H68" s="37" t="s">
        <v>10</v>
      </c>
      <c r="I68" s="37" t="s">
        <v>10</v>
      </c>
      <c r="J68" s="37" t="s">
        <v>10</v>
      </c>
      <c r="K68" s="37">
        <v>0.15</v>
      </c>
      <c r="L68" s="37">
        <v>95.04</v>
      </c>
      <c r="M68" s="37">
        <v>3.3</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1701.05</v>
      </c>
      <c r="D69" s="37">
        <v>337.87</v>
      </c>
      <c r="E69" s="37">
        <v>147.12</v>
      </c>
      <c r="F69" s="37">
        <v>72.540000000000006</v>
      </c>
      <c r="G69" s="37">
        <v>206.11</v>
      </c>
      <c r="H69" s="37">
        <v>120.11</v>
      </c>
      <c r="I69" s="37">
        <v>12.24</v>
      </c>
      <c r="J69" s="37">
        <v>107.87</v>
      </c>
      <c r="K69" s="37">
        <v>60.88</v>
      </c>
      <c r="L69" s="37">
        <v>241.74</v>
      </c>
      <c r="M69" s="37">
        <v>85</v>
      </c>
      <c r="N69" s="37">
        <v>429.69</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v>656.69</v>
      </c>
      <c r="D70" s="36" t="s">
        <v>10</v>
      </c>
      <c r="E70" s="36" t="s">
        <v>10</v>
      </c>
      <c r="F70" s="36" t="s">
        <v>10</v>
      </c>
      <c r="G70" s="36" t="s">
        <v>10</v>
      </c>
      <c r="H70" s="36" t="s">
        <v>10</v>
      </c>
      <c r="I70" s="36" t="s">
        <v>10</v>
      </c>
      <c r="J70" s="36" t="s">
        <v>10</v>
      </c>
      <c r="K70" s="36" t="s">
        <v>10</v>
      </c>
      <c r="L70" s="36" t="s">
        <v>10</v>
      </c>
      <c r="M70" s="36" t="s">
        <v>10</v>
      </c>
      <c r="N70" s="36">
        <v>656.69</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v>234.64</v>
      </c>
      <c r="D71" s="36" t="s">
        <v>10</v>
      </c>
      <c r="E71" s="36" t="s">
        <v>10</v>
      </c>
      <c r="F71" s="36" t="s">
        <v>10</v>
      </c>
      <c r="G71" s="36" t="s">
        <v>10</v>
      </c>
      <c r="H71" s="36" t="s">
        <v>10</v>
      </c>
      <c r="I71" s="36" t="s">
        <v>10</v>
      </c>
      <c r="J71" s="36" t="s">
        <v>10</v>
      </c>
      <c r="K71" s="36" t="s">
        <v>10</v>
      </c>
      <c r="L71" s="36" t="s">
        <v>10</v>
      </c>
      <c r="M71" s="36" t="s">
        <v>10</v>
      </c>
      <c r="N71" s="36">
        <v>234.64</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v>234.66</v>
      </c>
      <c r="D72" s="36" t="s">
        <v>10</v>
      </c>
      <c r="E72" s="36" t="s">
        <v>10</v>
      </c>
      <c r="F72" s="36" t="s">
        <v>10</v>
      </c>
      <c r="G72" s="36" t="s">
        <v>10</v>
      </c>
      <c r="H72" s="36" t="s">
        <v>10</v>
      </c>
      <c r="I72" s="36" t="s">
        <v>10</v>
      </c>
      <c r="J72" s="36" t="s">
        <v>10</v>
      </c>
      <c r="K72" s="36" t="s">
        <v>10</v>
      </c>
      <c r="L72" s="36" t="s">
        <v>10</v>
      </c>
      <c r="M72" s="36" t="s">
        <v>10</v>
      </c>
      <c r="N72" s="36">
        <v>234.66</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v>122.16</v>
      </c>
      <c r="D73" s="36" t="s">
        <v>10</v>
      </c>
      <c r="E73" s="36" t="s">
        <v>10</v>
      </c>
      <c r="F73" s="36" t="s">
        <v>10</v>
      </c>
      <c r="G73" s="36" t="s">
        <v>10</v>
      </c>
      <c r="H73" s="36" t="s">
        <v>10</v>
      </c>
      <c r="I73" s="36" t="s">
        <v>10</v>
      </c>
      <c r="J73" s="36" t="s">
        <v>10</v>
      </c>
      <c r="K73" s="36" t="s">
        <v>10</v>
      </c>
      <c r="L73" s="36" t="s">
        <v>10</v>
      </c>
      <c r="M73" s="36" t="s">
        <v>10</v>
      </c>
      <c r="N73" s="36">
        <v>122.16</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259.52</v>
      </c>
      <c r="D74" s="36" t="s">
        <v>10</v>
      </c>
      <c r="E74" s="36" t="s">
        <v>10</v>
      </c>
      <c r="F74" s="36" t="s">
        <v>10</v>
      </c>
      <c r="G74" s="36" t="s">
        <v>10</v>
      </c>
      <c r="H74" s="36" t="s">
        <v>10</v>
      </c>
      <c r="I74" s="36" t="s">
        <v>10</v>
      </c>
      <c r="J74" s="36" t="s">
        <v>10</v>
      </c>
      <c r="K74" s="36" t="s">
        <v>10</v>
      </c>
      <c r="L74" s="36" t="s">
        <v>10</v>
      </c>
      <c r="M74" s="36" t="s">
        <v>10</v>
      </c>
      <c r="N74" s="36">
        <v>259.52</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207.99</v>
      </c>
      <c r="D75" s="36" t="s">
        <v>10</v>
      </c>
      <c r="E75" s="36" t="s">
        <v>10</v>
      </c>
      <c r="F75" s="36" t="s">
        <v>10</v>
      </c>
      <c r="G75" s="36" t="s">
        <v>10</v>
      </c>
      <c r="H75" s="36" t="s">
        <v>10</v>
      </c>
      <c r="I75" s="36" t="s">
        <v>10</v>
      </c>
      <c r="J75" s="36" t="s">
        <v>10</v>
      </c>
      <c r="K75" s="36" t="s">
        <v>10</v>
      </c>
      <c r="L75" s="36" t="s">
        <v>10</v>
      </c>
      <c r="M75" s="36" t="s">
        <v>10</v>
      </c>
      <c r="N75" s="36">
        <v>207.99</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70.25</v>
      </c>
      <c r="D76" s="36">
        <v>0.38</v>
      </c>
      <c r="E76" s="36">
        <v>1.54</v>
      </c>
      <c r="F76" s="36" t="s">
        <v>10</v>
      </c>
      <c r="G76" s="36">
        <v>3.94</v>
      </c>
      <c r="H76" s="36">
        <v>0.03</v>
      </c>
      <c r="I76" s="36">
        <v>0.03</v>
      </c>
      <c r="J76" s="36" t="s">
        <v>10</v>
      </c>
      <c r="K76" s="36" t="s">
        <v>10</v>
      </c>
      <c r="L76" s="36" t="s">
        <v>10</v>
      </c>
      <c r="M76" s="36">
        <v>64.349999999999994</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1.55</v>
      </c>
      <c r="D77" s="36" t="s">
        <v>10</v>
      </c>
      <c r="E77" s="36">
        <v>0.94</v>
      </c>
      <c r="F77" s="36" t="s">
        <v>10</v>
      </c>
      <c r="G77" s="36" t="s">
        <v>10</v>
      </c>
      <c r="H77" s="36">
        <v>0.25</v>
      </c>
      <c r="I77" s="36">
        <v>0.25</v>
      </c>
      <c r="J77" s="36" t="s">
        <v>10</v>
      </c>
      <c r="K77" s="36" t="s">
        <v>10</v>
      </c>
      <c r="L77" s="36" t="s">
        <v>10</v>
      </c>
      <c r="M77" s="36">
        <v>0.37</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69.290000000000006</v>
      </c>
      <c r="D78" s="36">
        <v>0.12</v>
      </c>
      <c r="E78" s="36">
        <v>20.89</v>
      </c>
      <c r="F78" s="36">
        <v>3.42</v>
      </c>
      <c r="G78" s="36">
        <v>5.72</v>
      </c>
      <c r="H78" s="36" t="s">
        <v>10</v>
      </c>
      <c r="I78" s="36" t="s">
        <v>10</v>
      </c>
      <c r="J78" s="36" t="s">
        <v>10</v>
      </c>
      <c r="K78" s="36">
        <v>7.11</v>
      </c>
      <c r="L78" s="36">
        <v>31.36</v>
      </c>
      <c r="M78" s="36">
        <v>0.67</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421.65</v>
      </c>
      <c r="D79" s="36">
        <v>146.87</v>
      </c>
      <c r="E79" s="36">
        <v>32.21</v>
      </c>
      <c r="F79" s="36">
        <v>52.38</v>
      </c>
      <c r="G79" s="36">
        <v>70.92</v>
      </c>
      <c r="H79" s="36">
        <v>4.24</v>
      </c>
      <c r="I79" s="36">
        <v>2.5</v>
      </c>
      <c r="J79" s="36">
        <v>1.73</v>
      </c>
      <c r="K79" s="36">
        <v>30.31</v>
      </c>
      <c r="L79" s="36">
        <v>4.16</v>
      </c>
      <c r="M79" s="36">
        <v>71.84</v>
      </c>
      <c r="N79" s="36">
        <v>8.73</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50.11</v>
      </c>
      <c r="D80" s="36">
        <v>0.2</v>
      </c>
      <c r="E80" s="36">
        <v>0.81</v>
      </c>
      <c r="F80" s="36">
        <v>47.17</v>
      </c>
      <c r="G80" s="36" t="s">
        <v>10</v>
      </c>
      <c r="H80" s="36">
        <v>1.92</v>
      </c>
      <c r="I80" s="36">
        <v>0.26</v>
      </c>
      <c r="J80" s="36">
        <v>1.66</v>
      </c>
      <c r="K80" s="36" t="s">
        <v>10</v>
      </c>
      <c r="L80" s="36" t="s">
        <v>10</v>
      </c>
      <c r="M80" s="36" t="s">
        <v>10</v>
      </c>
      <c r="N80" s="36" t="s">
        <v>10</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1636.83</v>
      </c>
      <c r="D81" s="37">
        <v>147.18</v>
      </c>
      <c r="E81" s="37">
        <v>54.75</v>
      </c>
      <c r="F81" s="37">
        <v>8.6199999999999992</v>
      </c>
      <c r="G81" s="37">
        <v>80.58</v>
      </c>
      <c r="H81" s="37">
        <v>2.6</v>
      </c>
      <c r="I81" s="37">
        <v>2.5299999999999998</v>
      </c>
      <c r="J81" s="37">
        <v>7.0000000000000007E-2</v>
      </c>
      <c r="K81" s="37">
        <v>37.42</v>
      </c>
      <c r="L81" s="37">
        <v>35.520000000000003</v>
      </c>
      <c r="M81" s="37">
        <v>137.22999999999999</v>
      </c>
      <c r="N81" s="37">
        <v>1132.93</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126.22</v>
      </c>
      <c r="D82" s="36">
        <v>8.56</v>
      </c>
      <c r="E82" s="36">
        <v>3.52</v>
      </c>
      <c r="F82" s="36" t="s">
        <v>10</v>
      </c>
      <c r="G82" s="36">
        <v>0.51</v>
      </c>
      <c r="H82" s="36" t="s">
        <v>10</v>
      </c>
      <c r="I82" s="36" t="s">
        <v>10</v>
      </c>
      <c r="J82" s="36" t="s">
        <v>10</v>
      </c>
      <c r="K82" s="36" t="s">
        <v>10</v>
      </c>
      <c r="L82" s="36">
        <v>24.23</v>
      </c>
      <c r="M82" s="36" t="s">
        <v>10</v>
      </c>
      <c r="N82" s="36">
        <v>89.39</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10.77</v>
      </c>
      <c r="D84" s="36">
        <v>0.89</v>
      </c>
      <c r="E84" s="36">
        <v>0.03</v>
      </c>
      <c r="F84" s="36" t="s">
        <v>10</v>
      </c>
      <c r="G84" s="36">
        <v>2.69</v>
      </c>
      <c r="H84" s="36" t="s">
        <v>10</v>
      </c>
      <c r="I84" s="36" t="s">
        <v>10</v>
      </c>
      <c r="J84" s="36" t="s">
        <v>10</v>
      </c>
      <c r="K84" s="36">
        <v>0.05</v>
      </c>
      <c r="L84" s="36">
        <v>6.95</v>
      </c>
      <c r="M84" s="36">
        <v>0.12</v>
      </c>
      <c r="N84" s="36">
        <v>0.04</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136.99</v>
      </c>
      <c r="D86" s="37">
        <v>9.4499999999999993</v>
      </c>
      <c r="E86" s="37">
        <v>3.55</v>
      </c>
      <c r="F86" s="37" t="s">
        <v>10</v>
      </c>
      <c r="G86" s="37">
        <v>3.21</v>
      </c>
      <c r="H86" s="37" t="s">
        <v>10</v>
      </c>
      <c r="I86" s="37" t="s">
        <v>10</v>
      </c>
      <c r="J86" s="37" t="s">
        <v>10</v>
      </c>
      <c r="K86" s="37">
        <v>0.05</v>
      </c>
      <c r="L86" s="37">
        <v>31.18</v>
      </c>
      <c r="M86" s="37">
        <v>0.12</v>
      </c>
      <c r="N86" s="37">
        <v>89.44</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1773.81</v>
      </c>
      <c r="D87" s="37">
        <v>156.62</v>
      </c>
      <c r="E87" s="37">
        <v>58.29</v>
      </c>
      <c r="F87" s="37">
        <v>8.6199999999999992</v>
      </c>
      <c r="G87" s="37">
        <v>83.78</v>
      </c>
      <c r="H87" s="37">
        <v>2.6</v>
      </c>
      <c r="I87" s="37">
        <v>2.5299999999999998</v>
      </c>
      <c r="J87" s="37">
        <v>7.0000000000000007E-2</v>
      </c>
      <c r="K87" s="37">
        <v>37.47</v>
      </c>
      <c r="L87" s="37">
        <v>66.7</v>
      </c>
      <c r="M87" s="37">
        <v>137.35</v>
      </c>
      <c r="N87" s="37">
        <v>1222.3699999999999</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72.760000000000005</v>
      </c>
      <c r="D88" s="37">
        <v>-181.24</v>
      </c>
      <c r="E88" s="37">
        <v>-88.82</v>
      </c>
      <c r="F88" s="37">
        <v>-63.91</v>
      </c>
      <c r="G88" s="37">
        <v>-122.33</v>
      </c>
      <c r="H88" s="37">
        <v>-117.51</v>
      </c>
      <c r="I88" s="37">
        <v>-9.7200000000000006</v>
      </c>
      <c r="J88" s="37">
        <v>-107.8</v>
      </c>
      <c r="K88" s="37">
        <v>-23.41</v>
      </c>
      <c r="L88" s="37">
        <v>-175.03</v>
      </c>
      <c r="M88" s="37">
        <v>52.35</v>
      </c>
      <c r="N88" s="37">
        <v>792.67</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113.08</v>
      </c>
      <c r="D89" s="38">
        <v>-118.88</v>
      </c>
      <c r="E89" s="38">
        <v>-90.6</v>
      </c>
      <c r="F89" s="38">
        <v>-61.52</v>
      </c>
      <c r="G89" s="38">
        <v>-122.7</v>
      </c>
      <c r="H89" s="38">
        <v>-117.51</v>
      </c>
      <c r="I89" s="38">
        <v>-9.7200000000000006</v>
      </c>
      <c r="J89" s="38">
        <v>-107.8</v>
      </c>
      <c r="K89" s="38">
        <v>-23.3</v>
      </c>
      <c r="L89" s="38">
        <v>-111.17</v>
      </c>
      <c r="M89" s="38">
        <v>55.53</v>
      </c>
      <c r="N89" s="38">
        <v>703.24</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367.34</v>
      </c>
      <c r="D90" s="36" t="s">
        <v>10</v>
      </c>
      <c r="E90" s="36" t="s">
        <v>10</v>
      </c>
      <c r="F90" s="36" t="s">
        <v>10</v>
      </c>
      <c r="G90" s="36" t="s">
        <v>10</v>
      </c>
      <c r="H90" s="36" t="s">
        <v>10</v>
      </c>
      <c r="I90" s="36" t="s">
        <v>10</v>
      </c>
      <c r="J90" s="36" t="s">
        <v>10</v>
      </c>
      <c r="K90" s="36" t="s">
        <v>10</v>
      </c>
      <c r="L90" s="36" t="s">
        <v>10</v>
      </c>
      <c r="M90" s="36" t="s">
        <v>10</v>
      </c>
      <c r="N90" s="36">
        <v>367.34</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430.45</v>
      </c>
      <c r="D91" s="36" t="s">
        <v>10</v>
      </c>
      <c r="E91" s="36" t="s">
        <v>10</v>
      </c>
      <c r="F91" s="36" t="s">
        <v>10</v>
      </c>
      <c r="G91" s="36" t="s">
        <v>10</v>
      </c>
      <c r="H91" s="36" t="s">
        <v>10</v>
      </c>
      <c r="I91" s="36" t="s">
        <v>10</v>
      </c>
      <c r="J91" s="36" t="s">
        <v>10</v>
      </c>
      <c r="K91" s="36" t="s">
        <v>10</v>
      </c>
      <c r="L91" s="36" t="s">
        <v>10</v>
      </c>
      <c r="M91" s="36" t="s">
        <v>10</v>
      </c>
      <c r="N91" s="36">
        <v>430.45</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937</v>
      </c>
      <c r="B2" s="220"/>
      <c r="C2" s="229" t="s">
        <v>119</v>
      </c>
      <c r="D2" s="230"/>
      <c r="E2" s="230"/>
      <c r="F2" s="230"/>
      <c r="G2" s="230"/>
      <c r="H2" s="230" t="s">
        <v>119</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21397</v>
      </c>
      <c r="D19" s="129">
        <v>8504</v>
      </c>
      <c r="E19" s="129">
        <v>5852</v>
      </c>
      <c r="F19" s="129">
        <v>506</v>
      </c>
      <c r="G19" s="129">
        <v>2375</v>
      </c>
      <c r="H19" s="129">
        <v>292</v>
      </c>
      <c r="I19" s="129">
        <v>134</v>
      </c>
      <c r="J19" s="129">
        <v>158</v>
      </c>
      <c r="K19" s="129">
        <v>384</v>
      </c>
      <c r="L19" s="129">
        <v>1867</v>
      </c>
      <c r="M19" s="129">
        <v>1617</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7180</v>
      </c>
      <c r="D20" s="129">
        <v>1589</v>
      </c>
      <c r="E20" s="129">
        <v>1496</v>
      </c>
      <c r="F20" s="129">
        <v>937</v>
      </c>
      <c r="G20" s="129">
        <v>1597</v>
      </c>
      <c r="H20" s="129">
        <v>13</v>
      </c>
      <c r="I20" s="129">
        <v>12</v>
      </c>
      <c r="J20" s="129">
        <v>1</v>
      </c>
      <c r="K20" s="129">
        <v>514</v>
      </c>
      <c r="L20" s="129">
        <v>257</v>
      </c>
      <c r="M20" s="129">
        <v>777</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t="s">
        <v>10</v>
      </c>
      <c r="D21" s="129" t="s">
        <v>10</v>
      </c>
      <c r="E21" s="129" t="s">
        <v>10</v>
      </c>
      <c r="F21" s="129" t="s">
        <v>10</v>
      </c>
      <c r="G21" s="129" t="s">
        <v>10</v>
      </c>
      <c r="H21" s="129" t="s">
        <v>10</v>
      </c>
      <c r="I21" s="129" t="s">
        <v>10</v>
      </c>
      <c r="J21" s="129" t="s">
        <v>10</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3039</v>
      </c>
      <c r="D22" s="129" t="s">
        <v>10</v>
      </c>
      <c r="E22" s="129" t="s">
        <v>10</v>
      </c>
      <c r="F22" s="129" t="s">
        <v>10</v>
      </c>
      <c r="G22" s="129" t="s">
        <v>10</v>
      </c>
      <c r="H22" s="129" t="s">
        <v>10</v>
      </c>
      <c r="I22" s="129" t="s">
        <v>10</v>
      </c>
      <c r="J22" s="129" t="s">
        <v>10</v>
      </c>
      <c r="K22" s="129" t="s">
        <v>10</v>
      </c>
      <c r="L22" s="129" t="s">
        <v>10</v>
      </c>
      <c r="M22" s="129" t="s">
        <v>10</v>
      </c>
      <c r="N22" s="129">
        <v>3039</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30365</v>
      </c>
      <c r="D23" s="129">
        <v>694</v>
      </c>
      <c r="E23" s="129">
        <v>554</v>
      </c>
      <c r="F23" s="129">
        <v>1165</v>
      </c>
      <c r="G23" s="129">
        <v>720</v>
      </c>
      <c r="H23" s="129">
        <v>4856</v>
      </c>
      <c r="I23" s="129">
        <v>11</v>
      </c>
      <c r="J23" s="129">
        <v>4845</v>
      </c>
      <c r="K23" s="129">
        <v>1038</v>
      </c>
      <c r="L23" s="129">
        <v>2184</v>
      </c>
      <c r="M23" s="129">
        <v>3661</v>
      </c>
      <c r="N23" s="129">
        <v>15493</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324</v>
      </c>
      <c r="D24" s="129">
        <v>123</v>
      </c>
      <c r="E24" s="129">
        <v>8</v>
      </c>
      <c r="F24" s="129">
        <v>108</v>
      </c>
      <c r="G24" s="129">
        <v>5</v>
      </c>
      <c r="H24" s="129" t="s">
        <v>10</v>
      </c>
      <c r="I24" s="129" t="s">
        <v>10</v>
      </c>
      <c r="J24" s="129" t="s">
        <v>10</v>
      </c>
      <c r="K24" s="129">
        <v>77</v>
      </c>
      <c r="L24" s="129" t="s">
        <v>10</v>
      </c>
      <c r="M24" s="129">
        <v>4</v>
      </c>
      <c r="N24" s="129" t="s">
        <v>10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61658</v>
      </c>
      <c r="D25" s="130">
        <v>10664</v>
      </c>
      <c r="E25" s="130">
        <v>7895</v>
      </c>
      <c r="F25" s="130">
        <v>2500</v>
      </c>
      <c r="G25" s="130">
        <v>4687</v>
      </c>
      <c r="H25" s="130">
        <v>5161</v>
      </c>
      <c r="I25" s="130">
        <v>157</v>
      </c>
      <c r="J25" s="130">
        <v>5004</v>
      </c>
      <c r="K25" s="130">
        <v>1859</v>
      </c>
      <c r="L25" s="130">
        <v>4308</v>
      </c>
      <c r="M25" s="130">
        <v>6052</v>
      </c>
      <c r="N25" s="130">
        <v>18532</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18023</v>
      </c>
      <c r="D26" s="129">
        <v>572</v>
      </c>
      <c r="E26" s="129">
        <v>945</v>
      </c>
      <c r="F26" s="129">
        <v>55</v>
      </c>
      <c r="G26" s="129">
        <v>2406</v>
      </c>
      <c r="H26" s="129" t="s">
        <v>10</v>
      </c>
      <c r="I26" s="129" t="s">
        <v>10</v>
      </c>
      <c r="J26" s="129" t="s">
        <v>10</v>
      </c>
      <c r="K26" s="129">
        <v>6</v>
      </c>
      <c r="L26" s="129">
        <v>3361</v>
      </c>
      <c r="M26" s="129">
        <v>10679</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16057</v>
      </c>
      <c r="D27" s="129">
        <v>96</v>
      </c>
      <c r="E27" s="129" t="s">
        <v>10</v>
      </c>
      <c r="F27" s="129">
        <v>49</v>
      </c>
      <c r="G27" s="129">
        <v>2394</v>
      </c>
      <c r="H27" s="129" t="s">
        <v>10</v>
      </c>
      <c r="I27" s="129" t="s">
        <v>10</v>
      </c>
      <c r="J27" s="129" t="s">
        <v>10</v>
      </c>
      <c r="K27" s="129">
        <v>2</v>
      </c>
      <c r="L27" s="129">
        <v>2858</v>
      </c>
      <c r="M27" s="129">
        <v>10657</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14</v>
      </c>
      <c r="D29" s="129">
        <v>13</v>
      </c>
      <c r="E29" s="129" t="s">
        <v>10</v>
      </c>
      <c r="F29" s="129" t="s">
        <v>10</v>
      </c>
      <c r="G29" s="129" t="s">
        <v>10</v>
      </c>
      <c r="H29" s="129" t="s">
        <v>10</v>
      </c>
      <c r="I29" s="129" t="s">
        <v>10</v>
      </c>
      <c r="J29" s="129" t="s">
        <v>10</v>
      </c>
      <c r="K29" s="129">
        <v>1</v>
      </c>
      <c r="L29" s="129" t="s">
        <v>10</v>
      </c>
      <c r="M29" s="129" t="s">
        <v>10</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18037</v>
      </c>
      <c r="D31" s="130">
        <v>585</v>
      </c>
      <c r="E31" s="130">
        <v>945</v>
      </c>
      <c r="F31" s="130">
        <v>55</v>
      </c>
      <c r="G31" s="130">
        <v>2406</v>
      </c>
      <c r="H31" s="130" t="s">
        <v>10</v>
      </c>
      <c r="I31" s="130" t="s">
        <v>10</v>
      </c>
      <c r="J31" s="130" t="s">
        <v>10</v>
      </c>
      <c r="K31" s="130">
        <v>7</v>
      </c>
      <c r="L31" s="130">
        <v>3361</v>
      </c>
      <c r="M31" s="130">
        <v>10679</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79695</v>
      </c>
      <c r="D32" s="130">
        <v>11248</v>
      </c>
      <c r="E32" s="130">
        <v>8839</v>
      </c>
      <c r="F32" s="130">
        <v>2556</v>
      </c>
      <c r="G32" s="130">
        <v>7093</v>
      </c>
      <c r="H32" s="130">
        <v>5161</v>
      </c>
      <c r="I32" s="130">
        <v>157</v>
      </c>
      <c r="J32" s="130">
        <v>5004</v>
      </c>
      <c r="K32" s="130">
        <v>1866</v>
      </c>
      <c r="L32" s="130">
        <v>7669</v>
      </c>
      <c r="M32" s="130">
        <v>16730</v>
      </c>
      <c r="N32" s="130">
        <v>18532</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v>33415</v>
      </c>
      <c r="D33" s="129" t="s">
        <v>10</v>
      </c>
      <c r="E33" s="129" t="s">
        <v>10</v>
      </c>
      <c r="F33" s="129" t="s">
        <v>10</v>
      </c>
      <c r="G33" s="129" t="s">
        <v>10</v>
      </c>
      <c r="H33" s="129" t="s">
        <v>10</v>
      </c>
      <c r="I33" s="129" t="s">
        <v>10</v>
      </c>
      <c r="J33" s="129" t="s">
        <v>10</v>
      </c>
      <c r="K33" s="129" t="s">
        <v>10</v>
      </c>
      <c r="L33" s="129" t="s">
        <v>10</v>
      </c>
      <c r="M33" s="129" t="s">
        <v>10</v>
      </c>
      <c r="N33" s="129">
        <v>33415</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v>9608</v>
      </c>
      <c r="D34" s="129" t="s">
        <v>10</v>
      </c>
      <c r="E34" s="129" t="s">
        <v>10</v>
      </c>
      <c r="F34" s="129" t="s">
        <v>10</v>
      </c>
      <c r="G34" s="129" t="s">
        <v>10</v>
      </c>
      <c r="H34" s="129" t="s">
        <v>10</v>
      </c>
      <c r="I34" s="129" t="s">
        <v>10</v>
      </c>
      <c r="J34" s="129" t="s">
        <v>10</v>
      </c>
      <c r="K34" s="129" t="s">
        <v>10</v>
      </c>
      <c r="L34" s="129" t="s">
        <v>10</v>
      </c>
      <c r="M34" s="129" t="s">
        <v>10</v>
      </c>
      <c r="N34" s="129">
        <v>9608</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v>14956</v>
      </c>
      <c r="D35" s="129" t="s">
        <v>10</v>
      </c>
      <c r="E35" s="129" t="s">
        <v>10</v>
      </c>
      <c r="F35" s="129" t="s">
        <v>10</v>
      </c>
      <c r="G35" s="129" t="s">
        <v>10</v>
      </c>
      <c r="H35" s="129" t="s">
        <v>10</v>
      </c>
      <c r="I35" s="129" t="s">
        <v>10</v>
      </c>
      <c r="J35" s="129" t="s">
        <v>10</v>
      </c>
      <c r="K35" s="129" t="s">
        <v>10</v>
      </c>
      <c r="L35" s="129" t="s">
        <v>10</v>
      </c>
      <c r="M35" s="129" t="s">
        <v>10</v>
      </c>
      <c r="N35" s="129">
        <v>14956</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v>5729</v>
      </c>
      <c r="D36" s="129" t="s">
        <v>10</v>
      </c>
      <c r="E36" s="129" t="s">
        <v>10</v>
      </c>
      <c r="F36" s="129" t="s">
        <v>10</v>
      </c>
      <c r="G36" s="129" t="s">
        <v>10</v>
      </c>
      <c r="H36" s="129" t="s">
        <v>10</v>
      </c>
      <c r="I36" s="129" t="s">
        <v>10</v>
      </c>
      <c r="J36" s="129" t="s">
        <v>10</v>
      </c>
      <c r="K36" s="129" t="s">
        <v>10</v>
      </c>
      <c r="L36" s="129" t="s">
        <v>10</v>
      </c>
      <c r="M36" s="129" t="s">
        <v>10</v>
      </c>
      <c r="N36" s="129">
        <v>5729</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9798</v>
      </c>
      <c r="D37" s="129" t="s">
        <v>10</v>
      </c>
      <c r="E37" s="129" t="s">
        <v>10</v>
      </c>
      <c r="F37" s="129" t="s">
        <v>10</v>
      </c>
      <c r="G37" s="129" t="s">
        <v>10</v>
      </c>
      <c r="H37" s="129" t="s">
        <v>10</v>
      </c>
      <c r="I37" s="129" t="s">
        <v>10</v>
      </c>
      <c r="J37" s="129" t="s">
        <v>10</v>
      </c>
      <c r="K37" s="129" t="s">
        <v>10</v>
      </c>
      <c r="L37" s="129" t="s">
        <v>10</v>
      </c>
      <c r="M37" s="129" t="s">
        <v>10</v>
      </c>
      <c r="N37" s="129">
        <v>9798</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9474</v>
      </c>
      <c r="D38" s="129" t="s">
        <v>10</v>
      </c>
      <c r="E38" s="129" t="s">
        <v>10</v>
      </c>
      <c r="F38" s="129" t="s">
        <v>10</v>
      </c>
      <c r="G38" s="129" t="s">
        <v>10</v>
      </c>
      <c r="H38" s="129" t="s">
        <v>10</v>
      </c>
      <c r="I38" s="129" t="s">
        <v>10</v>
      </c>
      <c r="J38" s="129" t="s">
        <v>10</v>
      </c>
      <c r="K38" s="129" t="s">
        <v>10</v>
      </c>
      <c r="L38" s="129" t="s">
        <v>10</v>
      </c>
      <c r="M38" s="129" t="s">
        <v>10</v>
      </c>
      <c r="N38" s="129">
        <v>9474</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323</v>
      </c>
      <c r="D39" s="129">
        <v>6</v>
      </c>
      <c r="E39" s="129">
        <v>26</v>
      </c>
      <c r="F39" s="129" t="s">
        <v>10</v>
      </c>
      <c r="G39" s="129">
        <v>222</v>
      </c>
      <c r="H39" s="129">
        <v>61</v>
      </c>
      <c r="I39" s="129" t="s">
        <v>10</v>
      </c>
      <c r="J39" s="129">
        <v>61</v>
      </c>
      <c r="K39" s="129" t="s">
        <v>10</v>
      </c>
      <c r="L39" s="129" t="s">
        <v>10</v>
      </c>
      <c r="M39" s="129">
        <v>8</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348</v>
      </c>
      <c r="D40" s="129" t="s">
        <v>10</v>
      </c>
      <c r="E40" s="129" t="s">
        <v>10</v>
      </c>
      <c r="F40" s="129" t="s">
        <v>10</v>
      </c>
      <c r="G40" s="129">
        <v>348</v>
      </c>
      <c r="H40" s="129" t="s">
        <v>10</v>
      </c>
      <c r="I40" s="129" t="s">
        <v>10</v>
      </c>
      <c r="J40" s="129" t="s">
        <v>10</v>
      </c>
      <c r="K40" s="129" t="s">
        <v>10</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2003</v>
      </c>
      <c r="D41" s="129">
        <v>49</v>
      </c>
      <c r="E41" s="129">
        <v>992</v>
      </c>
      <c r="F41" s="129" t="s">
        <v>10</v>
      </c>
      <c r="G41" s="129">
        <v>49</v>
      </c>
      <c r="H41" s="129" t="s">
        <v>10</v>
      </c>
      <c r="I41" s="129" t="s">
        <v>10</v>
      </c>
      <c r="J41" s="129" t="s">
        <v>10</v>
      </c>
      <c r="K41" s="129">
        <v>1</v>
      </c>
      <c r="L41" s="129">
        <v>277</v>
      </c>
      <c r="M41" s="129">
        <v>635</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9764</v>
      </c>
      <c r="D42" s="129">
        <v>1508</v>
      </c>
      <c r="E42" s="129">
        <v>938</v>
      </c>
      <c r="F42" s="129">
        <v>278</v>
      </c>
      <c r="G42" s="129">
        <v>864</v>
      </c>
      <c r="H42" s="129">
        <v>18</v>
      </c>
      <c r="I42" s="129" t="s">
        <v>10</v>
      </c>
      <c r="J42" s="129">
        <v>18</v>
      </c>
      <c r="K42" s="129">
        <v>378</v>
      </c>
      <c r="L42" s="129">
        <v>567</v>
      </c>
      <c r="M42" s="129">
        <v>2748</v>
      </c>
      <c r="N42" s="129">
        <v>2465</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324</v>
      </c>
      <c r="D43" s="129">
        <v>123</v>
      </c>
      <c r="E43" s="129">
        <v>8</v>
      </c>
      <c r="F43" s="129">
        <v>108</v>
      </c>
      <c r="G43" s="129">
        <v>5</v>
      </c>
      <c r="H43" s="129" t="s">
        <v>10</v>
      </c>
      <c r="I43" s="129" t="s">
        <v>10</v>
      </c>
      <c r="J43" s="129" t="s">
        <v>10</v>
      </c>
      <c r="K43" s="129">
        <v>77</v>
      </c>
      <c r="L43" s="129" t="s">
        <v>10</v>
      </c>
      <c r="M43" s="129">
        <v>4</v>
      </c>
      <c r="N43" s="129" t="s">
        <v>10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64802</v>
      </c>
      <c r="D44" s="130">
        <v>1441</v>
      </c>
      <c r="E44" s="130">
        <v>1948</v>
      </c>
      <c r="F44" s="130">
        <v>170</v>
      </c>
      <c r="G44" s="130">
        <v>1477</v>
      </c>
      <c r="H44" s="130">
        <v>79</v>
      </c>
      <c r="I44" s="130" t="s">
        <v>10</v>
      </c>
      <c r="J44" s="130">
        <v>79</v>
      </c>
      <c r="K44" s="130">
        <v>301</v>
      </c>
      <c r="L44" s="130">
        <v>844</v>
      </c>
      <c r="M44" s="130">
        <v>3387</v>
      </c>
      <c r="N44" s="130">
        <v>55153</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15188</v>
      </c>
      <c r="D45" s="129" t="s">
        <v>10</v>
      </c>
      <c r="E45" s="129">
        <v>200</v>
      </c>
      <c r="F45" s="129">
        <v>33</v>
      </c>
      <c r="G45" s="129">
        <v>2113</v>
      </c>
      <c r="H45" s="129" t="s">
        <v>10</v>
      </c>
      <c r="I45" s="129" t="s">
        <v>10</v>
      </c>
      <c r="J45" s="129" t="s">
        <v>10</v>
      </c>
      <c r="K45" s="129" t="s">
        <v>10</v>
      </c>
      <c r="L45" s="129">
        <v>195</v>
      </c>
      <c r="M45" s="129">
        <v>9433</v>
      </c>
      <c r="N45" s="129">
        <v>3214</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2886</v>
      </c>
      <c r="D47" s="129">
        <v>1215</v>
      </c>
      <c r="E47" s="129">
        <v>14</v>
      </c>
      <c r="F47" s="129">
        <v>6</v>
      </c>
      <c r="G47" s="129">
        <v>137</v>
      </c>
      <c r="H47" s="129" t="s">
        <v>10</v>
      </c>
      <c r="I47" s="129" t="s">
        <v>10</v>
      </c>
      <c r="J47" s="129" t="s">
        <v>10</v>
      </c>
      <c r="K47" s="129" t="s">
        <v>10</v>
      </c>
      <c r="L47" s="129">
        <v>1466</v>
      </c>
      <c r="M47" s="129">
        <v>47</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18074</v>
      </c>
      <c r="D49" s="130">
        <v>1215</v>
      </c>
      <c r="E49" s="130">
        <v>214</v>
      </c>
      <c r="F49" s="130">
        <v>39</v>
      </c>
      <c r="G49" s="130">
        <v>2249</v>
      </c>
      <c r="H49" s="130" t="s">
        <v>10</v>
      </c>
      <c r="I49" s="130" t="s">
        <v>10</v>
      </c>
      <c r="J49" s="130" t="s">
        <v>10</v>
      </c>
      <c r="K49" s="130" t="s">
        <v>10</v>
      </c>
      <c r="L49" s="130">
        <v>1662</v>
      </c>
      <c r="M49" s="130">
        <v>9480</v>
      </c>
      <c r="N49" s="130">
        <v>3214</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82875</v>
      </c>
      <c r="D50" s="130">
        <v>2657</v>
      </c>
      <c r="E50" s="130">
        <v>2162</v>
      </c>
      <c r="F50" s="130">
        <v>209</v>
      </c>
      <c r="G50" s="130">
        <v>3726</v>
      </c>
      <c r="H50" s="130">
        <v>79</v>
      </c>
      <c r="I50" s="130" t="s">
        <v>10</v>
      </c>
      <c r="J50" s="130">
        <v>79</v>
      </c>
      <c r="K50" s="130">
        <v>301</v>
      </c>
      <c r="L50" s="130">
        <v>2506</v>
      </c>
      <c r="M50" s="130">
        <v>12868</v>
      </c>
      <c r="N50" s="130">
        <v>58367</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3181</v>
      </c>
      <c r="D51" s="130">
        <v>-8592</v>
      </c>
      <c r="E51" s="130">
        <v>-6677</v>
      </c>
      <c r="F51" s="130">
        <v>-2347</v>
      </c>
      <c r="G51" s="130">
        <v>-3366</v>
      </c>
      <c r="H51" s="130">
        <v>-5082</v>
      </c>
      <c r="I51" s="130">
        <v>-157</v>
      </c>
      <c r="J51" s="130">
        <v>-4925</v>
      </c>
      <c r="K51" s="130">
        <v>-1564</v>
      </c>
      <c r="L51" s="130">
        <v>-5164</v>
      </c>
      <c r="M51" s="130">
        <v>-3862</v>
      </c>
      <c r="N51" s="130">
        <v>39835</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3144</v>
      </c>
      <c r="D52" s="131">
        <v>-9222</v>
      </c>
      <c r="E52" s="131">
        <v>-5947</v>
      </c>
      <c r="F52" s="131">
        <v>-2330</v>
      </c>
      <c r="G52" s="131">
        <v>-3210</v>
      </c>
      <c r="H52" s="131">
        <v>-5082</v>
      </c>
      <c r="I52" s="131">
        <v>-157</v>
      </c>
      <c r="J52" s="131">
        <v>-4925</v>
      </c>
      <c r="K52" s="131">
        <v>-1557</v>
      </c>
      <c r="L52" s="131">
        <v>-3464</v>
      </c>
      <c r="M52" s="131">
        <v>-2664</v>
      </c>
      <c r="N52" s="131">
        <v>36621</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3135</v>
      </c>
      <c r="D53" s="129" t="s">
        <v>10</v>
      </c>
      <c r="E53" s="129" t="s">
        <v>10</v>
      </c>
      <c r="F53" s="129" t="s">
        <v>10</v>
      </c>
      <c r="G53" s="129" t="s">
        <v>10</v>
      </c>
      <c r="H53" s="129" t="s">
        <v>10</v>
      </c>
      <c r="I53" s="129" t="s">
        <v>10</v>
      </c>
      <c r="J53" s="129" t="s">
        <v>10</v>
      </c>
      <c r="K53" s="129" t="s">
        <v>10</v>
      </c>
      <c r="L53" s="129" t="s">
        <v>10</v>
      </c>
      <c r="M53" s="129" t="s">
        <v>10</v>
      </c>
      <c r="N53" s="129">
        <v>3135</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4882</v>
      </c>
      <c r="D54" s="129" t="s">
        <v>10</v>
      </c>
      <c r="E54" s="129" t="s">
        <v>10</v>
      </c>
      <c r="F54" s="129" t="s">
        <v>10</v>
      </c>
      <c r="G54" s="129" t="s">
        <v>10</v>
      </c>
      <c r="H54" s="129" t="s">
        <v>10</v>
      </c>
      <c r="I54" s="129" t="s">
        <v>10</v>
      </c>
      <c r="J54" s="129" t="s">
        <v>10</v>
      </c>
      <c r="K54" s="129" t="s">
        <v>10</v>
      </c>
      <c r="L54" s="129" t="s">
        <v>10</v>
      </c>
      <c r="M54" s="129" t="s">
        <v>10</v>
      </c>
      <c r="N54" s="129">
        <v>4882</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501.37</v>
      </c>
      <c r="D56" s="36">
        <v>199.26</v>
      </c>
      <c r="E56" s="36">
        <v>137.13</v>
      </c>
      <c r="F56" s="36">
        <v>11.86</v>
      </c>
      <c r="G56" s="36">
        <v>55.65</v>
      </c>
      <c r="H56" s="36">
        <v>6.84</v>
      </c>
      <c r="I56" s="36">
        <v>3.14</v>
      </c>
      <c r="J56" s="36">
        <v>3.7</v>
      </c>
      <c r="K56" s="36">
        <v>8.99</v>
      </c>
      <c r="L56" s="36">
        <v>43.74</v>
      </c>
      <c r="M56" s="36">
        <v>37.9</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168.24</v>
      </c>
      <c r="D57" s="36">
        <v>37.229999999999997</v>
      </c>
      <c r="E57" s="36">
        <v>35.06</v>
      </c>
      <c r="F57" s="36">
        <v>21.95</v>
      </c>
      <c r="G57" s="36">
        <v>37.42</v>
      </c>
      <c r="H57" s="36">
        <v>0.31</v>
      </c>
      <c r="I57" s="36">
        <v>0.28000000000000003</v>
      </c>
      <c r="J57" s="36">
        <v>0.03</v>
      </c>
      <c r="K57" s="36">
        <v>12.05</v>
      </c>
      <c r="L57" s="36">
        <v>6.03</v>
      </c>
      <c r="M57" s="36">
        <v>18.2</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t="s">
        <v>10</v>
      </c>
      <c r="D58" s="36" t="s">
        <v>10</v>
      </c>
      <c r="E58" s="36" t="s">
        <v>10</v>
      </c>
      <c r="F58" s="36" t="s">
        <v>10</v>
      </c>
      <c r="G58" s="36" t="s">
        <v>10</v>
      </c>
      <c r="H58" s="36" t="s">
        <v>10</v>
      </c>
      <c r="I58" s="36" t="s">
        <v>10</v>
      </c>
      <c r="J58" s="36" t="s">
        <v>10</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71.209999999999994</v>
      </c>
      <c r="D59" s="36" t="s">
        <v>10</v>
      </c>
      <c r="E59" s="36" t="s">
        <v>10</v>
      </c>
      <c r="F59" s="36" t="s">
        <v>10</v>
      </c>
      <c r="G59" s="36" t="s">
        <v>10</v>
      </c>
      <c r="H59" s="36" t="s">
        <v>10</v>
      </c>
      <c r="I59" s="36" t="s">
        <v>10</v>
      </c>
      <c r="J59" s="36" t="s">
        <v>10</v>
      </c>
      <c r="K59" s="36" t="s">
        <v>10</v>
      </c>
      <c r="L59" s="36" t="s">
        <v>10</v>
      </c>
      <c r="M59" s="36" t="s">
        <v>10</v>
      </c>
      <c r="N59" s="36">
        <v>71.209999999999994</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711.51</v>
      </c>
      <c r="D60" s="36">
        <v>16.260000000000002</v>
      </c>
      <c r="E60" s="36">
        <v>12.99</v>
      </c>
      <c r="F60" s="36">
        <v>27.3</v>
      </c>
      <c r="G60" s="36">
        <v>16.88</v>
      </c>
      <c r="H60" s="36">
        <v>113.78</v>
      </c>
      <c r="I60" s="36">
        <v>0.26</v>
      </c>
      <c r="J60" s="36">
        <v>113.52</v>
      </c>
      <c r="K60" s="36">
        <v>24.31</v>
      </c>
      <c r="L60" s="36">
        <v>51.18</v>
      </c>
      <c r="M60" s="36">
        <v>85.79</v>
      </c>
      <c r="N60" s="36">
        <v>363.03</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7.58</v>
      </c>
      <c r="D61" s="36">
        <v>2.87</v>
      </c>
      <c r="E61" s="36">
        <v>0.18</v>
      </c>
      <c r="F61" s="36">
        <v>2.52</v>
      </c>
      <c r="G61" s="36">
        <v>0.12</v>
      </c>
      <c r="H61" s="36" t="s">
        <v>10</v>
      </c>
      <c r="I61" s="36" t="s">
        <v>10</v>
      </c>
      <c r="J61" s="36" t="s">
        <v>10</v>
      </c>
      <c r="K61" s="36">
        <v>1.8</v>
      </c>
      <c r="L61" s="36" t="s">
        <v>10</v>
      </c>
      <c r="M61" s="36">
        <v>0.09</v>
      </c>
      <c r="N61" s="36" t="s">
        <v>10</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1444.75</v>
      </c>
      <c r="D62" s="37">
        <v>249.87</v>
      </c>
      <c r="E62" s="37">
        <v>184.99</v>
      </c>
      <c r="F62" s="37">
        <v>58.58</v>
      </c>
      <c r="G62" s="37">
        <v>109.82</v>
      </c>
      <c r="H62" s="37">
        <v>120.94</v>
      </c>
      <c r="I62" s="37">
        <v>3.68</v>
      </c>
      <c r="J62" s="37">
        <v>117.25</v>
      </c>
      <c r="K62" s="37">
        <v>43.55</v>
      </c>
      <c r="L62" s="37">
        <v>100.95</v>
      </c>
      <c r="M62" s="37">
        <v>141.80000000000001</v>
      </c>
      <c r="N62" s="37">
        <v>434.24</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422.31</v>
      </c>
      <c r="D63" s="36">
        <v>13.39</v>
      </c>
      <c r="E63" s="36">
        <v>22.13</v>
      </c>
      <c r="F63" s="36">
        <v>1.3</v>
      </c>
      <c r="G63" s="36">
        <v>56.38</v>
      </c>
      <c r="H63" s="36" t="s">
        <v>10</v>
      </c>
      <c r="I63" s="36" t="s">
        <v>10</v>
      </c>
      <c r="J63" s="36" t="s">
        <v>10</v>
      </c>
      <c r="K63" s="36">
        <v>0.14000000000000001</v>
      </c>
      <c r="L63" s="36">
        <v>78.760000000000005</v>
      </c>
      <c r="M63" s="36">
        <v>250.22</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376.24</v>
      </c>
      <c r="D64" s="36">
        <v>2.2599999999999998</v>
      </c>
      <c r="E64" s="36" t="s">
        <v>10</v>
      </c>
      <c r="F64" s="36">
        <v>1.1499999999999999</v>
      </c>
      <c r="G64" s="36">
        <v>56.1</v>
      </c>
      <c r="H64" s="36" t="s">
        <v>10</v>
      </c>
      <c r="I64" s="36" t="s">
        <v>10</v>
      </c>
      <c r="J64" s="36" t="s">
        <v>10</v>
      </c>
      <c r="K64" s="36">
        <v>0.05</v>
      </c>
      <c r="L64" s="36">
        <v>66.97</v>
      </c>
      <c r="M64" s="36">
        <v>249.71</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0.33</v>
      </c>
      <c r="D66" s="36">
        <v>0.3</v>
      </c>
      <c r="E66" s="36" t="s">
        <v>10</v>
      </c>
      <c r="F66" s="36" t="s">
        <v>10</v>
      </c>
      <c r="G66" s="36" t="s">
        <v>10</v>
      </c>
      <c r="H66" s="36" t="s">
        <v>10</v>
      </c>
      <c r="I66" s="36" t="s">
        <v>10</v>
      </c>
      <c r="J66" s="36" t="s">
        <v>10</v>
      </c>
      <c r="K66" s="36">
        <v>0.02</v>
      </c>
      <c r="L66" s="36" t="s">
        <v>10</v>
      </c>
      <c r="M66" s="36" t="s">
        <v>10</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422.64</v>
      </c>
      <c r="D68" s="37">
        <v>13.7</v>
      </c>
      <c r="E68" s="37">
        <v>22.13</v>
      </c>
      <c r="F68" s="37">
        <v>1.3</v>
      </c>
      <c r="G68" s="37">
        <v>56.38</v>
      </c>
      <c r="H68" s="37" t="s">
        <v>10</v>
      </c>
      <c r="I68" s="37" t="s">
        <v>10</v>
      </c>
      <c r="J68" s="37" t="s">
        <v>10</v>
      </c>
      <c r="K68" s="37">
        <v>0.16</v>
      </c>
      <c r="L68" s="37">
        <v>78.760000000000005</v>
      </c>
      <c r="M68" s="37">
        <v>250.22</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1867.39</v>
      </c>
      <c r="D69" s="37">
        <v>263.57</v>
      </c>
      <c r="E69" s="37">
        <v>207.13</v>
      </c>
      <c r="F69" s="37">
        <v>59.88</v>
      </c>
      <c r="G69" s="37">
        <v>166.2</v>
      </c>
      <c r="H69" s="37">
        <v>120.94</v>
      </c>
      <c r="I69" s="37">
        <v>3.68</v>
      </c>
      <c r="J69" s="37">
        <v>117.25</v>
      </c>
      <c r="K69" s="37">
        <v>43.71</v>
      </c>
      <c r="L69" s="37">
        <v>179.71</v>
      </c>
      <c r="M69" s="37">
        <v>392.02</v>
      </c>
      <c r="N69" s="37">
        <v>434.24</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v>782.97</v>
      </c>
      <c r="D70" s="36" t="s">
        <v>10</v>
      </c>
      <c r="E70" s="36" t="s">
        <v>10</v>
      </c>
      <c r="F70" s="36" t="s">
        <v>10</v>
      </c>
      <c r="G70" s="36" t="s">
        <v>10</v>
      </c>
      <c r="H70" s="36" t="s">
        <v>10</v>
      </c>
      <c r="I70" s="36" t="s">
        <v>10</v>
      </c>
      <c r="J70" s="36" t="s">
        <v>10</v>
      </c>
      <c r="K70" s="36" t="s">
        <v>10</v>
      </c>
      <c r="L70" s="36" t="s">
        <v>10</v>
      </c>
      <c r="M70" s="36" t="s">
        <v>10</v>
      </c>
      <c r="N70" s="36">
        <v>782.97</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v>225.14</v>
      </c>
      <c r="D71" s="36" t="s">
        <v>10</v>
      </c>
      <c r="E71" s="36" t="s">
        <v>10</v>
      </c>
      <c r="F71" s="36" t="s">
        <v>10</v>
      </c>
      <c r="G71" s="36" t="s">
        <v>10</v>
      </c>
      <c r="H71" s="36" t="s">
        <v>10</v>
      </c>
      <c r="I71" s="36" t="s">
        <v>10</v>
      </c>
      <c r="J71" s="36" t="s">
        <v>10</v>
      </c>
      <c r="K71" s="36" t="s">
        <v>10</v>
      </c>
      <c r="L71" s="36" t="s">
        <v>10</v>
      </c>
      <c r="M71" s="36" t="s">
        <v>10</v>
      </c>
      <c r="N71" s="36">
        <v>225.14</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v>350.45</v>
      </c>
      <c r="D72" s="36" t="s">
        <v>10</v>
      </c>
      <c r="E72" s="36" t="s">
        <v>10</v>
      </c>
      <c r="F72" s="36" t="s">
        <v>10</v>
      </c>
      <c r="G72" s="36" t="s">
        <v>10</v>
      </c>
      <c r="H72" s="36" t="s">
        <v>10</v>
      </c>
      <c r="I72" s="36" t="s">
        <v>10</v>
      </c>
      <c r="J72" s="36" t="s">
        <v>10</v>
      </c>
      <c r="K72" s="36" t="s">
        <v>10</v>
      </c>
      <c r="L72" s="36" t="s">
        <v>10</v>
      </c>
      <c r="M72" s="36" t="s">
        <v>10</v>
      </c>
      <c r="N72" s="36">
        <v>350.45</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v>134.22999999999999</v>
      </c>
      <c r="D73" s="36" t="s">
        <v>10</v>
      </c>
      <c r="E73" s="36" t="s">
        <v>10</v>
      </c>
      <c r="F73" s="36" t="s">
        <v>10</v>
      </c>
      <c r="G73" s="36" t="s">
        <v>10</v>
      </c>
      <c r="H73" s="36" t="s">
        <v>10</v>
      </c>
      <c r="I73" s="36" t="s">
        <v>10</v>
      </c>
      <c r="J73" s="36" t="s">
        <v>10</v>
      </c>
      <c r="K73" s="36" t="s">
        <v>10</v>
      </c>
      <c r="L73" s="36" t="s">
        <v>10</v>
      </c>
      <c r="M73" s="36" t="s">
        <v>10</v>
      </c>
      <c r="N73" s="36">
        <v>134.22999999999999</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229.59</v>
      </c>
      <c r="D74" s="36" t="s">
        <v>10</v>
      </c>
      <c r="E74" s="36" t="s">
        <v>10</v>
      </c>
      <c r="F74" s="36" t="s">
        <v>10</v>
      </c>
      <c r="G74" s="36" t="s">
        <v>10</v>
      </c>
      <c r="H74" s="36" t="s">
        <v>10</v>
      </c>
      <c r="I74" s="36" t="s">
        <v>10</v>
      </c>
      <c r="J74" s="36" t="s">
        <v>10</v>
      </c>
      <c r="K74" s="36" t="s">
        <v>10</v>
      </c>
      <c r="L74" s="36" t="s">
        <v>10</v>
      </c>
      <c r="M74" s="36" t="s">
        <v>10</v>
      </c>
      <c r="N74" s="36">
        <v>229.59</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222</v>
      </c>
      <c r="D75" s="36" t="s">
        <v>10</v>
      </c>
      <c r="E75" s="36" t="s">
        <v>10</v>
      </c>
      <c r="F75" s="36" t="s">
        <v>10</v>
      </c>
      <c r="G75" s="36" t="s">
        <v>10</v>
      </c>
      <c r="H75" s="36" t="s">
        <v>10</v>
      </c>
      <c r="I75" s="36" t="s">
        <v>10</v>
      </c>
      <c r="J75" s="36" t="s">
        <v>10</v>
      </c>
      <c r="K75" s="36" t="s">
        <v>10</v>
      </c>
      <c r="L75" s="36" t="s">
        <v>10</v>
      </c>
      <c r="M75" s="36" t="s">
        <v>10</v>
      </c>
      <c r="N75" s="36">
        <v>222</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7.58</v>
      </c>
      <c r="D76" s="36">
        <v>0.15</v>
      </c>
      <c r="E76" s="36">
        <v>0.61</v>
      </c>
      <c r="F76" s="36" t="s">
        <v>10</v>
      </c>
      <c r="G76" s="36">
        <v>5.2</v>
      </c>
      <c r="H76" s="36">
        <v>1.44</v>
      </c>
      <c r="I76" s="36" t="s">
        <v>10</v>
      </c>
      <c r="J76" s="36">
        <v>1.44</v>
      </c>
      <c r="K76" s="36" t="s">
        <v>10</v>
      </c>
      <c r="L76" s="36" t="s">
        <v>10</v>
      </c>
      <c r="M76" s="36">
        <v>0.18</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8.16</v>
      </c>
      <c r="D77" s="36" t="s">
        <v>10</v>
      </c>
      <c r="E77" s="36" t="s">
        <v>10</v>
      </c>
      <c r="F77" s="36" t="s">
        <v>10</v>
      </c>
      <c r="G77" s="36">
        <v>8.16</v>
      </c>
      <c r="H77" s="36" t="s">
        <v>10</v>
      </c>
      <c r="I77" s="36" t="s">
        <v>10</v>
      </c>
      <c r="J77" s="36" t="s">
        <v>10</v>
      </c>
      <c r="K77" s="36" t="s">
        <v>10</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46.92</v>
      </c>
      <c r="D78" s="36">
        <v>1.1599999999999999</v>
      </c>
      <c r="E78" s="36">
        <v>23.24</v>
      </c>
      <c r="F78" s="36" t="s">
        <v>10</v>
      </c>
      <c r="G78" s="36">
        <v>1.1399999999999999</v>
      </c>
      <c r="H78" s="36" t="s">
        <v>10</v>
      </c>
      <c r="I78" s="36" t="s">
        <v>10</v>
      </c>
      <c r="J78" s="36" t="s">
        <v>10</v>
      </c>
      <c r="K78" s="36">
        <v>0.01</v>
      </c>
      <c r="L78" s="36">
        <v>6.48</v>
      </c>
      <c r="M78" s="36">
        <v>14.89</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228.79</v>
      </c>
      <c r="D79" s="36">
        <v>35.35</v>
      </c>
      <c r="E79" s="36">
        <v>21.97</v>
      </c>
      <c r="F79" s="36">
        <v>6.51</v>
      </c>
      <c r="G79" s="36">
        <v>20.239999999999998</v>
      </c>
      <c r="H79" s="36">
        <v>0.42</v>
      </c>
      <c r="I79" s="36" t="s">
        <v>10</v>
      </c>
      <c r="J79" s="36">
        <v>0.42</v>
      </c>
      <c r="K79" s="36">
        <v>8.85</v>
      </c>
      <c r="L79" s="36">
        <v>13.29</v>
      </c>
      <c r="M79" s="36">
        <v>64.39</v>
      </c>
      <c r="N79" s="36">
        <v>57.77</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7.58</v>
      </c>
      <c r="D80" s="36">
        <v>2.87</v>
      </c>
      <c r="E80" s="36">
        <v>0.18</v>
      </c>
      <c r="F80" s="36">
        <v>2.52</v>
      </c>
      <c r="G80" s="36">
        <v>0.12</v>
      </c>
      <c r="H80" s="36" t="s">
        <v>10</v>
      </c>
      <c r="I80" s="36" t="s">
        <v>10</v>
      </c>
      <c r="J80" s="36" t="s">
        <v>10</v>
      </c>
      <c r="K80" s="36">
        <v>1.8</v>
      </c>
      <c r="L80" s="36" t="s">
        <v>10</v>
      </c>
      <c r="M80" s="36">
        <v>0.09</v>
      </c>
      <c r="N80" s="36" t="s">
        <v>10</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1518.43</v>
      </c>
      <c r="D81" s="37">
        <v>33.78</v>
      </c>
      <c r="E81" s="37">
        <v>45.65</v>
      </c>
      <c r="F81" s="37">
        <v>3.99</v>
      </c>
      <c r="G81" s="37">
        <v>34.619999999999997</v>
      </c>
      <c r="H81" s="37">
        <v>1.86</v>
      </c>
      <c r="I81" s="37" t="s">
        <v>10</v>
      </c>
      <c r="J81" s="37">
        <v>1.86</v>
      </c>
      <c r="K81" s="37">
        <v>7.06</v>
      </c>
      <c r="L81" s="37">
        <v>19.77</v>
      </c>
      <c r="M81" s="37">
        <v>79.37</v>
      </c>
      <c r="N81" s="37">
        <v>1292.33</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355.88</v>
      </c>
      <c r="D82" s="36" t="s">
        <v>10</v>
      </c>
      <c r="E82" s="36">
        <v>4.6900000000000004</v>
      </c>
      <c r="F82" s="36">
        <v>0.76</v>
      </c>
      <c r="G82" s="36">
        <v>49.5</v>
      </c>
      <c r="H82" s="36" t="s">
        <v>10</v>
      </c>
      <c r="I82" s="36" t="s">
        <v>10</v>
      </c>
      <c r="J82" s="36" t="s">
        <v>10</v>
      </c>
      <c r="K82" s="36" t="s">
        <v>10</v>
      </c>
      <c r="L82" s="36">
        <v>4.58</v>
      </c>
      <c r="M82" s="36">
        <v>221.03</v>
      </c>
      <c r="N82" s="36">
        <v>75.319999999999993</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67.61</v>
      </c>
      <c r="D84" s="36">
        <v>28.47</v>
      </c>
      <c r="E84" s="36">
        <v>0.33</v>
      </c>
      <c r="F84" s="36">
        <v>0.14000000000000001</v>
      </c>
      <c r="G84" s="36">
        <v>3.2</v>
      </c>
      <c r="H84" s="36" t="s">
        <v>10</v>
      </c>
      <c r="I84" s="36" t="s">
        <v>10</v>
      </c>
      <c r="J84" s="36" t="s">
        <v>10</v>
      </c>
      <c r="K84" s="36" t="s">
        <v>10</v>
      </c>
      <c r="L84" s="36">
        <v>34.36</v>
      </c>
      <c r="M84" s="36">
        <v>1.1100000000000001</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423.5</v>
      </c>
      <c r="D86" s="37">
        <v>28.47</v>
      </c>
      <c r="E86" s="37">
        <v>5.0199999999999996</v>
      </c>
      <c r="F86" s="37">
        <v>0.9</v>
      </c>
      <c r="G86" s="37">
        <v>52.7</v>
      </c>
      <c r="H86" s="37" t="s">
        <v>10</v>
      </c>
      <c r="I86" s="37" t="s">
        <v>10</v>
      </c>
      <c r="J86" s="37" t="s">
        <v>10</v>
      </c>
      <c r="K86" s="37" t="s">
        <v>10</v>
      </c>
      <c r="L86" s="37">
        <v>38.94</v>
      </c>
      <c r="M86" s="37">
        <v>222.14</v>
      </c>
      <c r="N86" s="37">
        <v>75.319999999999993</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1941.92</v>
      </c>
      <c r="D87" s="37">
        <v>62.25</v>
      </c>
      <c r="E87" s="37">
        <v>50.66</v>
      </c>
      <c r="F87" s="37">
        <v>4.9000000000000004</v>
      </c>
      <c r="G87" s="37">
        <v>87.32</v>
      </c>
      <c r="H87" s="37">
        <v>1.86</v>
      </c>
      <c r="I87" s="37" t="s">
        <v>10</v>
      </c>
      <c r="J87" s="37">
        <v>1.86</v>
      </c>
      <c r="K87" s="37">
        <v>7.06</v>
      </c>
      <c r="L87" s="37">
        <v>58.71</v>
      </c>
      <c r="M87" s="37">
        <v>301.51</v>
      </c>
      <c r="N87" s="37">
        <v>1367.65</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74.53</v>
      </c>
      <c r="D88" s="37">
        <v>-201.32</v>
      </c>
      <c r="E88" s="37">
        <v>-156.46</v>
      </c>
      <c r="F88" s="37">
        <v>-54.99</v>
      </c>
      <c r="G88" s="37">
        <v>-78.88</v>
      </c>
      <c r="H88" s="37">
        <v>-119.08</v>
      </c>
      <c r="I88" s="37">
        <v>-3.68</v>
      </c>
      <c r="J88" s="37">
        <v>-115.39</v>
      </c>
      <c r="K88" s="37">
        <v>-36.65</v>
      </c>
      <c r="L88" s="37">
        <v>-120.99</v>
      </c>
      <c r="M88" s="37">
        <v>-90.5</v>
      </c>
      <c r="N88" s="37">
        <v>933.41</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73.680000000000007</v>
      </c>
      <c r="D89" s="38">
        <v>-216.1</v>
      </c>
      <c r="E89" s="38">
        <v>-139.35</v>
      </c>
      <c r="F89" s="38">
        <v>-54.59</v>
      </c>
      <c r="G89" s="38">
        <v>-75.209999999999994</v>
      </c>
      <c r="H89" s="38">
        <v>-119.08</v>
      </c>
      <c r="I89" s="38">
        <v>-3.68</v>
      </c>
      <c r="J89" s="38">
        <v>-115.39</v>
      </c>
      <c r="K89" s="38">
        <v>-36.49</v>
      </c>
      <c r="L89" s="38">
        <v>-81.17</v>
      </c>
      <c r="M89" s="38">
        <v>-62.43</v>
      </c>
      <c r="N89" s="38">
        <v>858.09</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73.45</v>
      </c>
      <c r="D90" s="36" t="s">
        <v>10</v>
      </c>
      <c r="E90" s="36" t="s">
        <v>10</v>
      </c>
      <c r="F90" s="36" t="s">
        <v>10</v>
      </c>
      <c r="G90" s="36" t="s">
        <v>10</v>
      </c>
      <c r="H90" s="36" t="s">
        <v>10</v>
      </c>
      <c r="I90" s="36" t="s">
        <v>10</v>
      </c>
      <c r="J90" s="36" t="s">
        <v>10</v>
      </c>
      <c r="K90" s="36" t="s">
        <v>10</v>
      </c>
      <c r="L90" s="36" t="s">
        <v>10</v>
      </c>
      <c r="M90" s="36" t="s">
        <v>10</v>
      </c>
      <c r="N90" s="36">
        <v>73.45</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114.39</v>
      </c>
      <c r="D91" s="36" t="s">
        <v>10</v>
      </c>
      <c r="E91" s="36" t="s">
        <v>10</v>
      </c>
      <c r="F91" s="36" t="s">
        <v>10</v>
      </c>
      <c r="G91" s="36" t="s">
        <v>10</v>
      </c>
      <c r="H91" s="36" t="s">
        <v>10</v>
      </c>
      <c r="I91" s="36" t="s">
        <v>10</v>
      </c>
      <c r="J91" s="36" t="s">
        <v>10</v>
      </c>
      <c r="K91" s="36" t="s">
        <v>10</v>
      </c>
      <c r="L91" s="36" t="s">
        <v>10</v>
      </c>
      <c r="M91" s="36" t="s">
        <v>10</v>
      </c>
      <c r="N91" s="36">
        <v>114.39</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932</v>
      </c>
      <c r="B1" s="220"/>
      <c r="C1" s="229" t="str">
        <f>"Auszahlungen und Einzahlungen der kreisfreien und großen
kreisangehörigen Städte "&amp;Deckblatt!A7&amp;" nach Produktbereichen"</f>
        <v>Auszahlungen und Einzahlungen der kreisfreien und großen
kreisangehörigen Städte 2016 nach Produktbereichen</v>
      </c>
      <c r="D1" s="230"/>
      <c r="E1" s="230"/>
      <c r="F1" s="230"/>
      <c r="G1" s="230"/>
      <c r="H1" s="230" t="str">
        <f>"Auszahlungen und Einzahlungen der kreisfreien und großen
kreisangehörigen Städte "&amp;Deckblatt!A7&amp;" nach Produktbereichen"</f>
        <v>Auszahlungen und Einzahlungen der kreisfreien und großen
kreisangehörigen Städte 2016 nach Produktbereichen</v>
      </c>
      <c r="I1" s="230"/>
      <c r="J1" s="230"/>
      <c r="K1" s="230"/>
      <c r="L1" s="230"/>
      <c r="M1" s="230"/>
      <c r="N1" s="230"/>
    </row>
    <row r="2" spans="1:14" s="18" customFormat="1" ht="24.95" customHeight="1">
      <c r="A2" s="253" t="s">
        <v>938</v>
      </c>
      <c r="B2" s="220"/>
      <c r="C2" s="229" t="s">
        <v>120</v>
      </c>
      <c r="D2" s="230"/>
      <c r="E2" s="230"/>
      <c r="F2" s="230"/>
      <c r="G2" s="230"/>
      <c r="H2" s="230" t="s">
        <v>120</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29761</v>
      </c>
      <c r="D19" s="129">
        <v>14678</v>
      </c>
      <c r="E19" s="129">
        <v>6880</v>
      </c>
      <c r="F19" s="129">
        <v>415</v>
      </c>
      <c r="G19" s="129">
        <v>2321</v>
      </c>
      <c r="H19" s="129">
        <v>453</v>
      </c>
      <c r="I19" s="129">
        <v>448</v>
      </c>
      <c r="J19" s="129">
        <v>5</v>
      </c>
      <c r="K19" s="129">
        <v>65</v>
      </c>
      <c r="L19" s="129">
        <v>2774</v>
      </c>
      <c r="M19" s="129">
        <v>2174</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11065</v>
      </c>
      <c r="D20" s="129">
        <v>2271</v>
      </c>
      <c r="E20" s="129">
        <v>605</v>
      </c>
      <c r="F20" s="129">
        <v>2044</v>
      </c>
      <c r="G20" s="129">
        <v>441</v>
      </c>
      <c r="H20" s="129">
        <v>154</v>
      </c>
      <c r="I20" s="129">
        <v>41</v>
      </c>
      <c r="J20" s="129">
        <v>112</v>
      </c>
      <c r="K20" s="129">
        <v>635</v>
      </c>
      <c r="L20" s="129">
        <v>3956</v>
      </c>
      <c r="M20" s="129">
        <v>959</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405</v>
      </c>
      <c r="D21" s="129" t="s">
        <v>10</v>
      </c>
      <c r="E21" s="129" t="s">
        <v>10</v>
      </c>
      <c r="F21" s="129" t="s">
        <v>10</v>
      </c>
      <c r="G21" s="129" t="s">
        <v>10</v>
      </c>
      <c r="H21" s="129">
        <v>405</v>
      </c>
      <c r="I21" s="129" t="s">
        <v>10</v>
      </c>
      <c r="J21" s="129">
        <v>405</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242</v>
      </c>
      <c r="D22" s="129" t="s">
        <v>10</v>
      </c>
      <c r="E22" s="129" t="s">
        <v>10</v>
      </c>
      <c r="F22" s="129">
        <v>6</v>
      </c>
      <c r="G22" s="129" t="s">
        <v>10</v>
      </c>
      <c r="H22" s="129" t="s">
        <v>10</v>
      </c>
      <c r="I22" s="129" t="s">
        <v>10</v>
      </c>
      <c r="J22" s="129" t="s">
        <v>10</v>
      </c>
      <c r="K22" s="129" t="s">
        <v>10</v>
      </c>
      <c r="L22" s="129">
        <v>9</v>
      </c>
      <c r="M22" s="129" t="s">
        <v>10</v>
      </c>
      <c r="N22" s="129">
        <v>227</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45949</v>
      </c>
      <c r="D23" s="129">
        <v>884</v>
      </c>
      <c r="E23" s="129">
        <v>695</v>
      </c>
      <c r="F23" s="129">
        <v>985</v>
      </c>
      <c r="G23" s="129">
        <v>11241</v>
      </c>
      <c r="H23" s="129">
        <v>7411</v>
      </c>
      <c r="I23" s="129">
        <v>280</v>
      </c>
      <c r="J23" s="129">
        <v>7130</v>
      </c>
      <c r="K23" s="129">
        <v>626</v>
      </c>
      <c r="L23" s="129">
        <v>869</v>
      </c>
      <c r="M23" s="129">
        <v>1026</v>
      </c>
      <c r="N23" s="129">
        <v>22212</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1122</v>
      </c>
      <c r="D24" s="129" t="s">
        <v>10</v>
      </c>
      <c r="E24" s="129">
        <v>12</v>
      </c>
      <c r="F24" s="129">
        <v>189</v>
      </c>
      <c r="G24" s="129" t="s">
        <v>10</v>
      </c>
      <c r="H24" s="129" t="s">
        <v>10</v>
      </c>
      <c r="I24" s="129" t="s">
        <v>10</v>
      </c>
      <c r="J24" s="129" t="s">
        <v>10</v>
      </c>
      <c r="K24" s="129" t="s">
        <v>10</v>
      </c>
      <c r="L24" s="129">
        <v>921</v>
      </c>
      <c r="M24" s="129" t="s">
        <v>10</v>
      </c>
      <c r="N24" s="129" t="s">
        <v>10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86300</v>
      </c>
      <c r="D25" s="130">
        <v>17833</v>
      </c>
      <c r="E25" s="130">
        <v>8168</v>
      </c>
      <c r="F25" s="130">
        <v>3261</v>
      </c>
      <c r="G25" s="130">
        <v>14003</v>
      </c>
      <c r="H25" s="130">
        <v>8423</v>
      </c>
      <c r="I25" s="130">
        <v>770</v>
      </c>
      <c r="J25" s="130">
        <v>7653</v>
      </c>
      <c r="K25" s="130">
        <v>1327</v>
      </c>
      <c r="L25" s="130">
        <v>6687</v>
      </c>
      <c r="M25" s="130">
        <v>4160</v>
      </c>
      <c r="N25" s="130">
        <v>22439</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11919</v>
      </c>
      <c r="D26" s="129">
        <v>935</v>
      </c>
      <c r="E26" s="129">
        <v>693</v>
      </c>
      <c r="F26" s="129">
        <v>840</v>
      </c>
      <c r="G26" s="129">
        <v>33</v>
      </c>
      <c r="H26" s="129" t="s">
        <v>10</v>
      </c>
      <c r="I26" s="129" t="s">
        <v>10</v>
      </c>
      <c r="J26" s="129" t="s">
        <v>10</v>
      </c>
      <c r="K26" s="129">
        <v>183</v>
      </c>
      <c r="L26" s="129">
        <v>8680</v>
      </c>
      <c r="M26" s="129">
        <v>555</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2267</v>
      </c>
      <c r="D27" s="129">
        <v>112</v>
      </c>
      <c r="E27" s="129" t="s">
        <v>10</v>
      </c>
      <c r="F27" s="129">
        <v>684</v>
      </c>
      <c r="G27" s="129" t="s">
        <v>10</v>
      </c>
      <c r="H27" s="129" t="s">
        <v>10</v>
      </c>
      <c r="I27" s="129" t="s">
        <v>10</v>
      </c>
      <c r="J27" s="129" t="s">
        <v>10</v>
      </c>
      <c r="K27" s="129">
        <v>158</v>
      </c>
      <c r="L27" s="129">
        <v>1072</v>
      </c>
      <c r="M27" s="129">
        <v>242</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335</v>
      </c>
      <c r="D29" s="129" t="s">
        <v>10</v>
      </c>
      <c r="E29" s="129" t="s">
        <v>10</v>
      </c>
      <c r="F29" s="129" t="s">
        <v>10</v>
      </c>
      <c r="G29" s="129" t="s">
        <v>10</v>
      </c>
      <c r="H29" s="129" t="s">
        <v>10</v>
      </c>
      <c r="I29" s="129" t="s">
        <v>10</v>
      </c>
      <c r="J29" s="129" t="s">
        <v>10</v>
      </c>
      <c r="K29" s="129">
        <v>44</v>
      </c>
      <c r="L29" s="129">
        <v>189</v>
      </c>
      <c r="M29" s="129">
        <v>102</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12254</v>
      </c>
      <c r="D31" s="130">
        <v>935</v>
      </c>
      <c r="E31" s="130">
        <v>693</v>
      </c>
      <c r="F31" s="130">
        <v>840</v>
      </c>
      <c r="G31" s="130">
        <v>33</v>
      </c>
      <c r="H31" s="130" t="s">
        <v>10</v>
      </c>
      <c r="I31" s="130" t="s">
        <v>10</v>
      </c>
      <c r="J31" s="130" t="s">
        <v>10</v>
      </c>
      <c r="K31" s="130">
        <v>227</v>
      </c>
      <c r="L31" s="130">
        <v>8870</v>
      </c>
      <c r="M31" s="130">
        <v>656</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98555</v>
      </c>
      <c r="D32" s="130">
        <v>18768</v>
      </c>
      <c r="E32" s="130">
        <v>8861</v>
      </c>
      <c r="F32" s="130">
        <v>4101</v>
      </c>
      <c r="G32" s="130">
        <v>14035</v>
      </c>
      <c r="H32" s="130">
        <v>8423</v>
      </c>
      <c r="I32" s="130">
        <v>770</v>
      </c>
      <c r="J32" s="130">
        <v>7653</v>
      </c>
      <c r="K32" s="130">
        <v>1555</v>
      </c>
      <c r="L32" s="130">
        <v>15556</v>
      </c>
      <c r="M32" s="130">
        <v>4816</v>
      </c>
      <c r="N32" s="130">
        <v>22439</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v>39084</v>
      </c>
      <c r="D33" s="129" t="s">
        <v>10</v>
      </c>
      <c r="E33" s="129" t="s">
        <v>10</v>
      </c>
      <c r="F33" s="129" t="s">
        <v>10</v>
      </c>
      <c r="G33" s="129" t="s">
        <v>10</v>
      </c>
      <c r="H33" s="129" t="s">
        <v>10</v>
      </c>
      <c r="I33" s="129" t="s">
        <v>10</v>
      </c>
      <c r="J33" s="129" t="s">
        <v>10</v>
      </c>
      <c r="K33" s="129" t="s">
        <v>10</v>
      </c>
      <c r="L33" s="129" t="s">
        <v>10</v>
      </c>
      <c r="M33" s="129" t="s">
        <v>10</v>
      </c>
      <c r="N33" s="129">
        <v>39084</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v>15502</v>
      </c>
      <c r="D34" s="129" t="s">
        <v>10</v>
      </c>
      <c r="E34" s="129" t="s">
        <v>10</v>
      </c>
      <c r="F34" s="129" t="s">
        <v>10</v>
      </c>
      <c r="G34" s="129" t="s">
        <v>10</v>
      </c>
      <c r="H34" s="129" t="s">
        <v>10</v>
      </c>
      <c r="I34" s="129" t="s">
        <v>10</v>
      </c>
      <c r="J34" s="129" t="s">
        <v>10</v>
      </c>
      <c r="K34" s="129" t="s">
        <v>10</v>
      </c>
      <c r="L34" s="129" t="s">
        <v>10</v>
      </c>
      <c r="M34" s="129" t="s">
        <v>10</v>
      </c>
      <c r="N34" s="129">
        <v>15502</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v>15078</v>
      </c>
      <c r="D35" s="129" t="s">
        <v>10</v>
      </c>
      <c r="E35" s="129" t="s">
        <v>10</v>
      </c>
      <c r="F35" s="129" t="s">
        <v>10</v>
      </c>
      <c r="G35" s="129" t="s">
        <v>10</v>
      </c>
      <c r="H35" s="129" t="s">
        <v>10</v>
      </c>
      <c r="I35" s="129" t="s">
        <v>10</v>
      </c>
      <c r="J35" s="129" t="s">
        <v>10</v>
      </c>
      <c r="K35" s="129" t="s">
        <v>10</v>
      </c>
      <c r="L35" s="129" t="s">
        <v>10</v>
      </c>
      <c r="M35" s="129" t="s">
        <v>10</v>
      </c>
      <c r="N35" s="129">
        <v>15078</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v>4959</v>
      </c>
      <c r="D36" s="129" t="s">
        <v>10</v>
      </c>
      <c r="E36" s="129" t="s">
        <v>10</v>
      </c>
      <c r="F36" s="129" t="s">
        <v>10</v>
      </c>
      <c r="G36" s="129" t="s">
        <v>10</v>
      </c>
      <c r="H36" s="129" t="s">
        <v>10</v>
      </c>
      <c r="I36" s="129" t="s">
        <v>10</v>
      </c>
      <c r="J36" s="129" t="s">
        <v>10</v>
      </c>
      <c r="K36" s="129" t="s">
        <v>10</v>
      </c>
      <c r="L36" s="129" t="s">
        <v>10</v>
      </c>
      <c r="M36" s="129" t="s">
        <v>10</v>
      </c>
      <c r="N36" s="129">
        <v>4959</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15557</v>
      </c>
      <c r="D37" s="129" t="s">
        <v>10</v>
      </c>
      <c r="E37" s="129" t="s">
        <v>10</v>
      </c>
      <c r="F37" s="129" t="s">
        <v>10</v>
      </c>
      <c r="G37" s="129" t="s">
        <v>10</v>
      </c>
      <c r="H37" s="129" t="s">
        <v>10</v>
      </c>
      <c r="I37" s="129" t="s">
        <v>10</v>
      </c>
      <c r="J37" s="129" t="s">
        <v>10</v>
      </c>
      <c r="K37" s="129" t="s">
        <v>10</v>
      </c>
      <c r="L37" s="129" t="s">
        <v>10</v>
      </c>
      <c r="M37" s="129" t="s">
        <v>10</v>
      </c>
      <c r="N37" s="129">
        <v>15557</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11753</v>
      </c>
      <c r="D38" s="129" t="s">
        <v>10</v>
      </c>
      <c r="E38" s="129" t="s">
        <v>10</v>
      </c>
      <c r="F38" s="129" t="s">
        <v>10</v>
      </c>
      <c r="G38" s="129" t="s">
        <v>10</v>
      </c>
      <c r="H38" s="129" t="s">
        <v>10</v>
      </c>
      <c r="I38" s="129" t="s">
        <v>10</v>
      </c>
      <c r="J38" s="129" t="s">
        <v>10</v>
      </c>
      <c r="K38" s="129" t="s">
        <v>10</v>
      </c>
      <c r="L38" s="129" t="s">
        <v>10</v>
      </c>
      <c r="M38" s="129" t="s">
        <v>10</v>
      </c>
      <c r="N38" s="129">
        <v>11753</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6174</v>
      </c>
      <c r="D39" s="129">
        <v>12</v>
      </c>
      <c r="E39" s="129" t="s">
        <v>10</v>
      </c>
      <c r="F39" s="129" t="s">
        <v>10</v>
      </c>
      <c r="G39" s="129">
        <v>6093</v>
      </c>
      <c r="H39" s="129">
        <v>45</v>
      </c>
      <c r="I39" s="129" t="s">
        <v>10</v>
      </c>
      <c r="J39" s="129">
        <v>45</v>
      </c>
      <c r="K39" s="129" t="s">
        <v>10</v>
      </c>
      <c r="L39" s="129" t="s">
        <v>10</v>
      </c>
      <c r="M39" s="129">
        <v>24</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90</v>
      </c>
      <c r="D40" s="129">
        <v>18</v>
      </c>
      <c r="E40" s="129" t="s">
        <v>10</v>
      </c>
      <c r="F40" s="129">
        <v>2</v>
      </c>
      <c r="G40" s="129" t="s">
        <v>10</v>
      </c>
      <c r="H40" s="129" t="s">
        <v>10</v>
      </c>
      <c r="I40" s="129" t="s">
        <v>10</v>
      </c>
      <c r="J40" s="129" t="s">
        <v>10</v>
      </c>
      <c r="K40" s="129" t="s">
        <v>10</v>
      </c>
      <c r="L40" s="129" t="s">
        <v>10</v>
      </c>
      <c r="M40" s="129">
        <v>70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7541</v>
      </c>
      <c r="D41" s="129">
        <v>50</v>
      </c>
      <c r="E41" s="129">
        <v>1200</v>
      </c>
      <c r="F41" s="129">
        <v>1989</v>
      </c>
      <c r="G41" s="129">
        <v>395</v>
      </c>
      <c r="H41" s="129">
        <v>66</v>
      </c>
      <c r="I41" s="129" t="s">
        <v>10</v>
      </c>
      <c r="J41" s="129">
        <v>65</v>
      </c>
      <c r="K41" s="129">
        <v>226</v>
      </c>
      <c r="L41" s="129">
        <v>2331</v>
      </c>
      <c r="M41" s="129">
        <v>1286</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15820</v>
      </c>
      <c r="D42" s="129">
        <v>4680</v>
      </c>
      <c r="E42" s="129">
        <v>855</v>
      </c>
      <c r="F42" s="129">
        <v>661</v>
      </c>
      <c r="G42" s="129">
        <v>161</v>
      </c>
      <c r="H42" s="129">
        <v>48</v>
      </c>
      <c r="I42" s="129">
        <v>6</v>
      </c>
      <c r="J42" s="129">
        <v>42</v>
      </c>
      <c r="K42" s="129">
        <v>101</v>
      </c>
      <c r="L42" s="129">
        <v>1108</v>
      </c>
      <c r="M42" s="129">
        <v>3509</v>
      </c>
      <c r="N42" s="129">
        <v>4697</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1122</v>
      </c>
      <c r="D43" s="129" t="s">
        <v>10</v>
      </c>
      <c r="E43" s="129">
        <v>12</v>
      </c>
      <c r="F43" s="129">
        <v>189</v>
      </c>
      <c r="G43" s="129" t="s">
        <v>10</v>
      </c>
      <c r="H43" s="129" t="s">
        <v>10</v>
      </c>
      <c r="I43" s="129" t="s">
        <v>10</v>
      </c>
      <c r="J43" s="129" t="s">
        <v>10</v>
      </c>
      <c r="K43" s="129" t="s">
        <v>10</v>
      </c>
      <c r="L43" s="129">
        <v>921</v>
      </c>
      <c r="M43" s="129" t="s">
        <v>10</v>
      </c>
      <c r="N43" s="129" t="s">
        <v>10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94896</v>
      </c>
      <c r="D44" s="130">
        <v>4760</v>
      </c>
      <c r="E44" s="130">
        <v>2042</v>
      </c>
      <c r="F44" s="130">
        <v>2463</v>
      </c>
      <c r="G44" s="130">
        <v>6649</v>
      </c>
      <c r="H44" s="130">
        <v>159</v>
      </c>
      <c r="I44" s="130">
        <v>6</v>
      </c>
      <c r="J44" s="130">
        <v>153</v>
      </c>
      <c r="K44" s="130">
        <v>327</v>
      </c>
      <c r="L44" s="130">
        <v>2518</v>
      </c>
      <c r="M44" s="130">
        <v>4889</v>
      </c>
      <c r="N44" s="130">
        <v>71090</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7868</v>
      </c>
      <c r="D45" s="129">
        <v>10</v>
      </c>
      <c r="E45" s="129">
        <v>322</v>
      </c>
      <c r="F45" s="129" t="s">
        <v>10</v>
      </c>
      <c r="G45" s="129">
        <v>1</v>
      </c>
      <c r="H45" s="129" t="s">
        <v>10</v>
      </c>
      <c r="I45" s="129" t="s">
        <v>10</v>
      </c>
      <c r="J45" s="129" t="s">
        <v>10</v>
      </c>
      <c r="K45" s="129" t="s">
        <v>10</v>
      </c>
      <c r="L45" s="129">
        <v>2096</v>
      </c>
      <c r="M45" s="129">
        <v>32</v>
      </c>
      <c r="N45" s="129">
        <v>5406</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3956</v>
      </c>
      <c r="D47" s="129">
        <v>1049</v>
      </c>
      <c r="E47" s="129">
        <v>18</v>
      </c>
      <c r="F47" s="129">
        <v>1</v>
      </c>
      <c r="G47" s="129" t="s">
        <v>10</v>
      </c>
      <c r="H47" s="129" t="s">
        <v>10</v>
      </c>
      <c r="I47" s="129" t="s">
        <v>10</v>
      </c>
      <c r="J47" s="129" t="s">
        <v>10</v>
      </c>
      <c r="K47" s="129" t="s">
        <v>10</v>
      </c>
      <c r="L47" s="129">
        <v>2451</v>
      </c>
      <c r="M47" s="129">
        <v>28</v>
      </c>
      <c r="N47" s="129">
        <v>408</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11824</v>
      </c>
      <c r="D49" s="130">
        <v>1058</v>
      </c>
      <c r="E49" s="130">
        <v>341</v>
      </c>
      <c r="F49" s="130">
        <v>1</v>
      </c>
      <c r="G49" s="130">
        <v>1</v>
      </c>
      <c r="H49" s="130" t="s">
        <v>10</v>
      </c>
      <c r="I49" s="130" t="s">
        <v>10</v>
      </c>
      <c r="J49" s="130" t="s">
        <v>10</v>
      </c>
      <c r="K49" s="130" t="s">
        <v>10</v>
      </c>
      <c r="L49" s="130">
        <v>4548</v>
      </c>
      <c r="M49" s="130">
        <v>60</v>
      </c>
      <c r="N49" s="130">
        <v>5815</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106720</v>
      </c>
      <c r="D50" s="130">
        <v>5818</v>
      </c>
      <c r="E50" s="130">
        <v>2383</v>
      </c>
      <c r="F50" s="130">
        <v>2464</v>
      </c>
      <c r="G50" s="130">
        <v>6650</v>
      </c>
      <c r="H50" s="130">
        <v>159</v>
      </c>
      <c r="I50" s="130">
        <v>6</v>
      </c>
      <c r="J50" s="130">
        <v>153</v>
      </c>
      <c r="K50" s="130">
        <v>327</v>
      </c>
      <c r="L50" s="130">
        <v>7065</v>
      </c>
      <c r="M50" s="130">
        <v>4949</v>
      </c>
      <c r="N50" s="130">
        <v>76905</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8165</v>
      </c>
      <c r="D51" s="130">
        <v>-12950</v>
      </c>
      <c r="E51" s="130">
        <v>-6478</v>
      </c>
      <c r="F51" s="130">
        <v>-1637</v>
      </c>
      <c r="G51" s="130">
        <v>-7386</v>
      </c>
      <c r="H51" s="130">
        <v>-8265</v>
      </c>
      <c r="I51" s="130">
        <v>-764</v>
      </c>
      <c r="J51" s="130">
        <v>-7500</v>
      </c>
      <c r="K51" s="130">
        <v>-1228</v>
      </c>
      <c r="L51" s="130">
        <v>-8491</v>
      </c>
      <c r="M51" s="130">
        <v>133</v>
      </c>
      <c r="N51" s="130">
        <v>54466</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8596</v>
      </c>
      <c r="D52" s="131">
        <v>-13073</v>
      </c>
      <c r="E52" s="131">
        <v>-6125</v>
      </c>
      <c r="F52" s="131">
        <v>-798</v>
      </c>
      <c r="G52" s="131">
        <v>-7354</v>
      </c>
      <c r="H52" s="131">
        <v>-8265</v>
      </c>
      <c r="I52" s="131">
        <v>-764</v>
      </c>
      <c r="J52" s="131">
        <v>-7500</v>
      </c>
      <c r="K52" s="131">
        <v>-1001</v>
      </c>
      <c r="L52" s="131">
        <v>-4169</v>
      </c>
      <c r="M52" s="131">
        <v>729</v>
      </c>
      <c r="N52" s="131">
        <v>48651</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t="s">
        <v>10</v>
      </c>
      <c r="D53" s="129" t="s">
        <v>10</v>
      </c>
      <c r="E53" s="129" t="s">
        <v>10</v>
      </c>
      <c r="F53" s="129" t="s">
        <v>10</v>
      </c>
      <c r="G53" s="129" t="s">
        <v>10</v>
      </c>
      <c r="H53" s="129" t="s">
        <v>10</v>
      </c>
      <c r="I53" s="129" t="s">
        <v>10</v>
      </c>
      <c r="J53" s="129" t="s">
        <v>10</v>
      </c>
      <c r="K53" s="129" t="s">
        <v>10</v>
      </c>
      <c r="L53" s="129" t="s">
        <v>10</v>
      </c>
      <c r="M53" s="129" t="s">
        <v>10</v>
      </c>
      <c r="N53" s="129" t="s">
        <v>10</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4521</v>
      </c>
      <c r="D54" s="129" t="s">
        <v>10</v>
      </c>
      <c r="E54" s="129" t="s">
        <v>10</v>
      </c>
      <c r="F54" s="129">
        <v>127</v>
      </c>
      <c r="G54" s="129">
        <v>4</v>
      </c>
      <c r="H54" s="129" t="s">
        <v>10</v>
      </c>
      <c r="I54" s="129" t="s">
        <v>10</v>
      </c>
      <c r="J54" s="129" t="s">
        <v>10</v>
      </c>
      <c r="K54" s="129" t="s">
        <v>10</v>
      </c>
      <c r="L54" s="129">
        <v>424</v>
      </c>
      <c r="M54" s="129" t="s">
        <v>10</v>
      </c>
      <c r="N54" s="129">
        <v>3966</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519.27</v>
      </c>
      <c r="D56" s="36">
        <v>256.10000000000002</v>
      </c>
      <c r="E56" s="36">
        <v>120.05</v>
      </c>
      <c r="F56" s="36">
        <v>7.24</v>
      </c>
      <c r="G56" s="36">
        <v>40.5</v>
      </c>
      <c r="H56" s="36">
        <v>7.91</v>
      </c>
      <c r="I56" s="36">
        <v>7.82</v>
      </c>
      <c r="J56" s="36">
        <v>0.09</v>
      </c>
      <c r="K56" s="36">
        <v>1.1399999999999999</v>
      </c>
      <c r="L56" s="36">
        <v>48.39</v>
      </c>
      <c r="M56" s="36">
        <v>37.94</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193.07</v>
      </c>
      <c r="D57" s="36">
        <v>39.630000000000003</v>
      </c>
      <c r="E57" s="36">
        <v>10.56</v>
      </c>
      <c r="F57" s="36">
        <v>35.659999999999997</v>
      </c>
      <c r="G57" s="36">
        <v>7.69</v>
      </c>
      <c r="H57" s="36">
        <v>2.69</v>
      </c>
      <c r="I57" s="36">
        <v>0.72</v>
      </c>
      <c r="J57" s="36">
        <v>1.96</v>
      </c>
      <c r="K57" s="36">
        <v>11.09</v>
      </c>
      <c r="L57" s="36">
        <v>69.03</v>
      </c>
      <c r="M57" s="36">
        <v>16.73</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7.07</v>
      </c>
      <c r="D58" s="36" t="s">
        <v>10</v>
      </c>
      <c r="E58" s="36" t="s">
        <v>10</v>
      </c>
      <c r="F58" s="36" t="s">
        <v>10</v>
      </c>
      <c r="G58" s="36" t="s">
        <v>10</v>
      </c>
      <c r="H58" s="36">
        <v>7.07</v>
      </c>
      <c r="I58" s="36" t="s">
        <v>10</v>
      </c>
      <c r="J58" s="36">
        <v>7.07</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4.22</v>
      </c>
      <c r="D59" s="36" t="s">
        <v>10</v>
      </c>
      <c r="E59" s="36" t="s">
        <v>10</v>
      </c>
      <c r="F59" s="36">
        <v>0.11</v>
      </c>
      <c r="G59" s="36" t="s">
        <v>10</v>
      </c>
      <c r="H59" s="36" t="s">
        <v>10</v>
      </c>
      <c r="I59" s="36" t="s">
        <v>10</v>
      </c>
      <c r="J59" s="36" t="s">
        <v>10</v>
      </c>
      <c r="K59" s="36" t="s">
        <v>10</v>
      </c>
      <c r="L59" s="36">
        <v>0.15</v>
      </c>
      <c r="M59" s="36" t="s">
        <v>10</v>
      </c>
      <c r="N59" s="36">
        <v>3.96</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801.72</v>
      </c>
      <c r="D60" s="36">
        <v>15.42</v>
      </c>
      <c r="E60" s="36">
        <v>12.13</v>
      </c>
      <c r="F60" s="36">
        <v>17.190000000000001</v>
      </c>
      <c r="G60" s="36">
        <v>196.13</v>
      </c>
      <c r="H60" s="36">
        <v>129.30000000000001</v>
      </c>
      <c r="I60" s="36">
        <v>4.8899999999999997</v>
      </c>
      <c r="J60" s="36">
        <v>124.41</v>
      </c>
      <c r="K60" s="36">
        <v>10.93</v>
      </c>
      <c r="L60" s="36">
        <v>15.16</v>
      </c>
      <c r="M60" s="36">
        <v>17.91</v>
      </c>
      <c r="N60" s="36">
        <v>387.56</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19.579999999999998</v>
      </c>
      <c r="D61" s="36" t="s">
        <v>10</v>
      </c>
      <c r="E61" s="36">
        <v>0.22</v>
      </c>
      <c r="F61" s="36">
        <v>3.3</v>
      </c>
      <c r="G61" s="36" t="s">
        <v>10</v>
      </c>
      <c r="H61" s="36" t="s">
        <v>10</v>
      </c>
      <c r="I61" s="36" t="s">
        <v>10</v>
      </c>
      <c r="J61" s="36" t="s">
        <v>10</v>
      </c>
      <c r="K61" s="36" t="s">
        <v>10</v>
      </c>
      <c r="L61" s="36">
        <v>16.059999999999999</v>
      </c>
      <c r="M61" s="36" t="s">
        <v>10</v>
      </c>
      <c r="N61" s="36" t="s">
        <v>10</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1505.77</v>
      </c>
      <c r="D62" s="37">
        <v>311.14999999999998</v>
      </c>
      <c r="E62" s="37">
        <v>142.51</v>
      </c>
      <c r="F62" s="37">
        <v>56.89</v>
      </c>
      <c r="G62" s="37">
        <v>244.32</v>
      </c>
      <c r="H62" s="37">
        <v>146.97</v>
      </c>
      <c r="I62" s="37">
        <v>13.43</v>
      </c>
      <c r="J62" s="37">
        <v>133.53</v>
      </c>
      <c r="K62" s="37">
        <v>23.16</v>
      </c>
      <c r="L62" s="37">
        <v>116.67</v>
      </c>
      <c r="M62" s="37">
        <v>72.58</v>
      </c>
      <c r="N62" s="37">
        <v>391.52</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207.97</v>
      </c>
      <c r="D63" s="36">
        <v>16.309999999999999</v>
      </c>
      <c r="E63" s="36">
        <v>12.09</v>
      </c>
      <c r="F63" s="36">
        <v>14.66</v>
      </c>
      <c r="G63" s="36">
        <v>0.56999999999999995</v>
      </c>
      <c r="H63" s="36" t="s">
        <v>10</v>
      </c>
      <c r="I63" s="36" t="s">
        <v>10</v>
      </c>
      <c r="J63" s="36" t="s">
        <v>10</v>
      </c>
      <c r="K63" s="36">
        <v>3.2</v>
      </c>
      <c r="L63" s="36">
        <v>151.46</v>
      </c>
      <c r="M63" s="36">
        <v>9.68</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39.56</v>
      </c>
      <c r="D64" s="36">
        <v>1.95</v>
      </c>
      <c r="E64" s="36" t="s">
        <v>10</v>
      </c>
      <c r="F64" s="36">
        <v>11.94</v>
      </c>
      <c r="G64" s="36" t="s">
        <v>10</v>
      </c>
      <c r="H64" s="36" t="s">
        <v>10</v>
      </c>
      <c r="I64" s="36" t="s">
        <v>10</v>
      </c>
      <c r="J64" s="36" t="s">
        <v>10</v>
      </c>
      <c r="K64" s="36">
        <v>2.75</v>
      </c>
      <c r="L64" s="36">
        <v>18.7</v>
      </c>
      <c r="M64" s="36">
        <v>4.22</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5.84</v>
      </c>
      <c r="D66" s="36" t="s">
        <v>10</v>
      </c>
      <c r="E66" s="36" t="s">
        <v>10</v>
      </c>
      <c r="F66" s="36" t="s">
        <v>10</v>
      </c>
      <c r="G66" s="36" t="s">
        <v>10</v>
      </c>
      <c r="H66" s="36" t="s">
        <v>10</v>
      </c>
      <c r="I66" s="36" t="s">
        <v>10</v>
      </c>
      <c r="J66" s="36" t="s">
        <v>10</v>
      </c>
      <c r="K66" s="36">
        <v>0.77</v>
      </c>
      <c r="L66" s="36">
        <v>3.3</v>
      </c>
      <c r="M66" s="36">
        <v>1.77</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213.82</v>
      </c>
      <c r="D68" s="37">
        <v>16.309999999999999</v>
      </c>
      <c r="E68" s="37">
        <v>12.09</v>
      </c>
      <c r="F68" s="37">
        <v>14.66</v>
      </c>
      <c r="G68" s="37">
        <v>0.56999999999999995</v>
      </c>
      <c r="H68" s="37" t="s">
        <v>10</v>
      </c>
      <c r="I68" s="37" t="s">
        <v>10</v>
      </c>
      <c r="J68" s="37" t="s">
        <v>10</v>
      </c>
      <c r="K68" s="37">
        <v>3.97</v>
      </c>
      <c r="L68" s="37">
        <v>154.76</v>
      </c>
      <c r="M68" s="37">
        <v>11.45</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1719.58</v>
      </c>
      <c r="D69" s="37">
        <v>327.47000000000003</v>
      </c>
      <c r="E69" s="37">
        <v>154.61000000000001</v>
      </c>
      <c r="F69" s="37">
        <v>71.55</v>
      </c>
      <c r="G69" s="37">
        <v>244.89</v>
      </c>
      <c r="H69" s="37">
        <v>146.97</v>
      </c>
      <c r="I69" s="37">
        <v>13.43</v>
      </c>
      <c r="J69" s="37">
        <v>133.53</v>
      </c>
      <c r="K69" s="37">
        <v>27.13</v>
      </c>
      <c r="L69" s="37">
        <v>271.43</v>
      </c>
      <c r="M69" s="37">
        <v>84.03</v>
      </c>
      <c r="N69" s="37">
        <v>391.52</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v>681.93</v>
      </c>
      <c r="D70" s="36" t="s">
        <v>10</v>
      </c>
      <c r="E70" s="36" t="s">
        <v>10</v>
      </c>
      <c r="F70" s="36" t="s">
        <v>10</v>
      </c>
      <c r="G70" s="36" t="s">
        <v>10</v>
      </c>
      <c r="H70" s="36" t="s">
        <v>10</v>
      </c>
      <c r="I70" s="36" t="s">
        <v>10</v>
      </c>
      <c r="J70" s="36" t="s">
        <v>10</v>
      </c>
      <c r="K70" s="36" t="s">
        <v>10</v>
      </c>
      <c r="L70" s="36" t="s">
        <v>10</v>
      </c>
      <c r="M70" s="36" t="s">
        <v>10</v>
      </c>
      <c r="N70" s="36">
        <v>681.93</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v>270.48</v>
      </c>
      <c r="D71" s="36" t="s">
        <v>10</v>
      </c>
      <c r="E71" s="36" t="s">
        <v>10</v>
      </c>
      <c r="F71" s="36" t="s">
        <v>10</v>
      </c>
      <c r="G71" s="36" t="s">
        <v>10</v>
      </c>
      <c r="H71" s="36" t="s">
        <v>10</v>
      </c>
      <c r="I71" s="36" t="s">
        <v>10</v>
      </c>
      <c r="J71" s="36" t="s">
        <v>10</v>
      </c>
      <c r="K71" s="36" t="s">
        <v>10</v>
      </c>
      <c r="L71" s="36" t="s">
        <v>10</v>
      </c>
      <c r="M71" s="36" t="s">
        <v>10</v>
      </c>
      <c r="N71" s="36">
        <v>270.48</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v>263.08</v>
      </c>
      <c r="D72" s="36" t="s">
        <v>10</v>
      </c>
      <c r="E72" s="36" t="s">
        <v>10</v>
      </c>
      <c r="F72" s="36" t="s">
        <v>10</v>
      </c>
      <c r="G72" s="36" t="s">
        <v>10</v>
      </c>
      <c r="H72" s="36" t="s">
        <v>10</v>
      </c>
      <c r="I72" s="36" t="s">
        <v>10</v>
      </c>
      <c r="J72" s="36" t="s">
        <v>10</v>
      </c>
      <c r="K72" s="36" t="s">
        <v>10</v>
      </c>
      <c r="L72" s="36" t="s">
        <v>10</v>
      </c>
      <c r="M72" s="36" t="s">
        <v>10</v>
      </c>
      <c r="N72" s="36">
        <v>263.08</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v>86.52</v>
      </c>
      <c r="D73" s="36" t="s">
        <v>10</v>
      </c>
      <c r="E73" s="36" t="s">
        <v>10</v>
      </c>
      <c r="F73" s="36" t="s">
        <v>10</v>
      </c>
      <c r="G73" s="36" t="s">
        <v>10</v>
      </c>
      <c r="H73" s="36" t="s">
        <v>10</v>
      </c>
      <c r="I73" s="36" t="s">
        <v>10</v>
      </c>
      <c r="J73" s="36" t="s">
        <v>10</v>
      </c>
      <c r="K73" s="36" t="s">
        <v>10</v>
      </c>
      <c r="L73" s="36" t="s">
        <v>10</v>
      </c>
      <c r="M73" s="36" t="s">
        <v>10</v>
      </c>
      <c r="N73" s="36">
        <v>86.52</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271.44</v>
      </c>
      <c r="D74" s="36" t="s">
        <v>10</v>
      </c>
      <c r="E74" s="36" t="s">
        <v>10</v>
      </c>
      <c r="F74" s="36" t="s">
        <v>10</v>
      </c>
      <c r="G74" s="36" t="s">
        <v>10</v>
      </c>
      <c r="H74" s="36" t="s">
        <v>10</v>
      </c>
      <c r="I74" s="36" t="s">
        <v>10</v>
      </c>
      <c r="J74" s="36" t="s">
        <v>10</v>
      </c>
      <c r="K74" s="36" t="s">
        <v>10</v>
      </c>
      <c r="L74" s="36" t="s">
        <v>10</v>
      </c>
      <c r="M74" s="36" t="s">
        <v>10</v>
      </c>
      <c r="N74" s="36">
        <v>271.44</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205.07</v>
      </c>
      <c r="D75" s="36" t="s">
        <v>10</v>
      </c>
      <c r="E75" s="36" t="s">
        <v>10</v>
      </c>
      <c r="F75" s="36" t="s">
        <v>10</v>
      </c>
      <c r="G75" s="36" t="s">
        <v>10</v>
      </c>
      <c r="H75" s="36" t="s">
        <v>10</v>
      </c>
      <c r="I75" s="36" t="s">
        <v>10</v>
      </c>
      <c r="J75" s="36" t="s">
        <v>10</v>
      </c>
      <c r="K75" s="36" t="s">
        <v>10</v>
      </c>
      <c r="L75" s="36" t="s">
        <v>10</v>
      </c>
      <c r="M75" s="36" t="s">
        <v>10</v>
      </c>
      <c r="N75" s="36">
        <v>205.07</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107.72</v>
      </c>
      <c r="D76" s="36">
        <v>0.21</v>
      </c>
      <c r="E76" s="36" t="s">
        <v>10</v>
      </c>
      <c r="F76" s="36" t="s">
        <v>10</v>
      </c>
      <c r="G76" s="36">
        <v>106.31</v>
      </c>
      <c r="H76" s="36">
        <v>0.79</v>
      </c>
      <c r="I76" s="36" t="s">
        <v>10</v>
      </c>
      <c r="J76" s="36">
        <v>0.79</v>
      </c>
      <c r="K76" s="36" t="s">
        <v>10</v>
      </c>
      <c r="L76" s="36" t="s">
        <v>10</v>
      </c>
      <c r="M76" s="36">
        <v>0.41</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1.58</v>
      </c>
      <c r="D77" s="36">
        <v>0.32</v>
      </c>
      <c r="E77" s="36" t="s">
        <v>10</v>
      </c>
      <c r="F77" s="36">
        <v>0.03</v>
      </c>
      <c r="G77" s="36" t="s">
        <v>10</v>
      </c>
      <c r="H77" s="36" t="s">
        <v>10</v>
      </c>
      <c r="I77" s="36" t="s">
        <v>10</v>
      </c>
      <c r="J77" s="36" t="s">
        <v>10</v>
      </c>
      <c r="K77" s="36" t="s">
        <v>10</v>
      </c>
      <c r="L77" s="36" t="s">
        <v>10</v>
      </c>
      <c r="M77" s="36">
        <v>1.23</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131.57</v>
      </c>
      <c r="D78" s="36">
        <v>0.87</v>
      </c>
      <c r="E78" s="36">
        <v>20.93</v>
      </c>
      <c r="F78" s="36">
        <v>34.700000000000003</v>
      </c>
      <c r="G78" s="36">
        <v>6.89</v>
      </c>
      <c r="H78" s="36">
        <v>1.1399999999999999</v>
      </c>
      <c r="I78" s="36" t="s">
        <v>10</v>
      </c>
      <c r="J78" s="36">
        <v>1.1399999999999999</v>
      </c>
      <c r="K78" s="36">
        <v>3.94</v>
      </c>
      <c r="L78" s="36">
        <v>40.67</v>
      </c>
      <c r="M78" s="36">
        <v>22.43</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276.02</v>
      </c>
      <c r="D79" s="36">
        <v>81.66</v>
      </c>
      <c r="E79" s="36">
        <v>14.92</v>
      </c>
      <c r="F79" s="36">
        <v>11.54</v>
      </c>
      <c r="G79" s="36">
        <v>2.8</v>
      </c>
      <c r="H79" s="36">
        <v>0.84</v>
      </c>
      <c r="I79" s="36">
        <v>0.1</v>
      </c>
      <c r="J79" s="36">
        <v>0.74</v>
      </c>
      <c r="K79" s="36">
        <v>1.76</v>
      </c>
      <c r="L79" s="36">
        <v>19.32</v>
      </c>
      <c r="M79" s="36">
        <v>61.23</v>
      </c>
      <c r="N79" s="36">
        <v>81.95</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19.579999999999998</v>
      </c>
      <c r="D80" s="36" t="s">
        <v>10</v>
      </c>
      <c r="E80" s="36">
        <v>0.22</v>
      </c>
      <c r="F80" s="36">
        <v>3.3</v>
      </c>
      <c r="G80" s="36" t="s">
        <v>10</v>
      </c>
      <c r="H80" s="36" t="s">
        <v>10</v>
      </c>
      <c r="I80" s="36" t="s">
        <v>10</v>
      </c>
      <c r="J80" s="36" t="s">
        <v>10</v>
      </c>
      <c r="K80" s="36" t="s">
        <v>10</v>
      </c>
      <c r="L80" s="36">
        <v>16.059999999999999</v>
      </c>
      <c r="M80" s="36" t="s">
        <v>10</v>
      </c>
      <c r="N80" s="36" t="s">
        <v>10</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1655.75</v>
      </c>
      <c r="D81" s="37">
        <v>83.05</v>
      </c>
      <c r="E81" s="37">
        <v>35.630000000000003</v>
      </c>
      <c r="F81" s="37">
        <v>42.97</v>
      </c>
      <c r="G81" s="37">
        <v>116.01</v>
      </c>
      <c r="H81" s="37">
        <v>2.77</v>
      </c>
      <c r="I81" s="37">
        <v>0.1</v>
      </c>
      <c r="J81" s="37">
        <v>2.67</v>
      </c>
      <c r="K81" s="37">
        <v>5.7</v>
      </c>
      <c r="L81" s="37">
        <v>43.93</v>
      </c>
      <c r="M81" s="37">
        <v>85.3</v>
      </c>
      <c r="N81" s="37">
        <v>1240.3800000000001</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137.28</v>
      </c>
      <c r="D82" s="36">
        <v>0.17</v>
      </c>
      <c r="E82" s="36">
        <v>5.63</v>
      </c>
      <c r="F82" s="36" t="s">
        <v>10</v>
      </c>
      <c r="G82" s="36">
        <v>0.01</v>
      </c>
      <c r="H82" s="36" t="s">
        <v>10</v>
      </c>
      <c r="I82" s="36" t="s">
        <v>10</v>
      </c>
      <c r="J82" s="36" t="s">
        <v>10</v>
      </c>
      <c r="K82" s="36" t="s">
        <v>10</v>
      </c>
      <c r="L82" s="36">
        <v>36.58</v>
      </c>
      <c r="M82" s="36">
        <v>0.56000000000000005</v>
      </c>
      <c r="N82" s="36">
        <v>94.33</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69.02</v>
      </c>
      <c r="D84" s="36">
        <v>18.29</v>
      </c>
      <c r="E84" s="36">
        <v>0.32</v>
      </c>
      <c r="F84" s="36">
        <v>0.02</v>
      </c>
      <c r="G84" s="36" t="s">
        <v>10</v>
      </c>
      <c r="H84" s="36" t="s">
        <v>10</v>
      </c>
      <c r="I84" s="36" t="s">
        <v>10</v>
      </c>
      <c r="J84" s="36" t="s">
        <v>10</v>
      </c>
      <c r="K84" s="36" t="s">
        <v>10</v>
      </c>
      <c r="L84" s="36">
        <v>42.77</v>
      </c>
      <c r="M84" s="36">
        <v>0.49</v>
      </c>
      <c r="N84" s="36">
        <v>7.13</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206.3</v>
      </c>
      <c r="D86" s="37">
        <v>18.46</v>
      </c>
      <c r="E86" s="37">
        <v>5.94</v>
      </c>
      <c r="F86" s="37">
        <v>0.02</v>
      </c>
      <c r="G86" s="37">
        <v>0.01</v>
      </c>
      <c r="H86" s="37" t="s">
        <v>10</v>
      </c>
      <c r="I86" s="37" t="s">
        <v>10</v>
      </c>
      <c r="J86" s="37" t="s">
        <v>10</v>
      </c>
      <c r="K86" s="37" t="s">
        <v>10</v>
      </c>
      <c r="L86" s="37">
        <v>79.349999999999994</v>
      </c>
      <c r="M86" s="37">
        <v>1.05</v>
      </c>
      <c r="N86" s="37">
        <v>101.46</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1862.05</v>
      </c>
      <c r="D87" s="37">
        <v>101.52</v>
      </c>
      <c r="E87" s="37">
        <v>41.58</v>
      </c>
      <c r="F87" s="37">
        <v>42.99</v>
      </c>
      <c r="G87" s="37">
        <v>116.02</v>
      </c>
      <c r="H87" s="37">
        <v>2.77</v>
      </c>
      <c r="I87" s="37">
        <v>0.1</v>
      </c>
      <c r="J87" s="37">
        <v>2.67</v>
      </c>
      <c r="K87" s="37">
        <v>5.7</v>
      </c>
      <c r="L87" s="37">
        <v>123.28</v>
      </c>
      <c r="M87" s="37">
        <v>86.36</v>
      </c>
      <c r="N87" s="37">
        <v>1341.84</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142.46</v>
      </c>
      <c r="D88" s="37">
        <v>-225.95</v>
      </c>
      <c r="E88" s="37">
        <v>-113.03</v>
      </c>
      <c r="F88" s="37">
        <v>-28.56</v>
      </c>
      <c r="G88" s="37">
        <v>-128.87</v>
      </c>
      <c r="H88" s="37">
        <v>-144.19999999999999</v>
      </c>
      <c r="I88" s="37">
        <v>-13.33</v>
      </c>
      <c r="J88" s="37">
        <v>-130.87</v>
      </c>
      <c r="K88" s="37">
        <v>-21.43</v>
      </c>
      <c r="L88" s="37">
        <v>-148.15</v>
      </c>
      <c r="M88" s="37">
        <v>2.33</v>
      </c>
      <c r="N88" s="37">
        <v>950.32</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149.97999999999999</v>
      </c>
      <c r="D89" s="38">
        <v>-228.1</v>
      </c>
      <c r="E89" s="38">
        <v>-106.88</v>
      </c>
      <c r="F89" s="38">
        <v>-13.92</v>
      </c>
      <c r="G89" s="38">
        <v>-128.31</v>
      </c>
      <c r="H89" s="38">
        <v>-144.19999999999999</v>
      </c>
      <c r="I89" s="38">
        <v>-13.33</v>
      </c>
      <c r="J89" s="38">
        <v>-130.87</v>
      </c>
      <c r="K89" s="38">
        <v>-17.46</v>
      </c>
      <c r="L89" s="38">
        <v>-72.739999999999995</v>
      </c>
      <c r="M89" s="38">
        <v>12.72</v>
      </c>
      <c r="N89" s="38">
        <v>848.86</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t="s">
        <v>10</v>
      </c>
      <c r="D90" s="36" t="s">
        <v>10</v>
      </c>
      <c r="E90" s="36" t="s">
        <v>10</v>
      </c>
      <c r="F90" s="36" t="s">
        <v>10</v>
      </c>
      <c r="G90" s="36" t="s">
        <v>10</v>
      </c>
      <c r="H90" s="36" t="s">
        <v>10</v>
      </c>
      <c r="I90" s="36" t="s">
        <v>10</v>
      </c>
      <c r="J90" s="36" t="s">
        <v>10</v>
      </c>
      <c r="K90" s="36" t="s">
        <v>10</v>
      </c>
      <c r="L90" s="36" t="s">
        <v>10</v>
      </c>
      <c r="M90" s="36" t="s">
        <v>10</v>
      </c>
      <c r="N90" s="36" t="s">
        <v>10</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78.89</v>
      </c>
      <c r="D91" s="36" t="s">
        <v>10</v>
      </c>
      <c r="E91" s="36" t="s">
        <v>10</v>
      </c>
      <c r="F91" s="36">
        <v>2.2200000000000002</v>
      </c>
      <c r="G91" s="36">
        <v>7.0000000000000007E-2</v>
      </c>
      <c r="H91" s="36" t="s">
        <v>10</v>
      </c>
      <c r="I91" s="36" t="s">
        <v>10</v>
      </c>
      <c r="J91" s="36" t="s">
        <v>10</v>
      </c>
      <c r="K91" s="36" t="s">
        <v>10</v>
      </c>
      <c r="L91" s="36">
        <v>7.4</v>
      </c>
      <c r="M91" s="36" t="s">
        <v>10</v>
      </c>
      <c r="N91" s="36">
        <v>69.2</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940</v>
      </c>
      <c r="B2" s="220"/>
      <c r="C2" s="229" t="s">
        <v>121</v>
      </c>
      <c r="D2" s="230"/>
      <c r="E2" s="230"/>
      <c r="F2" s="230"/>
      <c r="G2" s="230"/>
      <c r="H2" s="230" t="s">
        <v>121</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69429</v>
      </c>
      <c r="D19" s="129">
        <v>19179</v>
      </c>
      <c r="E19" s="129">
        <v>9388</v>
      </c>
      <c r="F19" s="129">
        <v>5003</v>
      </c>
      <c r="G19" s="129">
        <v>3606</v>
      </c>
      <c r="H19" s="129">
        <v>14711</v>
      </c>
      <c r="I19" s="129">
        <v>6652</v>
      </c>
      <c r="J19" s="129">
        <v>8060</v>
      </c>
      <c r="K19" s="129">
        <v>4229</v>
      </c>
      <c r="L19" s="129">
        <v>8775</v>
      </c>
      <c r="M19" s="129">
        <v>4537</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53767</v>
      </c>
      <c r="D20" s="129">
        <v>5946</v>
      </c>
      <c r="E20" s="129">
        <v>2334</v>
      </c>
      <c r="F20" s="129">
        <v>20782</v>
      </c>
      <c r="G20" s="129">
        <v>901</v>
      </c>
      <c r="H20" s="129">
        <v>18726</v>
      </c>
      <c r="I20" s="129">
        <v>18425</v>
      </c>
      <c r="J20" s="129">
        <v>301</v>
      </c>
      <c r="K20" s="129">
        <v>579</v>
      </c>
      <c r="L20" s="129">
        <v>3964</v>
      </c>
      <c r="M20" s="129">
        <v>536</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201527</v>
      </c>
      <c r="D21" s="129" t="s">
        <v>10</v>
      </c>
      <c r="E21" s="129" t="s">
        <v>10</v>
      </c>
      <c r="F21" s="129" t="s">
        <v>10</v>
      </c>
      <c r="G21" s="129" t="s">
        <v>10</v>
      </c>
      <c r="H21" s="129">
        <v>201527</v>
      </c>
      <c r="I21" s="129">
        <v>177046</v>
      </c>
      <c r="J21" s="129">
        <v>24481</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2103</v>
      </c>
      <c r="D22" s="129" t="s">
        <v>10</v>
      </c>
      <c r="E22" s="129" t="s">
        <v>10</v>
      </c>
      <c r="F22" s="129" t="s">
        <v>10</v>
      </c>
      <c r="G22" s="129" t="s">
        <v>10</v>
      </c>
      <c r="H22" s="129" t="s">
        <v>10</v>
      </c>
      <c r="I22" s="129" t="s">
        <v>10</v>
      </c>
      <c r="J22" s="129" t="s">
        <v>10</v>
      </c>
      <c r="K22" s="129" t="s">
        <v>10</v>
      </c>
      <c r="L22" s="129" t="s">
        <v>10</v>
      </c>
      <c r="M22" s="129" t="s">
        <v>10</v>
      </c>
      <c r="N22" s="129">
        <v>2103</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102334</v>
      </c>
      <c r="D23" s="129">
        <v>2018</v>
      </c>
      <c r="E23" s="129">
        <v>1581</v>
      </c>
      <c r="F23" s="129">
        <v>4886</v>
      </c>
      <c r="G23" s="129">
        <v>3404</v>
      </c>
      <c r="H23" s="129">
        <v>58262</v>
      </c>
      <c r="I23" s="129">
        <v>6508</v>
      </c>
      <c r="J23" s="129">
        <v>51755</v>
      </c>
      <c r="K23" s="129">
        <v>4970</v>
      </c>
      <c r="L23" s="129">
        <v>5603</v>
      </c>
      <c r="M23" s="129">
        <v>21446</v>
      </c>
      <c r="N23" s="129">
        <v>164</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111896</v>
      </c>
      <c r="D24" s="129">
        <v>4</v>
      </c>
      <c r="E24" s="129">
        <v>119</v>
      </c>
      <c r="F24" s="129">
        <v>1438</v>
      </c>
      <c r="G24" s="129">
        <v>78</v>
      </c>
      <c r="H24" s="129">
        <v>7003</v>
      </c>
      <c r="I24" s="129">
        <v>193</v>
      </c>
      <c r="J24" s="129">
        <v>6810</v>
      </c>
      <c r="K24" s="129" t="s">
        <v>10</v>
      </c>
      <c r="L24" s="129">
        <v>72</v>
      </c>
      <c r="M24" s="129">
        <v>11</v>
      </c>
      <c r="N24" s="129">
        <v>103170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317263</v>
      </c>
      <c r="D25" s="130">
        <v>27139</v>
      </c>
      <c r="E25" s="130">
        <v>13184</v>
      </c>
      <c r="F25" s="130">
        <v>29233</v>
      </c>
      <c r="G25" s="130">
        <v>7832</v>
      </c>
      <c r="H25" s="130">
        <v>286223</v>
      </c>
      <c r="I25" s="130">
        <v>208437</v>
      </c>
      <c r="J25" s="130">
        <v>77787</v>
      </c>
      <c r="K25" s="130">
        <v>9778</v>
      </c>
      <c r="L25" s="130">
        <v>18269</v>
      </c>
      <c r="M25" s="130">
        <v>26508</v>
      </c>
      <c r="N25" s="130">
        <v>-100903</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15837</v>
      </c>
      <c r="D26" s="129">
        <v>1254</v>
      </c>
      <c r="E26" s="129">
        <v>1721</v>
      </c>
      <c r="F26" s="129">
        <v>7280</v>
      </c>
      <c r="G26" s="129">
        <v>681</v>
      </c>
      <c r="H26" s="129">
        <v>423</v>
      </c>
      <c r="I26" s="129">
        <v>78</v>
      </c>
      <c r="J26" s="129">
        <v>345</v>
      </c>
      <c r="K26" s="129">
        <v>2</v>
      </c>
      <c r="L26" s="129">
        <v>4141</v>
      </c>
      <c r="M26" s="129">
        <v>335</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5212</v>
      </c>
      <c r="D27" s="129">
        <v>11</v>
      </c>
      <c r="E27" s="129">
        <v>493</v>
      </c>
      <c r="F27" s="129">
        <v>546</v>
      </c>
      <c r="G27" s="129">
        <v>636</v>
      </c>
      <c r="H27" s="129">
        <v>21</v>
      </c>
      <c r="I27" s="129">
        <v>21</v>
      </c>
      <c r="J27" s="129" t="s">
        <v>10</v>
      </c>
      <c r="K27" s="129" t="s">
        <v>10</v>
      </c>
      <c r="L27" s="129">
        <v>3497</v>
      </c>
      <c r="M27" s="129">
        <v>8</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420</v>
      </c>
      <c r="D29" s="129" t="s">
        <v>10</v>
      </c>
      <c r="E29" s="129">
        <v>50</v>
      </c>
      <c r="F29" s="129">
        <v>40</v>
      </c>
      <c r="G29" s="129" t="s">
        <v>10</v>
      </c>
      <c r="H29" s="129">
        <v>2</v>
      </c>
      <c r="I29" s="129" t="s">
        <v>10</v>
      </c>
      <c r="J29" s="129">
        <v>2</v>
      </c>
      <c r="K29" s="129" t="s">
        <v>10</v>
      </c>
      <c r="L29" s="129">
        <v>2</v>
      </c>
      <c r="M29" s="129">
        <v>326</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v>26</v>
      </c>
      <c r="D30" s="129" t="s">
        <v>10</v>
      </c>
      <c r="E30" s="129" t="s">
        <v>10</v>
      </c>
      <c r="F30" s="129" t="s">
        <v>10</v>
      </c>
      <c r="G30" s="129" t="s">
        <v>10</v>
      </c>
      <c r="H30" s="129" t="s">
        <v>10</v>
      </c>
      <c r="I30" s="129" t="s">
        <v>10</v>
      </c>
      <c r="J30" s="129" t="s">
        <v>10</v>
      </c>
      <c r="K30" s="129" t="s">
        <v>10</v>
      </c>
      <c r="L30" s="129" t="s">
        <v>10</v>
      </c>
      <c r="M30" s="129">
        <v>26</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16230</v>
      </c>
      <c r="D31" s="130">
        <v>1254</v>
      </c>
      <c r="E31" s="130">
        <v>1771</v>
      </c>
      <c r="F31" s="130">
        <v>7320</v>
      </c>
      <c r="G31" s="130">
        <v>681</v>
      </c>
      <c r="H31" s="130">
        <v>425</v>
      </c>
      <c r="I31" s="130">
        <v>78</v>
      </c>
      <c r="J31" s="130">
        <v>347</v>
      </c>
      <c r="K31" s="130">
        <v>2</v>
      </c>
      <c r="L31" s="130">
        <v>4143</v>
      </c>
      <c r="M31" s="130">
        <v>635</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333493</v>
      </c>
      <c r="D32" s="130">
        <v>28393</v>
      </c>
      <c r="E32" s="130">
        <v>14955</v>
      </c>
      <c r="F32" s="130">
        <v>36553</v>
      </c>
      <c r="G32" s="130">
        <v>8513</v>
      </c>
      <c r="H32" s="130">
        <v>286648</v>
      </c>
      <c r="I32" s="130">
        <v>208515</v>
      </c>
      <c r="J32" s="130">
        <v>78134</v>
      </c>
      <c r="K32" s="130">
        <v>9780</v>
      </c>
      <c r="L32" s="130">
        <v>22412</v>
      </c>
      <c r="M32" s="130">
        <v>27142</v>
      </c>
      <c r="N32" s="130">
        <v>-100903</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53901</v>
      </c>
      <c r="D37" s="129" t="s">
        <v>10</v>
      </c>
      <c r="E37" s="129" t="s">
        <v>10</v>
      </c>
      <c r="F37" s="129" t="s">
        <v>10</v>
      </c>
      <c r="G37" s="129" t="s">
        <v>10</v>
      </c>
      <c r="H37" s="129" t="s">
        <v>10</v>
      </c>
      <c r="I37" s="129" t="s">
        <v>10</v>
      </c>
      <c r="J37" s="129" t="s">
        <v>10</v>
      </c>
      <c r="K37" s="129" t="s">
        <v>10</v>
      </c>
      <c r="L37" s="129" t="s">
        <v>10</v>
      </c>
      <c r="M37" s="129" t="s">
        <v>10</v>
      </c>
      <c r="N37" s="129">
        <v>53901</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57086</v>
      </c>
      <c r="D38" s="129" t="s">
        <v>10</v>
      </c>
      <c r="E38" s="129" t="s">
        <v>10</v>
      </c>
      <c r="F38" s="129" t="s">
        <v>10</v>
      </c>
      <c r="G38" s="129" t="s">
        <v>10</v>
      </c>
      <c r="H38" s="129" t="s">
        <v>10</v>
      </c>
      <c r="I38" s="129" t="s">
        <v>10</v>
      </c>
      <c r="J38" s="129" t="s">
        <v>10</v>
      </c>
      <c r="K38" s="129" t="s">
        <v>10</v>
      </c>
      <c r="L38" s="129" t="s">
        <v>10</v>
      </c>
      <c r="M38" s="129" t="s">
        <v>10</v>
      </c>
      <c r="N38" s="129">
        <v>57086</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80805</v>
      </c>
      <c r="D39" s="129">
        <v>42</v>
      </c>
      <c r="E39" s="129">
        <v>40</v>
      </c>
      <c r="F39" s="129">
        <v>2459</v>
      </c>
      <c r="G39" s="129">
        <v>1167</v>
      </c>
      <c r="H39" s="129">
        <v>72766</v>
      </c>
      <c r="I39" s="129">
        <v>39119</v>
      </c>
      <c r="J39" s="129">
        <v>33647</v>
      </c>
      <c r="K39" s="129">
        <v>340</v>
      </c>
      <c r="L39" s="129">
        <v>3973</v>
      </c>
      <c r="M39" s="129">
        <v>18</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22086</v>
      </c>
      <c r="D40" s="129">
        <v>37</v>
      </c>
      <c r="E40" s="129">
        <v>17</v>
      </c>
      <c r="F40" s="129">
        <v>12</v>
      </c>
      <c r="G40" s="129" t="s">
        <v>10</v>
      </c>
      <c r="H40" s="129">
        <v>22021</v>
      </c>
      <c r="I40" s="129">
        <v>21816</v>
      </c>
      <c r="J40" s="129">
        <v>205</v>
      </c>
      <c r="K40" s="129" t="s">
        <v>10</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25553</v>
      </c>
      <c r="D41" s="129">
        <v>134</v>
      </c>
      <c r="E41" s="129">
        <v>2888</v>
      </c>
      <c r="F41" s="129">
        <v>347</v>
      </c>
      <c r="G41" s="129">
        <v>1475</v>
      </c>
      <c r="H41" s="129">
        <v>3</v>
      </c>
      <c r="I41" s="129">
        <v>3</v>
      </c>
      <c r="J41" s="129" t="s">
        <v>10</v>
      </c>
      <c r="K41" s="129">
        <v>682</v>
      </c>
      <c r="L41" s="129">
        <v>2374</v>
      </c>
      <c r="M41" s="129">
        <v>17651</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205997</v>
      </c>
      <c r="D42" s="129">
        <v>2297</v>
      </c>
      <c r="E42" s="129">
        <v>9583</v>
      </c>
      <c r="F42" s="129">
        <v>2254</v>
      </c>
      <c r="G42" s="129">
        <v>1088</v>
      </c>
      <c r="H42" s="129">
        <v>84454</v>
      </c>
      <c r="I42" s="129">
        <v>74931</v>
      </c>
      <c r="J42" s="129">
        <v>9523</v>
      </c>
      <c r="K42" s="129">
        <v>355</v>
      </c>
      <c r="L42" s="129">
        <v>587</v>
      </c>
      <c r="M42" s="129">
        <v>1702</v>
      </c>
      <c r="N42" s="129">
        <v>103676</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111896</v>
      </c>
      <c r="D43" s="129">
        <v>4</v>
      </c>
      <c r="E43" s="129">
        <v>119</v>
      </c>
      <c r="F43" s="129">
        <v>1438</v>
      </c>
      <c r="G43" s="129">
        <v>78</v>
      </c>
      <c r="H43" s="129">
        <v>7003</v>
      </c>
      <c r="I43" s="129">
        <v>193</v>
      </c>
      <c r="J43" s="129">
        <v>6810</v>
      </c>
      <c r="K43" s="129" t="s">
        <v>10</v>
      </c>
      <c r="L43" s="129">
        <v>72</v>
      </c>
      <c r="M43" s="129">
        <v>11</v>
      </c>
      <c r="N43" s="129">
        <v>103170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333532</v>
      </c>
      <c r="D44" s="130">
        <v>2506</v>
      </c>
      <c r="E44" s="130">
        <v>12408</v>
      </c>
      <c r="F44" s="130">
        <v>3633</v>
      </c>
      <c r="G44" s="130">
        <v>3652</v>
      </c>
      <c r="H44" s="130">
        <v>172241</v>
      </c>
      <c r="I44" s="130">
        <v>135676</v>
      </c>
      <c r="J44" s="130">
        <v>36565</v>
      </c>
      <c r="K44" s="130">
        <v>1377</v>
      </c>
      <c r="L44" s="130">
        <v>6861</v>
      </c>
      <c r="M44" s="130">
        <v>19360</v>
      </c>
      <c r="N44" s="130">
        <v>111494</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15436</v>
      </c>
      <c r="D45" s="129">
        <v>993</v>
      </c>
      <c r="E45" s="129">
        <v>756</v>
      </c>
      <c r="F45" s="129">
        <v>6239</v>
      </c>
      <c r="G45" s="129">
        <v>285</v>
      </c>
      <c r="H45" s="129">
        <v>1161</v>
      </c>
      <c r="I45" s="129">
        <v>822</v>
      </c>
      <c r="J45" s="129">
        <v>339</v>
      </c>
      <c r="K45" s="129">
        <v>1</v>
      </c>
      <c r="L45" s="129">
        <v>1957</v>
      </c>
      <c r="M45" s="129">
        <v>195</v>
      </c>
      <c r="N45" s="129">
        <v>3849</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771</v>
      </c>
      <c r="D47" s="129">
        <v>32</v>
      </c>
      <c r="E47" s="129" t="s">
        <v>10</v>
      </c>
      <c r="F47" s="129">
        <v>58</v>
      </c>
      <c r="G47" s="129">
        <v>2</v>
      </c>
      <c r="H47" s="129" t="s">
        <v>10</v>
      </c>
      <c r="I47" s="129" t="s">
        <v>10</v>
      </c>
      <c r="J47" s="129" t="s">
        <v>10</v>
      </c>
      <c r="K47" s="129" t="s">
        <v>10</v>
      </c>
      <c r="L47" s="129">
        <v>5</v>
      </c>
      <c r="M47" s="129">
        <v>117</v>
      </c>
      <c r="N47" s="129">
        <v>558</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v>26</v>
      </c>
      <c r="D48" s="129" t="s">
        <v>10</v>
      </c>
      <c r="E48" s="129" t="s">
        <v>10</v>
      </c>
      <c r="F48" s="129" t="s">
        <v>10</v>
      </c>
      <c r="G48" s="129" t="s">
        <v>10</v>
      </c>
      <c r="H48" s="129" t="s">
        <v>10</v>
      </c>
      <c r="I48" s="129" t="s">
        <v>10</v>
      </c>
      <c r="J48" s="129" t="s">
        <v>10</v>
      </c>
      <c r="K48" s="129" t="s">
        <v>10</v>
      </c>
      <c r="L48" s="129" t="s">
        <v>10</v>
      </c>
      <c r="M48" s="129">
        <v>26</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16181</v>
      </c>
      <c r="D49" s="130">
        <v>1025</v>
      </c>
      <c r="E49" s="130">
        <v>756</v>
      </c>
      <c r="F49" s="130">
        <v>6296</v>
      </c>
      <c r="G49" s="130">
        <v>287</v>
      </c>
      <c r="H49" s="130">
        <v>1161</v>
      </c>
      <c r="I49" s="130">
        <v>822</v>
      </c>
      <c r="J49" s="130">
        <v>339</v>
      </c>
      <c r="K49" s="130">
        <v>1</v>
      </c>
      <c r="L49" s="130">
        <v>1961</v>
      </c>
      <c r="M49" s="130">
        <v>286</v>
      </c>
      <c r="N49" s="130">
        <v>4407</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349714</v>
      </c>
      <c r="D50" s="130">
        <v>3531</v>
      </c>
      <c r="E50" s="130">
        <v>13164</v>
      </c>
      <c r="F50" s="130">
        <v>9929</v>
      </c>
      <c r="G50" s="130">
        <v>3938</v>
      </c>
      <c r="H50" s="130">
        <v>173403</v>
      </c>
      <c r="I50" s="130">
        <v>136498</v>
      </c>
      <c r="J50" s="130">
        <v>36905</v>
      </c>
      <c r="K50" s="130">
        <v>1378</v>
      </c>
      <c r="L50" s="130">
        <v>8823</v>
      </c>
      <c r="M50" s="130">
        <v>19646</v>
      </c>
      <c r="N50" s="130">
        <v>115901</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16220</v>
      </c>
      <c r="D51" s="130">
        <v>-24862</v>
      </c>
      <c r="E51" s="130">
        <v>-1791</v>
      </c>
      <c r="F51" s="130">
        <v>-26623</v>
      </c>
      <c r="G51" s="130">
        <v>-4574</v>
      </c>
      <c r="H51" s="130">
        <v>-113245</v>
      </c>
      <c r="I51" s="130">
        <v>-72016</v>
      </c>
      <c r="J51" s="130">
        <v>-41229</v>
      </c>
      <c r="K51" s="130">
        <v>-8402</v>
      </c>
      <c r="L51" s="130">
        <v>-13589</v>
      </c>
      <c r="M51" s="130">
        <v>-7497</v>
      </c>
      <c r="N51" s="130">
        <v>216804</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16270</v>
      </c>
      <c r="D52" s="131">
        <v>-24633</v>
      </c>
      <c r="E52" s="131">
        <v>-775</v>
      </c>
      <c r="F52" s="131">
        <v>-25600</v>
      </c>
      <c r="G52" s="131">
        <v>-4180</v>
      </c>
      <c r="H52" s="131">
        <v>-113982</v>
      </c>
      <c r="I52" s="131">
        <v>-72760</v>
      </c>
      <c r="J52" s="131">
        <v>-41221</v>
      </c>
      <c r="K52" s="131">
        <v>-8401</v>
      </c>
      <c r="L52" s="131">
        <v>-11408</v>
      </c>
      <c r="M52" s="131">
        <v>-7148</v>
      </c>
      <c r="N52" s="131">
        <v>212397</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t="s">
        <v>10</v>
      </c>
      <c r="D53" s="129" t="s">
        <v>10</v>
      </c>
      <c r="E53" s="129" t="s">
        <v>10</v>
      </c>
      <c r="F53" s="129" t="s">
        <v>10</v>
      </c>
      <c r="G53" s="129" t="s">
        <v>10</v>
      </c>
      <c r="H53" s="129" t="s">
        <v>10</v>
      </c>
      <c r="I53" s="129" t="s">
        <v>10</v>
      </c>
      <c r="J53" s="129" t="s">
        <v>10</v>
      </c>
      <c r="K53" s="129" t="s">
        <v>10</v>
      </c>
      <c r="L53" s="129" t="s">
        <v>10</v>
      </c>
      <c r="M53" s="129" t="s">
        <v>10</v>
      </c>
      <c r="N53" s="129" t="s">
        <v>10</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12027</v>
      </c>
      <c r="D54" s="129" t="s">
        <v>10</v>
      </c>
      <c r="E54" s="129" t="s">
        <v>10</v>
      </c>
      <c r="F54" s="129" t="s">
        <v>10</v>
      </c>
      <c r="G54" s="129" t="s">
        <v>10</v>
      </c>
      <c r="H54" s="129" t="s">
        <v>10</v>
      </c>
      <c r="I54" s="129" t="s">
        <v>10</v>
      </c>
      <c r="J54" s="129" t="s">
        <v>10</v>
      </c>
      <c r="K54" s="129" t="s">
        <v>10</v>
      </c>
      <c r="L54" s="129" t="s">
        <v>10</v>
      </c>
      <c r="M54" s="129" t="s">
        <v>10</v>
      </c>
      <c r="N54" s="129">
        <v>12027</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264.27999999999997</v>
      </c>
      <c r="D56" s="36">
        <v>73.010000000000005</v>
      </c>
      <c r="E56" s="36">
        <v>35.74</v>
      </c>
      <c r="F56" s="36">
        <v>19.04</v>
      </c>
      <c r="G56" s="36">
        <v>13.73</v>
      </c>
      <c r="H56" s="36">
        <v>56</v>
      </c>
      <c r="I56" s="36">
        <v>25.32</v>
      </c>
      <c r="J56" s="36">
        <v>30.68</v>
      </c>
      <c r="K56" s="36">
        <v>16.100000000000001</v>
      </c>
      <c r="L56" s="36">
        <v>33.4</v>
      </c>
      <c r="M56" s="36">
        <v>17.27</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204.67</v>
      </c>
      <c r="D57" s="36">
        <v>22.63</v>
      </c>
      <c r="E57" s="36">
        <v>8.8800000000000008</v>
      </c>
      <c r="F57" s="36">
        <v>79.11</v>
      </c>
      <c r="G57" s="36">
        <v>3.43</v>
      </c>
      <c r="H57" s="36">
        <v>71.28</v>
      </c>
      <c r="I57" s="36">
        <v>70.13</v>
      </c>
      <c r="J57" s="36">
        <v>1.1499999999999999</v>
      </c>
      <c r="K57" s="36">
        <v>2.2000000000000002</v>
      </c>
      <c r="L57" s="36">
        <v>15.09</v>
      </c>
      <c r="M57" s="36">
        <v>2.04</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767.12</v>
      </c>
      <c r="D58" s="36" t="s">
        <v>10</v>
      </c>
      <c r="E58" s="36" t="s">
        <v>10</v>
      </c>
      <c r="F58" s="36" t="s">
        <v>10</v>
      </c>
      <c r="G58" s="36" t="s">
        <v>10</v>
      </c>
      <c r="H58" s="36">
        <v>767.12</v>
      </c>
      <c r="I58" s="36">
        <v>673.93</v>
      </c>
      <c r="J58" s="36">
        <v>93.19</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8</v>
      </c>
      <c r="D59" s="36" t="s">
        <v>10</v>
      </c>
      <c r="E59" s="36" t="s">
        <v>10</v>
      </c>
      <c r="F59" s="36" t="s">
        <v>10</v>
      </c>
      <c r="G59" s="36" t="s">
        <v>10</v>
      </c>
      <c r="H59" s="36" t="s">
        <v>10</v>
      </c>
      <c r="I59" s="36" t="s">
        <v>10</v>
      </c>
      <c r="J59" s="36" t="s">
        <v>10</v>
      </c>
      <c r="K59" s="36" t="s">
        <v>10</v>
      </c>
      <c r="L59" s="36" t="s">
        <v>10</v>
      </c>
      <c r="M59" s="36" t="s">
        <v>10</v>
      </c>
      <c r="N59" s="36">
        <v>8</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389.54</v>
      </c>
      <c r="D60" s="36">
        <v>7.68</v>
      </c>
      <c r="E60" s="36">
        <v>6.02</v>
      </c>
      <c r="F60" s="36">
        <v>18.600000000000001</v>
      </c>
      <c r="G60" s="36">
        <v>12.96</v>
      </c>
      <c r="H60" s="36">
        <v>221.78</v>
      </c>
      <c r="I60" s="36">
        <v>24.77</v>
      </c>
      <c r="J60" s="36">
        <v>197.01</v>
      </c>
      <c r="K60" s="36">
        <v>18.920000000000002</v>
      </c>
      <c r="L60" s="36">
        <v>21.33</v>
      </c>
      <c r="M60" s="36">
        <v>81.64</v>
      </c>
      <c r="N60" s="36">
        <v>0.62</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425.94</v>
      </c>
      <c r="D61" s="36">
        <v>0.02</v>
      </c>
      <c r="E61" s="36">
        <v>0.45</v>
      </c>
      <c r="F61" s="36">
        <v>5.47</v>
      </c>
      <c r="G61" s="36">
        <v>0.3</v>
      </c>
      <c r="H61" s="36">
        <v>26.66</v>
      </c>
      <c r="I61" s="36">
        <v>0.74</v>
      </c>
      <c r="J61" s="36">
        <v>25.92</v>
      </c>
      <c r="K61" s="36" t="s">
        <v>10</v>
      </c>
      <c r="L61" s="36">
        <v>0.28000000000000003</v>
      </c>
      <c r="M61" s="36">
        <v>0.04</v>
      </c>
      <c r="N61" s="36">
        <v>392.72</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1207.68</v>
      </c>
      <c r="D62" s="37">
        <v>103.31</v>
      </c>
      <c r="E62" s="37">
        <v>50.18</v>
      </c>
      <c r="F62" s="37">
        <v>111.28</v>
      </c>
      <c r="G62" s="37">
        <v>29.81</v>
      </c>
      <c r="H62" s="37">
        <v>1089.52</v>
      </c>
      <c r="I62" s="37">
        <v>793.42</v>
      </c>
      <c r="J62" s="37">
        <v>296.10000000000002</v>
      </c>
      <c r="K62" s="37">
        <v>37.22</v>
      </c>
      <c r="L62" s="37">
        <v>69.540000000000006</v>
      </c>
      <c r="M62" s="37">
        <v>100.9</v>
      </c>
      <c r="N62" s="37">
        <v>-384.09</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60.28</v>
      </c>
      <c r="D63" s="36">
        <v>4.78</v>
      </c>
      <c r="E63" s="36">
        <v>6.55</v>
      </c>
      <c r="F63" s="36">
        <v>27.71</v>
      </c>
      <c r="G63" s="36">
        <v>2.59</v>
      </c>
      <c r="H63" s="36">
        <v>1.61</v>
      </c>
      <c r="I63" s="36">
        <v>0.3</v>
      </c>
      <c r="J63" s="36">
        <v>1.31</v>
      </c>
      <c r="K63" s="36">
        <v>0.01</v>
      </c>
      <c r="L63" s="36">
        <v>15.76</v>
      </c>
      <c r="M63" s="36">
        <v>1.28</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19.84</v>
      </c>
      <c r="D64" s="36">
        <v>0.04</v>
      </c>
      <c r="E64" s="36">
        <v>1.88</v>
      </c>
      <c r="F64" s="36">
        <v>2.08</v>
      </c>
      <c r="G64" s="36">
        <v>2.42</v>
      </c>
      <c r="H64" s="36">
        <v>0.08</v>
      </c>
      <c r="I64" s="36">
        <v>0.08</v>
      </c>
      <c r="J64" s="36" t="s">
        <v>10</v>
      </c>
      <c r="K64" s="36" t="s">
        <v>10</v>
      </c>
      <c r="L64" s="36">
        <v>13.31</v>
      </c>
      <c r="M64" s="36">
        <v>0.03</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1.6</v>
      </c>
      <c r="D66" s="36" t="s">
        <v>10</v>
      </c>
      <c r="E66" s="36">
        <v>0.19</v>
      </c>
      <c r="F66" s="36">
        <v>0.15</v>
      </c>
      <c r="G66" s="36" t="s">
        <v>10</v>
      </c>
      <c r="H66" s="36">
        <v>0.01</v>
      </c>
      <c r="I66" s="36" t="s">
        <v>10</v>
      </c>
      <c r="J66" s="36">
        <v>0.01</v>
      </c>
      <c r="K66" s="36" t="s">
        <v>10</v>
      </c>
      <c r="L66" s="36">
        <v>0.01</v>
      </c>
      <c r="M66" s="36">
        <v>1.24</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v>0.1</v>
      </c>
      <c r="D67" s="36" t="s">
        <v>10</v>
      </c>
      <c r="E67" s="36" t="s">
        <v>10</v>
      </c>
      <c r="F67" s="36" t="s">
        <v>10</v>
      </c>
      <c r="G67" s="36" t="s">
        <v>10</v>
      </c>
      <c r="H67" s="36" t="s">
        <v>10</v>
      </c>
      <c r="I67" s="36" t="s">
        <v>10</v>
      </c>
      <c r="J67" s="36" t="s">
        <v>10</v>
      </c>
      <c r="K67" s="36" t="s">
        <v>10</v>
      </c>
      <c r="L67" s="36" t="s">
        <v>10</v>
      </c>
      <c r="M67" s="36">
        <v>0.1</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61.78</v>
      </c>
      <c r="D68" s="37">
        <v>4.78</v>
      </c>
      <c r="E68" s="37">
        <v>6.74</v>
      </c>
      <c r="F68" s="37">
        <v>27.86</v>
      </c>
      <c r="G68" s="37">
        <v>2.59</v>
      </c>
      <c r="H68" s="37">
        <v>1.62</v>
      </c>
      <c r="I68" s="37">
        <v>0.3</v>
      </c>
      <c r="J68" s="37">
        <v>1.32</v>
      </c>
      <c r="K68" s="37">
        <v>0.01</v>
      </c>
      <c r="L68" s="37">
        <v>15.77</v>
      </c>
      <c r="M68" s="37">
        <v>2.42</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1269.46</v>
      </c>
      <c r="D69" s="37">
        <v>108.08</v>
      </c>
      <c r="E69" s="37">
        <v>56.93</v>
      </c>
      <c r="F69" s="37">
        <v>139.13999999999999</v>
      </c>
      <c r="G69" s="37">
        <v>32.4</v>
      </c>
      <c r="H69" s="37">
        <v>1091.1400000000001</v>
      </c>
      <c r="I69" s="37">
        <v>793.72</v>
      </c>
      <c r="J69" s="37">
        <v>297.42</v>
      </c>
      <c r="K69" s="37">
        <v>37.229999999999997</v>
      </c>
      <c r="L69" s="37">
        <v>85.31</v>
      </c>
      <c r="M69" s="37">
        <v>103.32</v>
      </c>
      <c r="N69" s="37">
        <v>-384.09</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205.18</v>
      </c>
      <c r="D74" s="36" t="s">
        <v>10</v>
      </c>
      <c r="E74" s="36" t="s">
        <v>10</v>
      </c>
      <c r="F74" s="36" t="s">
        <v>10</v>
      </c>
      <c r="G74" s="36" t="s">
        <v>10</v>
      </c>
      <c r="H74" s="36" t="s">
        <v>10</v>
      </c>
      <c r="I74" s="36" t="s">
        <v>10</v>
      </c>
      <c r="J74" s="36" t="s">
        <v>10</v>
      </c>
      <c r="K74" s="36" t="s">
        <v>10</v>
      </c>
      <c r="L74" s="36" t="s">
        <v>10</v>
      </c>
      <c r="M74" s="36" t="s">
        <v>10</v>
      </c>
      <c r="N74" s="36">
        <v>205.18</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217.3</v>
      </c>
      <c r="D75" s="36" t="s">
        <v>10</v>
      </c>
      <c r="E75" s="36" t="s">
        <v>10</v>
      </c>
      <c r="F75" s="36" t="s">
        <v>10</v>
      </c>
      <c r="G75" s="36" t="s">
        <v>10</v>
      </c>
      <c r="H75" s="36" t="s">
        <v>10</v>
      </c>
      <c r="I75" s="36" t="s">
        <v>10</v>
      </c>
      <c r="J75" s="36" t="s">
        <v>10</v>
      </c>
      <c r="K75" s="36" t="s">
        <v>10</v>
      </c>
      <c r="L75" s="36" t="s">
        <v>10</v>
      </c>
      <c r="M75" s="36" t="s">
        <v>10</v>
      </c>
      <c r="N75" s="36">
        <v>217.3</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307.58999999999997</v>
      </c>
      <c r="D76" s="36">
        <v>0.16</v>
      </c>
      <c r="E76" s="36">
        <v>0.15</v>
      </c>
      <c r="F76" s="36">
        <v>9.36</v>
      </c>
      <c r="G76" s="36">
        <v>4.4400000000000004</v>
      </c>
      <c r="H76" s="36">
        <v>276.99</v>
      </c>
      <c r="I76" s="36">
        <v>148.91</v>
      </c>
      <c r="J76" s="36">
        <v>128.08000000000001</v>
      </c>
      <c r="K76" s="36">
        <v>1.3</v>
      </c>
      <c r="L76" s="36">
        <v>15.12</v>
      </c>
      <c r="M76" s="36">
        <v>7.0000000000000007E-2</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84.07</v>
      </c>
      <c r="D77" s="36">
        <v>0.14000000000000001</v>
      </c>
      <c r="E77" s="36">
        <v>0.06</v>
      </c>
      <c r="F77" s="36">
        <v>0.04</v>
      </c>
      <c r="G77" s="36" t="s">
        <v>10</v>
      </c>
      <c r="H77" s="36">
        <v>83.82</v>
      </c>
      <c r="I77" s="36">
        <v>83.04</v>
      </c>
      <c r="J77" s="36">
        <v>0.78</v>
      </c>
      <c r="K77" s="36" t="s">
        <v>10</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97.27</v>
      </c>
      <c r="D78" s="36">
        <v>0.51</v>
      </c>
      <c r="E78" s="36">
        <v>10.99</v>
      </c>
      <c r="F78" s="36">
        <v>1.32</v>
      </c>
      <c r="G78" s="36">
        <v>5.61</v>
      </c>
      <c r="H78" s="36">
        <v>0.01</v>
      </c>
      <c r="I78" s="36">
        <v>0.01</v>
      </c>
      <c r="J78" s="36" t="s">
        <v>10</v>
      </c>
      <c r="K78" s="36">
        <v>2.6</v>
      </c>
      <c r="L78" s="36">
        <v>9.0299999999999994</v>
      </c>
      <c r="M78" s="36">
        <v>67.19</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784.14</v>
      </c>
      <c r="D79" s="36">
        <v>8.74</v>
      </c>
      <c r="E79" s="36">
        <v>36.479999999999997</v>
      </c>
      <c r="F79" s="36">
        <v>8.58</v>
      </c>
      <c r="G79" s="36">
        <v>4.1399999999999997</v>
      </c>
      <c r="H79" s="36">
        <v>321.48</v>
      </c>
      <c r="I79" s="36">
        <v>285.23</v>
      </c>
      <c r="J79" s="36">
        <v>36.25</v>
      </c>
      <c r="K79" s="36">
        <v>1.35</v>
      </c>
      <c r="L79" s="36">
        <v>2.2400000000000002</v>
      </c>
      <c r="M79" s="36">
        <v>6.48</v>
      </c>
      <c r="N79" s="36">
        <v>394.65</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425.94</v>
      </c>
      <c r="D80" s="36">
        <v>0.02</v>
      </c>
      <c r="E80" s="36">
        <v>0.45</v>
      </c>
      <c r="F80" s="36">
        <v>5.47</v>
      </c>
      <c r="G80" s="36">
        <v>0.3</v>
      </c>
      <c r="H80" s="36">
        <v>26.66</v>
      </c>
      <c r="I80" s="36">
        <v>0.74</v>
      </c>
      <c r="J80" s="36">
        <v>25.92</v>
      </c>
      <c r="K80" s="36" t="s">
        <v>10</v>
      </c>
      <c r="L80" s="36">
        <v>0.28000000000000003</v>
      </c>
      <c r="M80" s="36">
        <v>0.04</v>
      </c>
      <c r="N80" s="36">
        <v>392.72</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1269.6099999999999</v>
      </c>
      <c r="D81" s="37">
        <v>9.5399999999999991</v>
      </c>
      <c r="E81" s="37">
        <v>47.23</v>
      </c>
      <c r="F81" s="37">
        <v>13.83</v>
      </c>
      <c r="G81" s="37">
        <v>13.9</v>
      </c>
      <c r="H81" s="37">
        <v>655.65</v>
      </c>
      <c r="I81" s="37">
        <v>516.46</v>
      </c>
      <c r="J81" s="37">
        <v>139.19</v>
      </c>
      <c r="K81" s="37">
        <v>5.24</v>
      </c>
      <c r="L81" s="37">
        <v>26.12</v>
      </c>
      <c r="M81" s="37">
        <v>73.69</v>
      </c>
      <c r="N81" s="37">
        <v>424.41</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58.76</v>
      </c>
      <c r="D82" s="36">
        <v>3.78</v>
      </c>
      <c r="E82" s="36">
        <v>2.88</v>
      </c>
      <c r="F82" s="36">
        <v>23.75</v>
      </c>
      <c r="G82" s="36">
        <v>1.08</v>
      </c>
      <c r="H82" s="36">
        <v>4.42</v>
      </c>
      <c r="I82" s="36">
        <v>3.13</v>
      </c>
      <c r="J82" s="36">
        <v>1.29</v>
      </c>
      <c r="K82" s="36" t="s">
        <v>10</v>
      </c>
      <c r="L82" s="36">
        <v>7.45</v>
      </c>
      <c r="M82" s="36">
        <v>0.74</v>
      </c>
      <c r="N82" s="36">
        <v>14.65</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2.93</v>
      </c>
      <c r="D84" s="36">
        <v>0.12</v>
      </c>
      <c r="E84" s="36" t="s">
        <v>10</v>
      </c>
      <c r="F84" s="36">
        <v>0.22</v>
      </c>
      <c r="G84" s="36">
        <v>0.01</v>
      </c>
      <c r="H84" s="36" t="s">
        <v>10</v>
      </c>
      <c r="I84" s="36" t="s">
        <v>10</v>
      </c>
      <c r="J84" s="36" t="s">
        <v>10</v>
      </c>
      <c r="K84" s="36" t="s">
        <v>10</v>
      </c>
      <c r="L84" s="36">
        <v>0.02</v>
      </c>
      <c r="M84" s="36">
        <v>0.45</v>
      </c>
      <c r="N84" s="36">
        <v>2.12</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v>0.1</v>
      </c>
      <c r="D85" s="36" t="s">
        <v>10</v>
      </c>
      <c r="E85" s="36" t="s">
        <v>10</v>
      </c>
      <c r="F85" s="36" t="s">
        <v>10</v>
      </c>
      <c r="G85" s="36" t="s">
        <v>10</v>
      </c>
      <c r="H85" s="36" t="s">
        <v>10</v>
      </c>
      <c r="I85" s="36" t="s">
        <v>10</v>
      </c>
      <c r="J85" s="36" t="s">
        <v>10</v>
      </c>
      <c r="K85" s="36" t="s">
        <v>10</v>
      </c>
      <c r="L85" s="36" t="s">
        <v>10</v>
      </c>
      <c r="M85" s="36">
        <v>0.1</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61.59</v>
      </c>
      <c r="D86" s="37">
        <v>3.9</v>
      </c>
      <c r="E86" s="37">
        <v>2.88</v>
      </c>
      <c r="F86" s="37">
        <v>23.97</v>
      </c>
      <c r="G86" s="37">
        <v>1.0900000000000001</v>
      </c>
      <c r="H86" s="37">
        <v>4.42</v>
      </c>
      <c r="I86" s="37">
        <v>3.13</v>
      </c>
      <c r="J86" s="37">
        <v>1.29</v>
      </c>
      <c r="K86" s="37" t="s">
        <v>10</v>
      </c>
      <c r="L86" s="37">
        <v>7.47</v>
      </c>
      <c r="M86" s="37">
        <v>1.0900000000000001</v>
      </c>
      <c r="N86" s="37">
        <v>16.78</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1331.2</v>
      </c>
      <c r="D87" s="37">
        <v>13.44</v>
      </c>
      <c r="E87" s="37">
        <v>50.11</v>
      </c>
      <c r="F87" s="37">
        <v>37.799999999999997</v>
      </c>
      <c r="G87" s="37">
        <v>14.99</v>
      </c>
      <c r="H87" s="37">
        <v>660.07</v>
      </c>
      <c r="I87" s="37">
        <v>519.59</v>
      </c>
      <c r="J87" s="37">
        <v>140.47999999999999</v>
      </c>
      <c r="K87" s="37">
        <v>5.25</v>
      </c>
      <c r="L87" s="37">
        <v>33.58</v>
      </c>
      <c r="M87" s="37">
        <v>74.78</v>
      </c>
      <c r="N87" s="37">
        <v>441.18</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61.74</v>
      </c>
      <c r="D88" s="37">
        <v>-94.64</v>
      </c>
      <c r="E88" s="37">
        <v>-6.82</v>
      </c>
      <c r="F88" s="37">
        <v>-101.34</v>
      </c>
      <c r="G88" s="37">
        <v>-17.41</v>
      </c>
      <c r="H88" s="37">
        <v>-431.07</v>
      </c>
      <c r="I88" s="37">
        <v>-274.13</v>
      </c>
      <c r="J88" s="37">
        <v>-156.94</v>
      </c>
      <c r="K88" s="37">
        <v>-31.98</v>
      </c>
      <c r="L88" s="37">
        <v>-51.73</v>
      </c>
      <c r="M88" s="37">
        <v>-28.54</v>
      </c>
      <c r="N88" s="37">
        <v>825.27</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61.93</v>
      </c>
      <c r="D89" s="38">
        <v>-93.77</v>
      </c>
      <c r="E89" s="38">
        <v>-2.95</v>
      </c>
      <c r="F89" s="38">
        <v>-97.45</v>
      </c>
      <c r="G89" s="38">
        <v>-15.91</v>
      </c>
      <c r="H89" s="38">
        <v>-433.88</v>
      </c>
      <c r="I89" s="38">
        <v>-276.97000000000003</v>
      </c>
      <c r="J89" s="38">
        <v>-156.91</v>
      </c>
      <c r="K89" s="38">
        <v>-31.98</v>
      </c>
      <c r="L89" s="38">
        <v>-43.42</v>
      </c>
      <c r="M89" s="38">
        <v>-27.21</v>
      </c>
      <c r="N89" s="38">
        <v>808.5</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t="s">
        <v>10</v>
      </c>
      <c r="D90" s="36" t="s">
        <v>10</v>
      </c>
      <c r="E90" s="36" t="s">
        <v>10</v>
      </c>
      <c r="F90" s="36" t="s">
        <v>10</v>
      </c>
      <c r="G90" s="36" t="s">
        <v>10</v>
      </c>
      <c r="H90" s="36" t="s">
        <v>10</v>
      </c>
      <c r="I90" s="36" t="s">
        <v>10</v>
      </c>
      <c r="J90" s="36" t="s">
        <v>10</v>
      </c>
      <c r="K90" s="36" t="s">
        <v>10</v>
      </c>
      <c r="L90" s="36" t="s">
        <v>10</v>
      </c>
      <c r="M90" s="36" t="s">
        <v>10</v>
      </c>
      <c r="N90" s="36" t="s">
        <v>10</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45.78</v>
      </c>
      <c r="D91" s="36" t="s">
        <v>10</v>
      </c>
      <c r="E91" s="36" t="s">
        <v>10</v>
      </c>
      <c r="F91" s="36" t="s">
        <v>10</v>
      </c>
      <c r="G91" s="36" t="s">
        <v>10</v>
      </c>
      <c r="H91" s="36" t="s">
        <v>10</v>
      </c>
      <c r="I91" s="36" t="s">
        <v>10</v>
      </c>
      <c r="J91" s="36" t="s">
        <v>10</v>
      </c>
      <c r="K91" s="36" t="s">
        <v>10</v>
      </c>
      <c r="L91" s="36" t="s">
        <v>10</v>
      </c>
      <c r="M91" s="36" t="s">
        <v>10</v>
      </c>
      <c r="N91" s="36">
        <v>45.78</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941</v>
      </c>
      <c r="B2" s="220"/>
      <c r="C2" s="229" t="s">
        <v>122</v>
      </c>
      <c r="D2" s="230"/>
      <c r="E2" s="230"/>
      <c r="F2" s="230"/>
      <c r="G2" s="230"/>
      <c r="H2" s="230" t="s">
        <v>122</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56798</v>
      </c>
      <c r="D19" s="129">
        <v>12573</v>
      </c>
      <c r="E19" s="129">
        <v>8599</v>
      </c>
      <c r="F19" s="129">
        <v>3944</v>
      </c>
      <c r="G19" s="129">
        <v>3164</v>
      </c>
      <c r="H19" s="129">
        <v>15952</v>
      </c>
      <c r="I19" s="129">
        <v>10814</v>
      </c>
      <c r="J19" s="129">
        <v>5138</v>
      </c>
      <c r="K19" s="129">
        <v>2633</v>
      </c>
      <c r="L19" s="129">
        <v>7559</v>
      </c>
      <c r="M19" s="129">
        <v>2374</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37679</v>
      </c>
      <c r="D20" s="129">
        <v>3250</v>
      </c>
      <c r="E20" s="129">
        <v>809</v>
      </c>
      <c r="F20" s="129">
        <v>14495</v>
      </c>
      <c r="G20" s="129">
        <v>459</v>
      </c>
      <c r="H20" s="129">
        <v>15293</v>
      </c>
      <c r="I20" s="129">
        <v>15011</v>
      </c>
      <c r="J20" s="129">
        <v>282</v>
      </c>
      <c r="K20" s="129">
        <v>26</v>
      </c>
      <c r="L20" s="129">
        <v>3154</v>
      </c>
      <c r="M20" s="129">
        <v>192</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128243</v>
      </c>
      <c r="D21" s="129" t="s">
        <v>10</v>
      </c>
      <c r="E21" s="129" t="s">
        <v>10</v>
      </c>
      <c r="F21" s="129" t="s">
        <v>10</v>
      </c>
      <c r="G21" s="129" t="s">
        <v>10</v>
      </c>
      <c r="H21" s="129">
        <v>128243</v>
      </c>
      <c r="I21" s="129">
        <v>110043</v>
      </c>
      <c r="J21" s="129">
        <v>18200</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1382</v>
      </c>
      <c r="D22" s="129" t="s">
        <v>10</v>
      </c>
      <c r="E22" s="129" t="s">
        <v>10</v>
      </c>
      <c r="F22" s="129" t="s">
        <v>10</v>
      </c>
      <c r="G22" s="129" t="s">
        <v>10</v>
      </c>
      <c r="H22" s="129" t="s">
        <v>10</v>
      </c>
      <c r="I22" s="129" t="s">
        <v>10</v>
      </c>
      <c r="J22" s="129" t="s">
        <v>10</v>
      </c>
      <c r="K22" s="129" t="s">
        <v>10</v>
      </c>
      <c r="L22" s="129" t="s">
        <v>10</v>
      </c>
      <c r="M22" s="129" t="s">
        <v>10</v>
      </c>
      <c r="N22" s="129">
        <v>1382</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70564</v>
      </c>
      <c r="D23" s="129">
        <v>1327</v>
      </c>
      <c r="E23" s="129">
        <v>1768</v>
      </c>
      <c r="F23" s="129">
        <v>7839</v>
      </c>
      <c r="G23" s="129">
        <v>692</v>
      </c>
      <c r="H23" s="129">
        <v>49002</v>
      </c>
      <c r="I23" s="129">
        <v>10057</v>
      </c>
      <c r="J23" s="129">
        <v>38945</v>
      </c>
      <c r="K23" s="129">
        <v>4879</v>
      </c>
      <c r="L23" s="129">
        <v>4088</v>
      </c>
      <c r="M23" s="129">
        <v>932</v>
      </c>
      <c r="N23" s="129">
        <v>37</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76554</v>
      </c>
      <c r="D24" s="129">
        <v>1</v>
      </c>
      <c r="E24" s="129">
        <v>1</v>
      </c>
      <c r="F24" s="129">
        <v>3763</v>
      </c>
      <c r="G24" s="129">
        <v>94</v>
      </c>
      <c r="H24" s="129">
        <v>132</v>
      </c>
      <c r="I24" s="129">
        <v>24</v>
      </c>
      <c r="J24" s="129">
        <v>107</v>
      </c>
      <c r="K24" s="129" t="s">
        <v>10</v>
      </c>
      <c r="L24" s="129">
        <v>71</v>
      </c>
      <c r="M24" s="129">
        <v>2</v>
      </c>
      <c r="N24" s="129">
        <v>72491</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218112</v>
      </c>
      <c r="D25" s="130">
        <v>17149</v>
      </c>
      <c r="E25" s="130">
        <v>11175</v>
      </c>
      <c r="F25" s="130">
        <v>22515</v>
      </c>
      <c r="G25" s="130">
        <v>4221</v>
      </c>
      <c r="H25" s="130">
        <v>208359</v>
      </c>
      <c r="I25" s="130">
        <v>145900</v>
      </c>
      <c r="J25" s="130">
        <v>62459</v>
      </c>
      <c r="K25" s="130">
        <v>7537</v>
      </c>
      <c r="L25" s="130">
        <v>14730</v>
      </c>
      <c r="M25" s="130">
        <v>3497</v>
      </c>
      <c r="N25" s="130">
        <v>-71072</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5196</v>
      </c>
      <c r="D26" s="129">
        <v>675</v>
      </c>
      <c r="E26" s="129">
        <v>115</v>
      </c>
      <c r="F26" s="129">
        <v>541</v>
      </c>
      <c r="G26" s="129">
        <v>56</v>
      </c>
      <c r="H26" s="129">
        <v>146</v>
      </c>
      <c r="I26" s="129">
        <v>146</v>
      </c>
      <c r="J26" s="129" t="s">
        <v>10</v>
      </c>
      <c r="K26" s="129">
        <v>14</v>
      </c>
      <c r="L26" s="129">
        <v>3649</v>
      </c>
      <c r="M26" s="129" t="s">
        <v>10</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3596</v>
      </c>
      <c r="D27" s="129">
        <v>14</v>
      </c>
      <c r="E27" s="129" t="s">
        <v>10</v>
      </c>
      <c r="F27" s="129">
        <v>44</v>
      </c>
      <c r="G27" s="129" t="s">
        <v>10</v>
      </c>
      <c r="H27" s="129" t="s">
        <v>10</v>
      </c>
      <c r="I27" s="129" t="s">
        <v>10</v>
      </c>
      <c r="J27" s="129" t="s">
        <v>10</v>
      </c>
      <c r="K27" s="129" t="s">
        <v>10</v>
      </c>
      <c r="L27" s="129">
        <v>3538</v>
      </c>
      <c r="M27" s="129" t="s">
        <v>10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762</v>
      </c>
      <c r="D29" s="129" t="s">
        <v>10</v>
      </c>
      <c r="E29" s="129">
        <v>535</v>
      </c>
      <c r="F29" s="129" t="s">
        <v>10</v>
      </c>
      <c r="G29" s="129" t="s">
        <v>10</v>
      </c>
      <c r="H29" s="129">
        <v>208</v>
      </c>
      <c r="I29" s="129">
        <v>207</v>
      </c>
      <c r="J29" s="129" t="s">
        <v>10</v>
      </c>
      <c r="K29" s="129" t="s">
        <v>10</v>
      </c>
      <c r="L29" s="129">
        <v>19</v>
      </c>
      <c r="M29" s="129" t="s">
        <v>10</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5958</v>
      </c>
      <c r="D31" s="130">
        <v>675</v>
      </c>
      <c r="E31" s="130">
        <v>651</v>
      </c>
      <c r="F31" s="130">
        <v>541</v>
      </c>
      <c r="G31" s="130">
        <v>56</v>
      </c>
      <c r="H31" s="130">
        <v>353</v>
      </c>
      <c r="I31" s="130">
        <v>353</v>
      </c>
      <c r="J31" s="130" t="s">
        <v>10</v>
      </c>
      <c r="K31" s="130">
        <v>14</v>
      </c>
      <c r="L31" s="130">
        <v>3669</v>
      </c>
      <c r="M31" s="130" t="s">
        <v>10</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224069</v>
      </c>
      <c r="D32" s="130">
        <v>17824</v>
      </c>
      <c r="E32" s="130">
        <v>11826</v>
      </c>
      <c r="F32" s="130">
        <v>23056</v>
      </c>
      <c r="G32" s="130">
        <v>4277</v>
      </c>
      <c r="H32" s="130">
        <v>208713</v>
      </c>
      <c r="I32" s="130">
        <v>146253</v>
      </c>
      <c r="J32" s="130">
        <v>62459</v>
      </c>
      <c r="K32" s="130">
        <v>7551</v>
      </c>
      <c r="L32" s="130">
        <v>18399</v>
      </c>
      <c r="M32" s="130">
        <v>3497</v>
      </c>
      <c r="N32" s="130">
        <v>-71072</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32110</v>
      </c>
      <c r="D37" s="129" t="s">
        <v>10</v>
      </c>
      <c r="E37" s="129" t="s">
        <v>10</v>
      </c>
      <c r="F37" s="129" t="s">
        <v>10</v>
      </c>
      <c r="G37" s="129" t="s">
        <v>10</v>
      </c>
      <c r="H37" s="129" t="s">
        <v>10</v>
      </c>
      <c r="I37" s="129" t="s">
        <v>10</v>
      </c>
      <c r="J37" s="129" t="s">
        <v>10</v>
      </c>
      <c r="K37" s="129" t="s">
        <v>10</v>
      </c>
      <c r="L37" s="129" t="s">
        <v>10</v>
      </c>
      <c r="M37" s="129" t="s">
        <v>10</v>
      </c>
      <c r="N37" s="129">
        <v>32110</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39857</v>
      </c>
      <c r="D38" s="129" t="s">
        <v>10</v>
      </c>
      <c r="E38" s="129" t="s">
        <v>10</v>
      </c>
      <c r="F38" s="129" t="s">
        <v>10</v>
      </c>
      <c r="G38" s="129" t="s">
        <v>10</v>
      </c>
      <c r="H38" s="129" t="s">
        <v>10</v>
      </c>
      <c r="I38" s="129" t="s">
        <v>10</v>
      </c>
      <c r="J38" s="129" t="s">
        <v>10</v>
      </c>
      <c r="K38" s="129" t="s">
        <v>10</v>
      </c>
      <c r="L38" s="129" t="s">
        <v>10</v>
      </c>
      <c r="M38" s="129" t="s">
        <v>10</v>
      </c>
      <c r="N38" s="129">
        <v>39857</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73765</v>
      </c>
      <c r="D39" s="129">
        <v>25</v>
      </c>
      <c r="E39" s="129">
        <v>4</v>
      </c>
      <c r="F39" s="129">
        <v>1960</v>
      </c>
      <c r="G39" s="129">
        <v>704</v>
      </c>
      <c r="H39" s="129">
        <v>68424</v>
      </c>
      <c r="I39" s="129">
        <v>36612</v>
      </c>
      <c r="J39" s="129">
        <v>31812</v>
      </c>
      <c r="K39" s="129">
        <v>104</v>
      </c>
      <c r="L39" s="129">
        <v>2536</v>
      </c>
      <c r="M39" s="129">
        <v>9</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13000</v>
      </c>
      <c r="D40" s="129">
        <v>89</v>
      </c>
      <c r="E40" s="129" t="s">
        <v>10</v>
      </c>
      <c r="F40" s="129">
        <v>7</v>
      </c>
      <c r="G40" s="129">
        <v>130</v>
      </c>
      <c r="H40" s="129">
        <v>12774</v>
      </c>
      <c r="I40" s="129">
        <v>12774</v>
      </c>
      <c r="J40" s="129" t="s">
        <v>10</v>
      </c>
      <c r="K40" s="129" t="s">
        <v>10</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9327</v>
      </c>
      <c r="D41" s="129">
        <v>137</v>
      </c>
      <c r="E41" s="129">
        <v>4312</v>
      </c>
      <c r="F41" s="129">
        <v>100</v>
      </c>
      <c r="G41" s="129">
        <v>1225</v>
      </c>
      <c r="H41" s="129">
        <v>178</v>
      </c>
      <c r="I41" s="129">
        <v>1</v>
      </c>
      <c r="J41" s="129">
        <v>177</v>
      </c>
      <c r="K41" s="129">
        <v>332</v>
      </c>
      <c r="L41" s="129">
        <v>2930</v>
      </c>
      <c r="M41" s="129">
        <v>114</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144540</v>
      </c>
      <c r="D42" s="129">
        <v>1046</v>
      </c>
      <c r="E42" s="129">
        <v>4451</v>
      </c>
      <c r="F42" s="129">
        <v>4185</v>
      </c>
      <c r="G42" s="129">
        <v>118</v>
      </c>
      <c r="H42" s="129">
        <v>61664</v>
      </c>
      <c r="I42" s="129">
        <v>58634</v>
      </c>
      <c r="J42" s="129">
        <v>3030</v>
      </c>
      <c r="K42" s="129">
        <v>94</v>
      </c>
      <c r="L42" s="129">
        <v>239</v>
      </c>
      <c r="M42" s="129">
        <v>252</v>
      </c>
      <c r="N42" s="129">
        <v>72491</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76554</v>
      </c>
      <c r="D43" s="129">
        <v>1</v>
      </c>
      <c r="E43" s="129">
        <v>1</v>
      </c>
      <c r="F43" s="129">
        <v>3763</v>
      </c>
      <c r="G43" s="129">
        <v>94</v>
      </c>
      <c r="H43" s="129">
        <v>132</v>
      </c>
      <c r="I43" s="129">
        <v>24</v>
      </c>
      <c r="J43" s="129">
        <v>107</v>
      </c>
      <c r="K43" s="129" t="s">
        <v>10</v>
      </c>
      <c r="L43" s="129">
        <v>71</v>
      </c>
      <c r="M43" s="129">
        <v>2</v>
      </c>
      <c r="N43" s="129">
        <v>72491</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236045</v>
      </c>
      <c r="D44" s="130">
        <v>1296</v>
      </c>
      <c r="E44" s="130">
        <v>8765</v>
      </c>
      <c r="F44" s="130">
        <v>2490</v>
      </c>
      <c r="G44" s="130">
        <v>2083</v>
      </c>
      <c r="H44" s="130">
        <v>142909</v>
      </c>
      <c r="I44" s="130">
        <v>107997</v>
      </c>
      <c r="J44" s="130">
        <v>34912</v>
      </c>
      <c r="K44" s="130">
        <v>530</v>
      </c>
      <c r="L44" s="130">
        <v>5634</v>
      </c>
      <c r="M44" s="130">
        <v>373</v>
      </c>
      <c r="N44" s="130">
        <v>71967</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5394</v>
      </c>
      <c r="D45" s="129">
        <v>1</v>
      </c>
      <c r="E45" s="129">
        <v>778</v>
      </c>
      <c r="F45" s="129" t="s">
        <v>10</v>
      </c>
      <c r="G45" s="129" t="s">
        <v>10</v>
      </c>
      <c r="H45" s="129">
        <v>57</v>
      </c>
      <c r="I45" s="129">
        <v>57</v>
      </c>
      <c r="J45" s="129" t="s">
        <v>10</v>
      </c>
      <c r="K45" s="129" t="s">
        <v>10</v>
      </c>
      <c r="L45" s="129">
        <v>2141</v>
      </c>
      <c r="M45" s="129" t="s">
        <v>10</v>
      </c>
      <c r="N45" s="129">
        <v>2417</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474</v>
      </c>
      <c r="D47" s="129">
        <v>369</v>
      </c>
      <c r="E47" s="129" t="s">
        <v>10</v>
      </c>
      <c r="F47" s="129">
        <v>1</v>
      </c>
      <c r="G47" s="129">
        <v>14</v>
      </c>
      <c r="H47" s="129">
        <v>90</v>
      </c>
      <c r="I47" s="129">
        <v>89</v>
      </c>
      <c r="J47" s="129">
        <v>1</v>
      </c>
      <c r="K47" s="129" t="s">
        <v>10</v>
      </c>
      <c r="L47" s="129" t="s">
        <v>10</v>
      </c>
      <c r="M47" s="129" t="s">
        <v>10</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5868</v>
      </c>
      <c r="D49" s="130">
        <v>370</v>
      </c>
      <c r="E49" s="130">
        <v>778</v>
      </c>
      <c r="F49" s="130">
        <v>1</v>
      </c>
      <c r="G49" s="130">
        <v>14</v>
      </c>
      <c r="H49" s="130">
        <v>147</v>
      </c>
      <c r="I49" s="130">
        <v>145</v>
      </c>
      <c r="J49" s="130">
        <v>2</v>
      </c>
      <c r="K49" s="130" t="s">
        <v>10</v>
      </c>
      <c r="L49" s="130">
        <v>2141</v>
      </c>
      <c r="M49" s="130" t="s">
        <v>10</v>
      </c>
      <c r="N49" s="130">
        <v>2417</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241912</v>
      </c>
      <c r="D50" s="130">
        <v>1665</v>
      </c>
      <c r="E50" s="130">
        <v>9543</v>
      </c>
      <c r="F50" s="130">
        <v>2491</v>
      </c>
      <c r="G50" s="130">
        <v>2096</v>
      </c>
      <c r="H50" s="130">
        <v>143056</v>
      </c>
      <c r="I50" s="130">
        <v>108142</v>
      </c>
      <c r="J50" s="130">
        <v>34913</v>
      </c>
      <c r="K50" s="130">
        <v>530</v>
      </c>
      <c r="L50" s="130">
        <v>7775</v>
      </c>
      <c r="M50" s="130">
        <v>373</v>
      </c>
      <c r="N50" s="130">
        <v>74384</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17843</v>
      </c>
      <c r="D51" s="130">
        <v>-16159</v>
      </c>
      <c r="E51" s="130">
        <v>-2283</v>
      </c>
      <c r="F51" s="130">
        <v>-20565</v>
      </c>
      <c r="G51" s="130">
        <v>-2181</v>
      </c>
      <c r="H51" s="130">
        <v>-65657</v>
      </c>
      <c r="I51" s="130">
        <v>-38111</v>
      </c>
      <c r="J51" s="130">
        <v>-27546</v>
      </c>
      <c r="K51" s="130">
        <v>-7021</v>
      </c>
      <c r="L51" s="130">
        <v>-10624</v>
      </c>
      <c r="M51" s="130">
        <v>-3124</v>
      </c>
      <c r="N51" s="130">
        <v>145456</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17933</v>
      </c>
      <c r="D52" s="131">
        <v>-15853</v>
      </c>
      <c r="E52" s="131">
        <v>-2410</v>
      </c>
      <c r="F52" s="131">
        <v>-20025</v>
      </c>
      <c r="G52" s="131">
        <v>-2139</v>
      </c>
      <c r="H52" s="131">
        <v>-65451</v>
      </c>
      <c r="I52" s="131">
        <v>-37903</v>
      </c>
      <c r="J52" s="131">
        <v>-27547</v>
      </c>
      <c r="K52" s="131">
        <v>-7007</v>
      </c>
      <c r="L52" s="131">
        <v>-9097</v>
      </c>
      <c r="M52" s="131">
        <v>-3124</v>
      </c>
      <c r="N52" s="131">
        <v>143039</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10653</v>
      </c>
      <c r="D53" s="129" t="s">
        <v>10</v>
      </c>
      <c r="E53" s="129" t="s">
        <v>10</v>
      </c>
      <c r="F53" s="129" t="s">
        <v>10</v>
      </c>
      <c r="G53" s="129" t="s">
        <v>10</v>
      </c>
      <c r="H53" s="129" t="s">
        <v>10</v>
      </c>
      <c r="I53" s="129" t="s">
        <v>10</v>
      </c>
      <c r="J53" s="129" t="s">
        <v>10</v>
      </c>
      <c r="K53" s="129" t="s">
        <v>10</v>
      </c>
      <c r="L53" s="129" t="s">
        <v>10</v>
      </c>
      <c r="M53" s="129" t="s">
        <v>10</v>
      </c>
      <c r="N53" s="129">
        <v>10653</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17406</v>
      </c>
      <c r="D54" s="129" t="s">
        <v>10</v>
      </c>
      <c r="E54" s="129" t="s">
        <v>10</v>
      </c>
      <c r="F54" s="129" t="s">
        <v>10</v>
      </c>
      <c r="G54" s="129" t="s">
        <v>10</v>
      </c>
      <c r="H54" s="129" t="s">
        <v>10</v>
      </c>
      <c r="I54" s="129" t="s">
        <v>10</v>
      </c>
      <c r="J54" s="129" t="s">
        <v>10</v>
      </c>
      <c r="K54" s="129" t="s">
        <v>10</v>
      </c>
      <c r="L54" s="129" t="s">
        <v>10</v>
      </c>
      <c r="M54" s="129" t="s">
        <v>10</v>
      </c>
      <c r="N54" s="129">
        <v>17406</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265.19</v>
      </c>
      <c r="D56" s="36">
        <v>58.7</v>
      </c>
      <c r="E56" s="36">
        <v>40.15</v>
      </c>
      <c r="F56" s="36">
        <v>18.41</v>
      </c>
      <c r="G56" s="36">
        <v>14.77</v>
      </c>
      <c r="H56" s="36">
        <v>74.48</v>
      </c>
      <c r="I56" s="36">
        <v>50.49</v>
      </c>
      <c r="J56" s="36">
        <v>23.99</v>
      </c>
      <c r="K56" s="36">
        <v>12.29</v>
      </c>
      <c r="L56" s="36">
        <v>35.29</v>
      </c>
      <c r="M56" s="36">
        <v>11.09</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175.92</v>
      </c>
      <c r="D57" s="36">
        <v>15.17</v>
      </c>
      <c r="E57" s="36">
        <v>3.78</v>
      </c>
      <c r="F57" s="36">
        <v>67.680000000000007</v>
      </c>
      <c r="G57" s="36">
        <v>2.15</v>
      </c>
      <c r="H57" s="36">
        <v>71.400000000000006</v>
      </c>
      <c r="I57" s="36">
        <v>70.08</v>
      </c>
      <c r="J57" s="36">
        <v>1.32</v>
      </c>
      <c r="K57" s="36">
        <v>0.12</v>
      </c>
      <c r="L57" s="36">
        <v>14.73</v>
      </c>
      <c r="M57" s="36">
        <v>0.9</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598.76</v>
      </c>
      <c r="D58" s="36" t="s">
        <v>10</v>
      </c>
      <c r="E58" s="36" t="s">
        <v>10</v>
      </c>
      <c r="F58" s="36" t="s">
        <v>10</v>
      </c>
      <c r="G58" s="36" t="s">
        <v>10</v>
      </c>
      <c r="H58" s="36">
        <v>598.76</v>
      </c>
      <c r="I58" s="36">
        <v>513.79</v>
      </c>
      <c r="J58" s="36">
        <v>84.98</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6.45</v>
      </c>
      <c r="D59" s="36" t="s">
        <v>10</v>
      </c>
      <c r="E59" s="36" t="s">
        <v>10</v>
      </c>
      <c r="F59" s="36" t="s">
        <v>10</v>
      </c>
      <c r="G59" s="36" t="s">
        <v>10</v>
      </c>
      <c r="H59" s="36" t="s">
        <v>10</v>
      </c>
      <c r="I59" s="36" t="s">
        <v>10</v>
      </c>
      <c r="J59" s="36" t="s">
        <v>10</v>
      </c>
      <c r="K59" s="36" t="s">
        <v>10</v>
      </c>
      <c r="L59" s="36" t="s">
        <v>10</v>
      </c>
      <c r="M59" s="36" t="s">
        <v>10</v>
      </c>
      <c r="N59" s="36">
        <v>6.45</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329.46</v>
      </c>
      <c r="D60" s="36">
        <v>6.2</v>
      </c>
      <c r="E60" s="36">
        <v>8.26</v>
      </c>
      <c r="F60" s="36">
        <v>36.6</v>
      </c>
      <c r="G60" s="36">
        <v>3.23</v>
      </c>
      <c r="H60" s="36">
        <v>228.79</v>
      </c>
      <c r="I60" s="36">
        <v>46.96</v>
      </c>
      <c r="J60" s="36">
        <v>181.83</v>
      </c>
      <c r="K60" s="36">
        <v>22.78</v>
      </c>
      <c r="L60" s="36">
        <v>19.09</v>
      </c>
      <c r="M60" s="36">
        <v>4.3499999999999996</v>
      </c>
      <c r="N60" s="36">
        <v>0.17</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357.43</v>
      </c>
      <c r="D61" s="36" t="s">
        <v>10</v>
      </c>
      <c r="E61" s="36">
        <v>0.01</v>
      </c>
      <c r="F61" s="36">
        <v>17.57</v>
      </c>
      <c r="G61" s="36">
        <v>0.44</v>
      </c>
      <c r="H61" s="36">
        <v>0.61</v>
      </c>
      <c r="I61" s="36">
        <v>0.11</v>
      </c>
      <c r="J61" s="36">
        <v>0.5</v>
      </c>
      <c r="K61" s="36" t="s">
        <v>10</v>
      </c>
      <c r="L61" s="36">
        <v>0.33</v>
      </c>
      <c r="M61" s="36">
        <v>0.01</v>
      </c>
      <c r="N61" s="36">
        <v>338.46</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1018.36</v>
      </c>
      <c r="D62" s="37">
        <v>80.069999999999993</v>
      </c>
      <c r="E62" s="37">
        <v>52.18</v>
      </c>
      <c r="F62" s="37">
        <v>105.12</v>
      </c>
      <c r="G62" s="37">
        <v>19.71</v>
      </c>
      <c r="H62" s="37">
        <v>972.82</v>
      </c>
      <c r="I62" s="37">
        <v>681.2</v>
      </c>
      <c r="J62" s="37">
        <v>291.62</v>
      </c>
      <c r="K62" s="37">
        <v>35.19</v>
      </c>
      <c r="L62" s="37">
        <v>68.78</v>
      </c>
      <c r="M62" s="37">
        <v>16.329999999999998</v>
      </c>
      <c r="N62" s="37">
        <v>-331.84</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24.26</v>
      </c>
      <c r="D63" s="36">
        <v>3.15</v>
      </c>
      <c r="E63" s="36">
        <v>0.54</v>
      </c>
      <c r="F63" s="36">
        <v>2.52</v>
      </c>
      <c r="G63" s="36">
        <v>0.26</v>
      </c>
      <c r="H63" s="36">
        <v>0.68</v>
      </c>
      <c r="I63" s="36">
        <v>0.68</v>
      </c>
      <c r="J63" s="36" t="s">
        <v>10</v>
      </c>
      <c r="K63" s="36">
        <v>0.06</v>
      </c>
      <c r="L63" s="36">
        <v>17.04</v>
      </c>
      <c r="M63" s="36" t="s">
        <v>10</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16.79</v>
      </c>
      <c r="D64" s="36">
        <v>0.06</v>
      </c>
      <c r="E64" s="36" t="s">
        <v>10</v>
      </c>
      <c r="F64" s="36">
        <v>0.2</v>
      </c>
      <c r="G64" s="36" t="s">
        <v>10</v>
      </c>
      <c r="H64" s="36" t="s">
        <v>10</v>
      </c>
      <c r="I64" s="36" t="s">
        <v>10</v>
      </c>
      <c r="J64" s="36" t="s">
        <v>10</v>
      </c>
      <c r="K64" s="36" t="s">
        <v>10</v>
      </c>
      <c r="L64" s="36">
        <v>16.52</v>
      </c>
      <c r="M64" s="36" t="s">
        <v>10</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3.56</v>
      </c>
      <c r="D66" s="36" t="s">
        <v>10</v>
      </c>
      <c r="E66" s="36">
        <v>2.5</v>
      </c>
      <c r="F66" s="36" t="s">
        <v>10</v>
      </c>
      <c r="G66" s="36" t="s">
        <v>10</v>
      </c>
      <c r="H66" s="36">
        <v>0.97</v>
      </c>
      <c r="I66" s="36">
        <v>0.97</v>
      </c>
      <c r="J66" s="36" t="s">
        <v>10</v>
      </c>
      <c r="K66" s="36" t="s">
        <v>10</v>
      </c>
      <c r="L66" s="36">
        <v>0.09</v>
      </c>
      <c r="M66" s="36" t="s">
        <v>10</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27.82</v>
      </c>
      <c r="D68" s="37">
        <v>3.15</v>
      </c>
      <c r="E68" s="37">
        <v>3.04</v>
      </c>
      <c r="F68" s="37">
        <v>2.52</v>
      </c>
      <c r="G68" s="37">
        <v>0.26</v>
      </c>
      <c r="H68" s="37">
        <v>1.65</v>
      </c>
      <c r="I68" s="37">
        <v>1.65</v>
      </c>
      <c r="J68" s="37" t="s">
        <v>10</v>
      </c>
      <c r="K68" s="37">
        <v>0.06</v>
      </c>
      <c r="L68" s="37">
        <v>17.13</v>
      </c>
      <c r="M68" s="37" t="s">
        <v>10</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1046.17</v>
      </c>
      <c r="D69" s="37">
        <v>83.22</v>
      </c>
      <c r="E69" s="37">
        <v>55.21</v>
      </c>
      <c r="F69" s="37">
        <v>107.65</v>
      </c>
      <c r="G69" s="37">
        <v>19.97</v>
      </c>
      <c r="H69" s="37">
        <v>974.47</v>
      </c>
      <c r="I69" s="37">
        <v>682.85</v>
      </c>
      <c r="J69" s="37">
        <v>291.62</v>
      </c>
      <c r="K69" s="37">
        <v>35.25</v>
      </c>
      <c r="L69" s="37">
        <v>85.9</v>
      </c>
      <c r="M69" s="37">
        <v>16.329999999999998</v>
      </c>
      <c r="N69" s="37">
        <v>-331.84</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149.91999999999999</v>
      </c>
      <c r="D74" s="36" t="s">
        <v>10</v>
      </c>
      <c r="E74" s="36" t="s">
        <v>10</v>
      </c>
      <c r="F74" s="36" t="s">
        <v>10</v>
      </c>
      <c r="G74" s="36" t="s">
        <v>10</v>
      </c>
      <c r="H74" s="36" t="s">
        <v>10</v>
      </c>
      <c r="I74" s="36" t="s">
        <v>10</v>
      </c>
      <c r="J74" s="36" t="s">
        <v>10</v>
      </c>
      <c r="K74" s="36" t="s">
        <v>10</v>
      </c>
      <c r="L74" s="36" t="s">
        <v>10</v>
      </c>
      <c r="M74" s="36" t="s">
        <v>10</v>
      </c>
      <c r="N74" s="36">
        <v>149.91999999999999</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186.09</v>
      </c>
      <c r="D75" s="36" t="s">
        <v>10</v>
      </c>
      <c r="E75" s="36" t="s">
        <v>10</v>
      </c>
      <c r="F75" s="36" t="s">
        <v>10</v>
      </c>
      <c r="G75" s="36" t="s">
        <v>10</v>
      </c>
      <c r="H75" s="36" t="s">
        <v>10</v>
      </c>
      <c r="I75" s="36" t="s">
        <v>10</v>
      </c>
      <c r="J75" s="36" t="s">
        <v>10</v>
      </c>
      <c r="K75" s="36" t="s">
        <v>10</v>
      </c>
      <c r="L75" s="36" t="s">
        <v>10</v>
      </c>
      <c r="M75" s="36" t="s">
        <v>10</v>
      </c>
      <c r="N75" s="36">
        <v>186.09</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344.41</v>
      </c>
      <c r="D76" s="36">
        <v>0.12</v>
      </c>
      <c r="E76" s="36">
        <v>0.02</v>
      </c>
      <c r="F76" s="36">
        <v>9.15</v>
      </c>
      <c r="G76" s="36">
        <v>3.28</v>
      </c>
      <c r="H76" s="36">
        <v>319.47000000000003</v>
      </c>
      <c r="I76" s="36">
        <v>170.94</v>
      </c>
      <c r="J76" s="36">
        <v>148.53</v>
      </c>
      <c r="K76" s="36">
        <v>0.49</v>
      </c>
      <c r="L76" s="36">
        <v>11.84</v>
      </c>
      <c r="M76" s="36">
        <v>0.04</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60.7</v>
      </c>
      <c r="D77" s="36">
        <v>0.41</v>
      </c>
      <c r="E77" s="36" t="s">
        <v>10</v>
      </c>
      <c r="F77" s="36">
        <v>0.03</v>
      </c>
      <c r="G77" s="36">
        <v>0.61</v>
      </c>
      <c r="H77" s="36">
        <v>59.64</v>
      </c>
      <c r="I77" s="36">
        <v>59.64</v>
      </c>
      <c r="J77" s="36" t="s">
        <v>10</v>
      </c>
      <c r="K77" s="36" t="s">
        <v>10</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43.55</v>
      </c>
      <c r="D78" s="36">
        <v>0.64</v>
      </c>
      <c r="E78" s="36">
        <v>20.13</v>
      </c>
      <c r="F78" s="36">
        <v>0.47</v>
      </c>
      <c r="G78" s="36">
        <v>5.72</v>
      </c>
      <c r="H78" s="36">
        <v>0.83</v>
      </c>
      <c r="I78" s="36" t="s">
        <v>10</v>
      </c>
      <c r="J78" s="36">
        <v>0.83</v>
      </c>
      <c r="K78" s="36">
        <v>1.55</v>
      </c>
      <c r="L78" s="36">
        <v>13.68</v>
      </c>
      <c r="M78" s="36">
        <v>0.53</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674.85</v>
      </c>
      <c r="D79" s="36">
        <v>4.88</v>
      </c>
      <c r="E79" s="36">
        <v>20.78</v>
      </c>
      <c r="F79" s="36">
        <v>19.54</v>
      </c>
      <c r="G79" s="36">
        <v>0.55000000000000004</v>
      </c>
      <c r="H79" s="36">
        <v>287.91000000000003</v>
      </c>
      <c r="I79" s="36">
        <v>273.76</v>
      </c>
      <c r="J79" s="36">
        <v>14.15</v>
      </c>
      <c r="K79" s="36">
        <v>0.44</v>
      </c>
      <c r="L79" s="36">
        <v>1.1100000000000001</v>
      </c>
      <c r="M79" s="36">
        <v>1.18</v>
      </c>
      <c r="N79" s="36">
        <v>338.46</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357.43</v>
      </c>
      <c r="D80" s="36" t="s">
        <v>10</v>
      </c>
      <c r="E80" s="36">
        <v>0.01</v>
      </c>
      <c r="F80" s="36">
        <v>17.57</v>
      </c>
      <c r="G80" s="36">
        <v>0.44</v>
      </c>
      <c r="H80" s="36">
        <v>0.61</v>
      </c>
      <c r="I80" s="36">
        <v>0.11</v>
      </c>
      <c r="J80" s="36">
        <v>0.5</v>
      </c>
      <c r="K80" s="36" t="s">
        <v>10</v>
      </c>
      <c r="L80" s="36">
        <v>0.33</v>
      </c>
      <c r="M80" s="36">
        <v>0.01</v>
      </c>
      <c r="N80" s="36">
        <v>338.46</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1102.08</v>
      </c>
      <c r="D81" s="37">
        <v>6.05</v>
      </c>
      <c r="E81" s="37">
        <v>40.92</v>
      </c>
      <c r="F81" s="37">
        <v>11.62</v>
      </c>
      <c r="G81" s="37">
        <v>9.7200000000000006</v>
      </c>
      <c r="H81" s="37">
        <v>667.24</v>
      </c>
      <c r="I81" s="37">
        <v>504.23</v>
      </c>
      <c r="J81" s="37">
        <v>163</v>
      </c>
      <c r="K81" s="37">
        <v>2.4700000000000002</v>
      </c>
      <c r="L81" s="37">
        <v>26.3</v>
      </c>
      <c r="M81" s="37">
        <v>1.74</v>
      </c>
      <c r="N81" s="37">
        <v>336.01</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25.18</v>
      </c>
      <c r="D82" s="36" t="s">
        <v>10</v>
      </c>
      <c r="E82" s="36">
        <v>3.63</v>
      </c>
      <c r="F82" s="36" t="s">
        <v>10</v>
      </c>
      <c r="G82" s="36" t="s">
        <v>10</v>
      </c>
      <c r="H82" s="36">
        <v>0.27</v>
      </c>
      <c r="I82" s="36">
        <v>0.26</v>
      </c>
      <c r="J82" s="36" t="s">
        <v>10</v>
      </c>
      <c r="K82" s="36" t="s">
        <v>10</v>
      </c>
      <c r="L82" s="36">
        <v>10</v>
      </c>
      <c r="M82" s="36" t="s">
        <v>10</v>
      </c>
      <c r="N82" s="36">
        <v>11.28</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2.21</v>
      </c>
      <c r="D84" s="36">
        <v>1.72</v>
      </c>
      <c r="E84" s="36" t="s">
        <v>10</v>
      </c>
      <c r="F84" s="36">
        <v>0.01</v>
      </c>
      <c r="G84" s="36">
        <v>0.06</v>
      </c>
      <c r="H84" s="36">
        <v>0.42</v>
      </c>
      <c r="I84" s="36">
        <v>0.41</v>
      </c>
      <c r="J84" s="36">
        <v>0.01</v>
      </c>
      <c r="K84" s="36" t="s">
        <v>10</v>
      </c>
      <c r="L84" s="36" t="s">
        <v>10</v>
      </c>
      <c r="M84" s="36" t="s">
        <v>10</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27.4</v>
      </c>
      <c r="D86" s="37">
        <v>1.73</v>
      </c>
      <c r="E86" s="37">
        <v>3.63</v>
      </c>
      <c r="F86" s="37">
        <v>0.01</v>
      </c>
      <c r="G86" s="37">
        <v>0.06</v>
      </c>
      <c r="H86" s="37">
        <v>0.69</v>
      </c>
      <c r="I86" s="37">
        <v>0.68</v>
      </c>
      <c r="J86" s="37">
        <v>0.01</v>
      </c>
      <c r="K86" s="37" t="s">
        <v>10</v>
      </c>
      <c r="L86" s="37">
        <v>10</v>
      </c>
      <c r="M86" s="37" t="s">
        <v>10</v>
      </c>
      <c r="N86" s="37">
        <v>11.28</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1129.48</v>
      </c>
      <c r="D87" s="37">
        <v>7.78</v>
      </c>
      <c r="E87" s="37">
        <v>44.56</v>
      </c>
      <c r="F87" s="37">
        <v>11.63</v>
      </c>
      <c r="G87" s="37">
        <v>9.7899999999999991</v>
      </c>
      <c r="H87" s="37">
        <v>667.92</v>
      </c>
      <c r="I87" s="37">
        <v>504.91</v>
      </c>
      <c r="J87" s="37">
        <v>163.01</v>
      </c>
      <c r="K87" s="37">
        <v>2.4700000000000002</v>
      </c>
      <c r="L87" s="37">
        <v>36.299999999999997</v>
      </c>
      <c r="M87" s="37">
        <v>1.74</v>
      </c>
      <c r="N87" s="37">
        <v>347.3</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83.31</v>
      </c>
      <c r="D88" s="37">
        <v>-75.45</v>
      </c>
      <c r="E88" s="37">
        <v>-10.66</v>
      </c>
      <c r="F88" s="37">
        <v>-96.02</v>
      </c>
      <c r="G88" s="37">
        <v>-10.18</v>
      </c>
      <c r="H88" s="37">
        <v>-306.55</v>
      </c>
      <c r="I88" s="37">
        <v>-177.94</v>
      </c>
      <c r="J88" s="37">
        <v>-128.61000000000001</v>
      </c>
      <c r="K88" s="37">
        <v>-32.78</v>
      </c>
      <c r="L88" s="37">
        <v>-49.6</v>
      </c>
      <c r="M88" s="37">
        <v>-14.59</v>
      </c>
      <c r="N88" s="37">
        <v>679.13</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83.73</v>
      </c>
      <c r="D89" s="38">
        <v>-74.02</v>
      </c>
      <c r="E89" s="38">
        <v>-11.25</v>
      </c>
      <c r="F89" s="38">
        <v>-93.5</v>
      </c>
      <c r="G89" s="38">
        <v>-9.99</v>
      </c>
      <c r="H89" s="38">
        <v>-305.58999999999997</v>
      </c>
      <c r="I89" s="38">
        <v>-176.97</v>
      </c>
      <c r="J89" s="38">
        <v>-128.62</v>
      </c>
      <c r="K89" s="38">
        <v>-32.72</v>
      </c>
      <c r="L89" s="38">
        <v>-42.47</v>
      </c>
      <c r="M89" s="38">
        <v>-14.59</v>
      </c>
      <c r="N89" s="38">
        <v>667.85</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49.74</v>
      </c>
      <c r="D90" s="36" t="s">
        <v>10</v>
      </c>
      <c r="E90" s="36" t="s">
        <v>10</v>
      </c>
      <c r="F90" s="36" t="s">
        <v>10</v>
      </c>
      <c r="G90" s="36" t="s">
        <v>10</v>
      </c>
      <c r="H90" s="36" t="s">
        <v>10</v>
      </c>
      <c r="I90" s="36" t="s">
        <v>10</v>
      </c>
      <c r="J90" s="36" t="s">
        <v>10</v>
      </c>
      <c r="K90" s="36" t="s">
        <v>10</v>
      </c>
      <c r="L90" s="36" t="s">
        <v>10</v>
      </c>
      <c r="M90" s="36" t="s">
        <v>10</v>
      </c>
      <c r="N90" s="36">
        <v>49.74</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81.27</v>
      </c>
      <c r="D91" s="36" t="s">
        <v>10</v>
      </c>
      <c r="E91" s="36" t="s">
        <v>10</v>
      </c>
      <c r="F91" s="36" t="s">
        <v>10</v>
      </c>
      <c r="G91" s="36" t="s">
        <v>10</v>
      </c>
      <c r="H91" s="36" t="s">
        <v>10</v>
      </c>
      <c r="I91" s="36" t="s">
        <v>10</v>
      </c>
      <c r="J91" s="36" t="s">
        <v>10</v>
      </c>
      <c r="K91" s="36" t="s">
        <v>10</v>
      </c>
      <c r="L91" s="36" t="s">
        <v>10</v>
      </c>
      <c r="M91" s="36" t="s">
        <v>10</v>
      </c>
      <c r="N91" s="36">
        <v>81.27</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942</v>
      </c>
      <c r="B2" s="220"/>
      <c r="C2" s="229" t="s">
        <v>123</v>
      </c>
      <c r="D2" s="230"/>
      <c r="E2" s="230"/>
      <c r="F2" s="230"/>
      <c r="G2" s="230"/>
      <c r="H2" s="230" t="s">
        <v>123</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50473</v>
      </c>
      <c r="D19" s="129">
        <v>13424</v>
      </c>
      <c r="E19" s="129">
        <v>7335</v>
      </c>
      <c r="F19" s="129">
        <v>2412</v>
      </c>
      <c r="G19" s="129">
        <v>3133</v>
      </c>
      <c r="H19" s="129">
        <v>11522</v>
      </c>
      <c r="I19" s="129">
        <v>5663</v>
      </c>
      <c r="J19" s="129">
        <v>5859</v>
      </c>
      <c r="K19" s="129">
        <v>3097</v>
      </c>
      <c r="L19" s="129">
        <v>6573</v>
      </c>
      <c r="M19" s="129">
        <v>2978</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27659</v>
      </c>
      <c r="D20" s="129">
        <v>3187</v>
      </c>
      <c r="E20" s="129">
        <v>716</v>
      </c>
      <c r="F20" s="129">
        <v>11595</v>
      </c>
      <c r="G20" s="129">
        <v>632</v>
      </c>
      <c r="H20" s="129">
        <v>8068</v>
      </c>
      <c r="I20" s="129">
        <v>8061</v>
      </c>
      <c r="J20" s="129">
        <v>6</v>
      </c>
      <c r="K20" s="129">
        <v>232</v>
      </c>
      <c r="L20" s="129">
        <v>2730</v>
      </c>
      <c r="M20" s="129">
        <v>500</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294107</v>
      </c>
      <c r="D21" s="129" t="s">
        <v>10</v>
      </c>
      <c r="E21" s="129" t="s">
        <v>10</v>
      </c>
      <c r="F21" s="129" t="s">
        <v>10</v>
      </c>
      <c r="G21" s="129" t="s">
        <v>10</v>
      </c>
      <c r="H21" s="129">
        <v>294107</v>
      </c>
      <c r="I21" s="129">
        <v>256445</v>
      </c>
      <c r="J21" s="129">
        <v>37662</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1014</v>
      </c>
      <c r="D22" s="129" t="s">
        <v>10</v>
      </c>
      <c r="E22" s="129" t="s">
        <v>10</v>
      </c>
      <c r="F22" s="129" t="s">
        <v>10</v>
      </c>
      <c r="G22" s="129" t="s">
        <v>10</v>
      </c>
      <c r="H22" s="129" t="s">
        <v>10</v>
      </c>
      <c r="I22" s="129" t="s">
        <v>10</v>
      </c>
      <c r="J22" s="129" t="s">
        <v>10</v>
      </c>
      <c r="K22" s="129" t="s">
        <v>10</v>
      </c>
      <c r="L22" s="129" t="s">
        <v>10</v>
      </c>
      <c r="M22" s="129" t="s">
        <v>10</v>
      </c>
      <c r="N22" s="129">
        <v>1014</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64346</v>
      </c>
      <c r="D23" s="129">
        <v>1921</v>
      </c>
      <c r="E23" s="129">
        <v>1625</v>
      </c>
      <c r="F23" s="129">
        <v>7583</v>
      </c>
      <c r="G23" s="129">
        <v>464</v>
      </c>
      <c r="H23" s="129">
        <v>43239</v>
      </c>
      <c r="I23" s="129">
        <v>5844</v>
      </c>
      <c r="J23" s="129">
        <v>37394</v>
      </c>
      <c r="K23" s="129">
        <v>3304</v>
      </c>
      <c r="L23" s="129">
        <v>4632</v>
      </c>
      <c r="M23" s="129">
        <v>1543</v>
      </c>
      <c r="N23" s="129">
        <v>36</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85362</v>
      </c>
      <c r="D24" s="129" t="s">
        <v>10</v>
      </c>
      <c r="E24" s="129" t="s">
        <v>10</v>
      </c>
      <c r="F24" s="129">
        <v>405</v>
      </c>
      <c r="G24" s="129" t="s">
        <v>10</v>
      </c>
      <c r="H24" s="129" t="s">
        <v>10</v>
      </c>
      <c r="I24" s="129" t="s">
        <v>10</v>
      </c>
      <c r="J24" s="129" t="s">
        <v>10</v>
      </c>
      <c r="K24" s="129" t="s">
        <v>10</v>
      </c>
      <c r="L24" s="129" t="s">
        <v>10</v>
      </c>
      <c r="M24" s="129">
        <v>46</v>
      </c>
      <c r="N24" s="129">
        <v>84911</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352238</v>
      </c>
      <c r="D25" s="130">
        <v>18532</v>
      </c>
      <c r="E25" s="130">
        <v>9675</v>
      </c>
      <c r="F25" s="130">
        <v>21185</v>
      </c>
      <c r="G25" s="130">
        <v>4229</v>
      </c>
      <c r="H25" s="130">
        <v>356935</v>
      </c>
      <c r="I25" s="130">
        <v>276014</v>
      </c>
      <c r="J25" s="130">
        <v>80921</v>
      </c>
      <c r="K25" s="130">
        <v>6632</v>
      </c>
      <c r="L25" s="130">
        <v>13935</v>
      </c>
      <c r="M25" s="130">
        <v>4975</v>
      </c>
      <c r="N25" s="130">
        <v>-83860</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6654</v>
      </c>
      <c r="D26" s="129">
        <v>1040</v>
      </c>
      <c r="E26" s="129">
        <v>304</v>
      </c>
      <c r="F26" s="129">
        <v>1597</v>
      </c>
      <c r="G26" s="129">
        <v>30</v>
      </c>
      <c r="H26" s="129">
        <v>274</v>
      </c>
      <c r="I26" s="129">
        <v>274</v>
      </c>
      <c r="J26" s="129" t="s">
        <v>10</v>
      </c>
      <c r="K26" s="129">
        <v>1</v>
      </c>
      <c r="L26" s="129">
        <v>3246</v>
      </c>
      <c r="M26" s="129">
        <v>162</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5292</v>
      </c>
      <c r="D27" s="129">
        <v>557</v>
      </c>
      <c r="E27" s="129">
        <v>5</v>
      </c>
      <c r="F27" s="129">
        <v>1394</v>
      </c>
      <c r="G27" s="129" t="s">
        <v>10</v>
      </c>
      <c r="H27" s="129">
        <v>173</v>
      </c>
      <c r="I27" s="129">
        <v>173</v>
      </c>
      <c r="J27" s="129" t="s">
        <v>10</v>
      </c>
      <c r="K27" s="129" t="s">
        <v>10</v>
      </c>
      <c r="L27" s="129">
        <v>3162</v>
      </c>
      <c r="M27" s="129" t="s">
        <v>10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640</v>
      </c>
      <c r="D29" s="129" t="s">
        <v>10</v>
      </c>
      <c r="E29" s="129">
        <v>171</v>
      </c>
      <c r="F29" s="129">
        <v>15</v>
      </c>
      <c r="G29" s="129" t="s">
        <v>10</v>
      </c>
      <c r="H29" s="129">
        <v>388</v>
      </c>
      <c r="I29" s="129" t="s">
        <v>10</v>
      </c>
      <c r="J29" s="129">
        <v>388</v>
      </c>
      <c r="K29" s="129" t="s">
        <v>10</v>
      </c>
      <c r="L29" s="129">
        <v>40</v>
      </c>
      <c r="M29" s="129">
        <v>27</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v>6</v>
      </c>
      <c r="D30" s="129" t="s">
        <v>10</v>
      </c>
      <c r="E30" s="129" t="s">
        <v>10</v>
      </c>
      <c r="F30" s="129" t="s">
        <v>10</v>
      </c>
      <c r="G30" s="129" t="s">
        <v>10</v>
      </c>
      <c r="H30" s="129" t="s">
        <v>10</v>
      </c>
      <c r="I30" s="129" t="s">
        <v>10</v>
      </c>
      <c r="J30" s="129" t="s">
        <v>10</v>
      </c>
      <c r="K30" s="129" t="s">
        <v>10</v>
      </c>
      <c r="L30" s="129" t="s">
        <v>10</v>
      </c>
      <c r="M30" s="129">
        <v>6</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7287</v>
      </c>
      <c r="D31" s="130">
        <v>1040</v>
      </c>
      <c r="E31" s="130">
        <v>474</v>
      </c>
      <c r="F31" s="130">
        <v>1612</v>
      </c>
      <c r="G31" s="130">
        <v>30</v>
      </c>
      <c r="H31" s="130">
        <v>662</v>
      </c>
      <c r="I31" s="130">
        <v>274</v>
      </c>
      <c r="J31" s="130">
        <v>388</v>
      </c>
      <c r="K31" s="130">
        <v>1</v>
      </c>
      <c r="L31" s="130">
        <v>3286</v>
      </c>
      <c r="M31" s="130">
        <v>183</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359525</v>
      </c>
      <c r="D32" s="130">
        <v>19573</v>
      </c>
      <c r="E32" s="130">
        <v>10150</v>
      </c>
      <c r="F32" s="130">
        <v>22797</v>
      </c>
      <c r="G32" s="130">
        <v>4258</v>
      </c>
      <c r="H32" s="130">
        <v>357597</v>
      </c>
      <c r="I32" s="130">
        <v>276288</v>
      </c>
      <c r="J32" s="130">
        <v>81309</v>
      </c>
      <c r="K32" s="130">
        <v>6633</v>
      </c>
      <c r="L32" s="130">
        <v>17221</v>
      </c>
      <c r="M32" s="130">
        <v>5157</v>
      </c>
      <c r="N32" s="130">
        <v>-83860</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37117</v>
      </c>
      <c r="D37" s="129" t="s">
        <v>10</v>
      </c>
      <c r="E37" s="129" t="s">
        <v>10</v>
      </c>
      <c r="F37" s="129" t="s">
        <v>10</v>
      </c>
      <c r="G37" s="129" t="s">
        <v>10</v>
      </c>
      <c r="H37" s="129" t="s">
        <v>10</v>
      </c>
      <c r="I37" s="129" t="s">
        <v>10</v>
      </c>
      <c r="J37" s="129" t="s">
        <v>10</v>
      </c>
      <c r="K37" s="129" t="s">
        <v>10</v>
      </c>
      <c r="L37" s="129" t="s">
        <v>10</v>
      </c>
      <c r="M37" s="129" t="s">
        <v>10</v>
      </c>
      <c r="N37" s="129">
        <v>37117</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47860</v>
      </c>
      <c r="D38" s="129" t="s">
        <v>10</v>
      </c>
      <c r="E38" s="129" t="s">
        <v>10</v>
      </c>
      <c r="F38" s="129" t="s">
        <v>10</v>
      </c>
      <c r="G38" s="129" t="s">
        <v>10</v>
      </c>
      <c r="H38" s="129" t="s">
        <v>10</v>
      </c>
      <c r="I38" s="129" t="s">
        <v>10</v>
      </c>
      <c r="J38" s="129" t="s">
        <v>10</v>
      </c>
      <c r="K38" s="129" t="s">
        <v>10</v>
      </c>
      <c r="L38" s="129" t="s">
        <v>10</v>
      </c>
      <c r="M38" s="129" t="s">
        <v>10</v>
      </c>
      <c r="N38" s="129">
        <v>47860</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83979</v>
      </c>
      <c r="D39" s="129">
        <v>28</v>
      </c>
      <c r="E39" s="129">
        <v>16</v>
      </c>
      <c r="F39" s="129">
        <v>1966</v>
      </c>
      <c r="G39" s="129">
        <v>622</v>
      </c>
      <c r="H39" s="129">
        <v>77308</v>
      </c>
      <c r="I39" s="129">
        <v>49056</v>
      </c>
      <c r="J39" s="129">
        <v>28251</v>
      </c>
      <c r="K39" s="129">
        <v>35</v>
      </c>
      <c r="L39" s="129">
        <v>3725</v>
      </c>
      <c r="M39" s="129">
        <v>279</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123380</v>
      </c>
      <c r="D40" s="129" t="s">
        <v>10</v>
      </c>
      <c r="E40" s="129">
        <v>10</v>
      </c>
      <c r="F40" s="129">
        <v>21</v>
      </c>
      <c r="G40" s="129">
        <v>734</v>
      </c>
      <c r="H40" s="129">
        <v>121599</v>
      </c>
      <c r="I40" s="129">
        <v>121531</v>
      </c>
      <c r="J40" s="129">
        <v>68</v>
      </c>
      <c r="K40" s="129" t="s">
        <v>10</v>
      </c>
      <c r="L40" s="129" t="s">
        <v>10</v>
      </c>
      <c r="M40" s="129">
        <v>1017</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6936</v>
      </c>
      <c r="D41" s="129">
        <v>190</v>
      </c>
      <c r="E41" s="129">
        <v>2523</v>
      </c>
      <c r="F41" s="129">
        <v>56</v>
      </c>
      <c r="G41" s="129">
        <v>508</v>
      </c>
      <c r="H41" s="129">
        <v>3</v>
      </c>
      <c r="I41" s="129" t="s">
        <v>10</v>
      </c>
      <c r="J41" s="129">
        <v>3</v>
      </c>
      <c r="K41" s="129">
        <v>358</v>
      </c>
      <c r="L41" s="129">
        <v>3171</v>
      </c>
      <c r="M41" s="129">
        <v>126</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147181</v>
      </c>
      <c r="D42" s="129">
        <v>3026</v>
      </c>
      <c r="E42" s="129">
        <v>4202</v>
      </c>
      <c r="F42" s="129">
        <v>916</v>
      </c>
      <c r="G42" s="129">
        <v>562</v>
      </c>
      <c r="H42" s="129">
        <v>52893</v>
      </c>
      <c r="I42" s="129">
        <v>48232</v>
      </c>
      <c r="J42" s="129">
        <v>4661</v>
      </c>
      <c r="K42" s="129">
        <v>84</v>
      </c>
      <c r="L42" s="129">
        <v>118</v>
      </c>
      <c r="M42" s="129">
        <v>335</v>
      </c>
      <c r="N42" s="129">
        <v>85045</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85362</v>
      </c>
      <c r="D43" s="129" t="s">
        <v>10</v>
      </c>
      <c r="E43" s="129" t="s">
        <v>10</v>
      </c>
      <c r="F43" s="129">
        <v>405</v>
      </c>
      <c r="G43" s="129" t="s">
        <v>10</v>
      </c>
      <c r="H43" s="129" t="s">
        <v>10</v>
      </c>
      <c r="I43" s="129" t="s">
        <v>10</v>
      </c>
      <c r="J43" s="129" t="s">
        <v>10</v>
      </c>
      <c r="K43" s="129" t="s">
        <v>10</v>
      </c>
      <c r="L43" s="129" t="s">
        <v>10</v>
      </c>
      <c r="M43" s="129">
        <v>46</v>
      </c>
      <c r="N43" s="129">
        <v>84911</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361091</v>
      </c>
      <c r="D44" s="130">
        <v>3244</v>
      </c>
      <c r="E44" s="130">
        <v>6751</v>
      </c>
      <c r="F44" s="130">
        <v>2555</v>
      </c>
      <c r="G44" s="130">
        <v>2426</v>
      </c>
      <c r="H44" s="130">
        <v>251802</v>
      </c>
      <c r="I44" s="130">
        <v>218820</v>
      </c>
      <c r="J44" s="130">
        <v>32983</v>
      </c>
      <c r="K44" s="130">
        <v>477</v>
      </c>
      <c r="L44" s="130">
        <v>7014</v>
      </c>
      <c r="M44" s="130">
        <v>1710</v>
      </c>
      <c r="N44" s="130">
        <v>85111</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16271</v>
      </c>
      <c r="D45" s="129">
        <v>12</v>
      </c>
      <c r="E45" s="129">
        <v>635</v>
      </c>
      <c r="F45" s="129">
        <v>952</v>
      </c>
      <c r="G45" s="129" t="s">
        <v>10</v>
      </c>
      <c r="H45" s="129">
        <v>1249</v>
      </c>
      <c r="I45" s="129">
        <v>861</v>
      </c>
      <c r="J45" s="129">
        <v>388</v>
      </c>
      <c r="K45" s="129" t="s">
        <v>10</v>
      </c>
      <c r="L45" s="129">
        <v>1602</v>
      </c>
      <c r="M45" s="129">
        <v>238</v>
      </c>
      <c r="N45" s="129">
        <v>11583</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251</v>
      </c>
      <c r="D47" s="129" t="s">
        <v>10</v>
      </c>
      <c r="E47" s="129" t="s">
        <v>10</v>
      </c>
      <c r="F47" s="129" t="s">
        <v>10</v>
      </c>
      <c r="G47" s="129">
        <v>6</v>
      </c>
      <c r="H47" s="129">
        <v>49</v>
      </c>
      <c r="I47" s="129">
        <v>49</v>
      </c>
      <c r="J47" s="129" t="s">
        <v>10</v>
      </c>
      <c r="K47" s="129" t="s">
        <v>10</v>
      </c>
      <c r="L47" s="129">
        <v>76</v>
      </c>
      <c r="M47" s="129">
        <v>51</v>
      </c>
      <c r="N47" s="129">
        <v>69</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v>6</v>
      </c>
      <c r="D48" s="129" t="s">
        <v>10</v>
      </c>
      <c r="E48" s="129" t="s">
        <v>10</v>
      </c>
      <c r="F48" s="129" t="s">
        <v>10</v>
      </c>
      <c r="G48" s="129" t="s">
        <v>10</v>
      </c>
      <c r="H48" s="129" t="s">
        <v>10</v>
      </c>
      <c r="I48" s="129" t="s">
        <v>10</v>
      </c>
      <c r="J48" s="129" t="s">
        <v>10</v>
      </c>
      <c r="K48" s="129" t="s">
        <v>10</v>
      </c>
      <c r="L48" s="129" t="s">
        <v>10</v>
      </c>
      <c r="M48" s="129">
        <v>6</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16515</v>
      </c>
      <c r="D49" s="130">
        <v>12</v>
      </c>
      <c r="E49" s="130">
        <v>635</v>
      </c>
      <c r="F49" s="130">
        <v>952</v>
      </c>
      <c r="G49" s="130">
        <v>6</v>
      </c>
      <c r="H49" s="130">
        <v>1298</v>
      </c>
      <c r="I49" s="130">
        <v>910</v>
      </c>
      <c r="J49" s="130">
        <v>388</v>
      </c>
      <c r="K49" s="130" t="s">
        <v>10</v>
      </c>
      <c r="L49" s="130">
        <v>1678</v>
      </c>
      <c r="M49" s="130">
        <v>282</v>
      </c>
      <c r="N49" s="130">
        <v>11652</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377607</v>
      </c>
      <c r="D50" s="130">
        <v>3255</v>
      </c>
      <c r="E50" s="130">
        <v>7386</v>
      </c>
      <c r="F50" s="130">
        <v>3507</v>
      </c>
      <c r="G50" s="130">
        <v>2432</v>
      </c>
      <c r="H50" s="130">
        <v>253100</v>
      </c>
      <c r="I50" s="130">
        <v>219730</v>
      </c>
      <c r="J50" s="130">
        <v>33371</v>
      </c>
      <c r="K50" s="130">
        <v>477</v>
      </c>
      <c r="L50" s="130">
        <v>8693</v>
      </c>
      <c r="M50" s="130">
        <v>1993</v>
      </c>
      <c r="N50" s="130">
        <v>96764</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18081</v>
      </c>
      <c r="D51" s="130">
        <v>-16317</v>
      </c>
      <c r="E51" s="130">
        <v>-2764</v>
      </c>
      <c r="F51" s="130">
        <v>-19290</v>
      </c>
      <c r="G51" s="130">
        <v>-1827</v>
      </c>
      <c r="H51" s="130">
        <v>-104497</v>
      </c>
      <c r="I51" s="130">
        <v>-56558</v>
      </c>
      <c r="J51" s="130">
        <v>-47938</v>
      </c>
      <c r="K51" s="130">
        <v>-6156</v>
      </c>
      <c r="L51" s="130">
        <v>-8528</v>
      </c>
      <c r="M51" s="130">
        <v>-3164</v>
      </c>
      <c r="N51" s="130">
        <v>180624</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8853</v>
      </c>
      <c r="D52" s="131">
        <v>-15289</v>
      </c>
      <c r="E52" s="131">
        <v>-2924</v>
      </c>
      <c r="F52" s="131">
        <v>-18630</v>
      </c>
      <c r="G52" s="131">
        <v>-1803</v>
      </c>
      <c r="H52" s="131">
        <v>-105133</v>
      </c>
      <c r="I52" s="131">
        <v>-57195</v>
      </c>
      <c r="J52" s="131">
        <v>-47938</v>
      </c>
      <c r="K52" s="131">
        <v>-6155</v>
      </c>
      <c r="L52" s="131">
        <v>-6920</v>
      </c>
      <c r="M52" s="131">
        <v>-3264</v>
      </c>
      <c r="N52" s="131">
        <v>168972</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4311</v>
      </c>
      <c r="D53" s="129" t="s">
        <v>10</v>
      </c>
      <c r="E53" s="129" t="s">
        <v>10</v>
      </c>
      <c r="F53" s="129" t="s">
        <v>10</v>
      </c>
      <c r="G53" s="129" t="s">
        <v>10</v>
      </c>
      <c r="H53" s="129" t="s">
        <v>10</v>
      </c>
      <c r="I53" s="129" t="s">
        <v>10</v>
      </c>
      <c r="J53" s="129" t="s">
        <v>10</v>
      </c>
      <c r="K53" s="129" t="s">
        <v>10</v>
      </c>
      <c r="L53" s="129" t="s">
        <v>10</v>
      </c>
      <c r="M53" s="129" t="s">
        <v>10</v>
      </c>
      <c r="N53" s="129">
        <v>4311</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7051</v>
      </c>
      <c r="D54" s="129" t="s">
        <v>10</v>
      </c>
      <c r="E54" s="129" t="s">
        <v>10</v>
      </c>
      <c r="F54" s="129" t="s">
        <v>10</v>
      </c>
      <c r="G54" s="129" t="s">
        <v>10</v>
      </c>
      <c r="H54" s="129" t="s">
        <v>10</v>
      </c>
      <c r="I54" s="129" t="s">
        <v>10</v>
      </c>
      <c r="J54" s="129" t="s">
        <v>10</v>
      </c>
      <c r="K54" s="129" t="s">
        <v>10</v>
      </c>
      <c r="L54" s="129" t="s">
        <v>10</v>
      </c>
      <c r="M54" s="129" t="s">
        <v>10</v>
      </c>
      <c r="N54" s="129">
        <v>7051</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223.91</v>
      </c>
      <c r="D56" s="36">
        <v>59.55</v>
      </c>
      <c r="E56" s="36">
        <v>32.54</v>
      </c>
      <c r="F56" s="36">
        <v>10.7</v>
      </c>
      <c r="G56" s="36">
        <v>13.9</v>
      </c>
      <c r="H56" s="36">
        <v>51.11</v>
      </c>
      <c r="I56" s="36">
        <v>25.12</v>
      </c>
      <c r="J56" s="36">
        <v>25.99</v>
      </c>
      <c r="K56" s="36">
        <v>13.74</v>
      </c>
      <c r="L56" s="36">
        <v>29.16</v>
      </c>
      <c r="M56" s="36">
        <v>13.21</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122.7</v>
      </c>
      <c r="D57" s="36">
        <v>14.14</v>
      </c>
      <c r="E57" s="36">
        <v>3.17</v>
      </c>
      <c r="F57" s="36">
        <v>51.44</v>
      </c>
      <c r="G57" s="36">
        <v>2.8</v>
      </c>
      <c r="H57" s="36">
        <v>35.79</v>
      </c>
      <c r="I57" s="36">
        <v>35.76</v>
      </c>
      <c r="J57" s="36">
        <v>0.03</v>
      </c>
      <c r="K57" s="36">
        <v>1.03</v>
      </c>
      <c r="L57" s="36">
        <v>12.11</v>
      </c>
      <c r="M57" s="36">
        <v>2.2200000000000002</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1304.72</v>
      </c>
      <c r="D58" s="36" t="s">
        <v>10</v>
      </c>
      <c r="E58" s="36" t="s">
        <v>10</v>
      </c>
      <c r="F58" s="36" t="s">
        <v>10</v>
      </c>
      <c r="G58" s="36" t="s">
        <v>10</v>
      </c>
      <c r="H58" s="36">
        <v>1304.72</v>
      </c>
      <c r="I58" s="36">
        <v>1137.6400000000001</v>
      </c>
      <c r="J58" s="36">
        <v>167.07</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4.5</v>
      </c>
      <c r="D59" s="36" t="s">
        <v>10</v>
      </c>
      <c r="E59" s="36" t="s">
        <v>10</v>
      </c>
      <c r="F59" s="36" t="s">
        <v>10</v>
      </c>
      <c r="G59" s="36" t="s">
        <v>10</v>
      </c>
      <c r="H59" s="36" t="s">
        <v>10</v>
      </c>
      <c r="I59" s="36" t="s">
        <v>10</v>
      </c>
      <c r="J59" s="36" t="s">
        <v>10</v>
      </c>
      <c r="K59" s="36" t="s">
        <v>10</v>
      </c>
      <c r="L59" s="36" t="s">
        <v>10</v>
      </c>
      <c r="M59" s="36" t="s">
        <v>10</v>
      </c>
      <c r="N59" s="36">
        <v>4.5</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285.45</v>
      </c>
      <c r="D60" s="36">
        <v>8.52</v>
      </c>
      <c r="E60" s="36">
        <v>7.21</v>
      </c>
      <c r="F60" s="36">
        <v>33.64</v>
      </c>
      <c r="G60" s="36">
        <v>2.06</v>
      </c>
      <c r="H60" s="36">
        <v>191.82</v>
      </c>
      <c r="I60" s="36">
        <v>25.93</v>
      </c>
      <c r="J60" s="36">
        <v>165.89</v>
      </c>
      <c r="K60" s="36">
        <v>14.66</v>
      </c>
      <c r="L60" s="36">
        <v>20.55</v>
      </c>
      <c r="M60" s="36">
        <v>6.84</v>
      </c>
      <c r="N60" s="36">
        <v>0.16</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378.68</v>
      </c>
      <c r="D61" s="36" t="s">
        <v>10</v>
      </c>
      <c r="E61" s="36" t="s">
        <v>10</v>
      </c>
      <c r="F61" s="36">
        <v>1.8</v>
      </c>
      <c r="G61" s="36" t="s">
        <v>10</v>
      </c>
      <c r="H61" s="36" t="s">
        <v>10</v>
      </c>
      <c r="I61" s="36" t="s">
        <v>10</v>
      </c>
      <c r="J61" s="36" t="s">
        <v>10</v>
      </c>
      <c r="K61" s="36" t="s">
        <v>10</v>
      </c>
      <c r="L61" s="36" t="s">
        <v>10</v>
      </c>
      <c r="M61" s="36">
        <v>0.2</v>
      </c>
      <c r="N61" s="36">
        <v>376.68</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1562.6</v>
      </c>
      <c r="D62" s="37">
        <v>82.21</v>
      </c>
      <c r="E62" s="37">
        <v>42.92</v>
      </c>
      <c r="F62" s="37">
        <v>93.98</v>
      </c>
      <c r="G62" s="37">
        <v>18.760000000000002</v>
      </c>
      <c r="H62" s="37">
        <v>1583.44</v>
      </c>
      <c r="I62" s="37">
        <v>1224.46</v>
      </c>
      <c r="J62" s="37">
        <v>358.98</v>
      </c>
      <c r="K62" s="37">
        <v>29.42</v>
      </c>
      <c r="L62" s="37">
        <v>61.82</v>
      </c>
      <c r="M62" s="37">
        <v>22.07</v>
      </c>
      <c r="N62" s="37">
        <v>-372.02</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29.52</v>
      </c>
      <c r="D63" s="36">
        <v>4.62</v>
      </c>
      <c r="E63" s="36">
        <v>1.35</v>
      </c>
      <c r="F63" s="36">
        <v>7.08</v>
      </c>
      <c r="G63" s="36">
        <v>0.13</v>
      </c>
      <c r="H63" s="36">
        <v>1.21</v>
      </c>
      <c r="I63" s="36">
        <v>1.21</v>
      </c>
      <c r="J63" s="36" t="s">
        <v>10</v>
      </c>
      <c r="K63" s="36" t="s">
        <v>10</v>
      </c>
      <c r="L63" s="36">
        <v>14.4</v>
      </c>
      <c r="M63" s="36">
        <v>0.72</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23.48</v>
      </c>
      <c r="D64" s="36">
        <v>2.4700000000000002</v>
      </c>
      <c r="E64" s="36">
        <v>0.02</v>
      </c>
      <c r="F64" s="36">
        <v>6.18</v>
      </c>
      <c r="G64" s="36" t="s">
        <v>10</v>
      </c>
      <c r="H64" s="36">
        <v>0.77</v>
      </c>
      <c r="I64" s="36">
        <v>0.77</v>
      </c>
      <c r="J64" s="36" t="s">
        <v>10</v>
      </c>
      <c r="K64" s="36" t="s">
        <v>10</v>
      </c>
      <c r="L64" s="36">
        <v>14.03</v>
      </c>
      <c r="M64" s="36" t="s">
        <v>10</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2.84</v>
      </c>
      <c r="D66" s="36" t="s">
        <v>10</v>
      </c>
      <c r="E66" s="36">
        <v>0.76</v>
      </c>
      <c r="F66" s="36">
        <v>7.0000000000000007E-2</v>
      </c>
      <c r="G66" s="36" t="s">
        <v>10</v>
      </c>
      <c r="H66" s="36">
        <v>1.72</v>
      </c>
      <c r="I66" s="36" t="s">
        <v>10</v>
      </c>
      <c r="J66" s="36">
        <v>1.72</v>
      </c>
      <c r="K66" s="36" t="s">
        <v>10</v>
      </c>
      <c r="L66" s="36">
        <v>0.18</v>
      </c>
      <c r="M66" s="36">
        <v>0.12</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v>0.03</v>
      </c>
      <c r="D67" s="36" t="s">
        <v>10</v>
      </c>
      <c r="E67" s="36" t="s">
        <v>10</v>
      </c>
      <c r="F67" s="36" t="s">
        <v>10</v>
      </c>
      <c r="G67" s="36" t="s">
        <v>10</v>
      </c>
      <c r="H67" s="36" t="s">
        <v>10</v>
      </c>
      <c r="I67" s="36" t="s">
        <v>10</v>
      </c>
      <c r="J67" s="36" t="s">
        <v>10</v>
      </c>
      <c r="K67" s="36" t="s">
        <v>10</v>
      </c>
      <c r="L67" s="36" t="s">
        <v>10</v>
      </c>
      <c r="M67" s="36">
        <v>0.03</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32.33</v>
      </c>
      <c r="D68" s="37">
        <v>4.62</v>
      </c>
      <c r="E68" s="37">
        <v>2.1</v>
      </c>
      <c r="F68" s="37">
        <v>7.15</v>
      </c>
      <c r="G68" s="37">
        <v>0.13</v>
      </c>
      <c r="H68" s="37">
        <v>2.93</v>
      </c>
      <c r="I68" s="37">
        <v>1.21</v>
      </c>
      <c r="J68" s="37">
        <v>1.72</v>
      </c>
      <c r="K68" s="37" t="s">
        <v>10</v>
      </c>
      <c r="L68" s="37">
        <v>14.58</v>
      </c>
      <c r="M68" s="37">
        <v>0.81</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1594.93</v>
      </c>
      <c r="D69" s="37">
        <v>86.83</v>
      </c>
      <c r="E69" s="37">
        <v>45.03</v>
      </c>
      <c r="F69" s="37">
        <v>101.13</v>
      </c>
      <c r="G69" s="37">
        <v>18.89</v>
      </c>
      <c r="H69" s="37">
        <v>1586.37</v>
      </c>
      <c r="I69" s="37">
        <v>1225.67</v>
      </c>
      <c r="J69" s="37">
        <v>360.7</v>
      </c>
      <c r="K69" s="37">
        <v>29.43</v>
      </c>
      <c r="L69" s="37">
        <v>76.400000000000006</v>
      </c>
      <c r="M69" s="37">
        <v>22.88</v>
      </c>
      <c r="N69" s="37">
        <v>-372.02</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164.66</v>
      </c>
      <c r="D74" s="36" t="s">
        <v>10</v>
      </c>
      <c r="E74" s="36" t="s">
        <v>10</v>
      </c>
      <c r="F74" s="36" t="s">
        <v>10</v>
      </c>
      <c r="G74" s="36" t="s">
        <v>10</v>
      </c>
      <c r="H74" s="36" t="s">
        <v>10</v>
      </c>
      <c r="I74" s="36" t="s">
        <v>10</v>
      </c>
      <c r="J74" s="36" t="s">
        <v>10</v>
      </c>
      <c r="K74" s="36" t="s">
        <v>10</v>
      </c>
      <c r="L74" s="36" t="s">
        <v>10</v>
      </c>
      <c r="M74" s="36" t="s">
        <v>10</v>
      </c>
      <c r="N74" s="36">
        <v>164.66</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212.32</v>
      </c>
      <c r="D75" s="36" t="s">
        <v>10</v>
      </c>
      <c r="E75" s="36" t="s">
        <v>10</v>
      </c>
      <c r="F75" s="36" t="s">
        <v>10</v>
      </c>
      <c r="G75" s="36" t="s">
        <v>10</v>
      </c>
      <c r="H75" s="36" t="s">
        <v>10</v>
      </c>
      <c r="I75" s="36" t="s">
        <v>10</v>
      </c>
      <c r="J75" s="36" t="s">
        <v>10</v>
      </c>
      <c r="K75" s="36" t="s">
        <v>10</v>
      </c>
      <c r="L75" s="36" t="s">
        <v>10</v>
      </c>
      <c r="M75" s="36" t="s">
        <v>10</v>
      </c>
      <c r="N75" s="36">
        <v>212.32</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372.55</v>
      </c>
      <c r="D76" s="36">
        <v>0.12</v>
      </c>
      <c r="E76" s="36">
        <v>7.0000000000000007E-2</v>
      </c>
      <c r="F76" s="36">
        <v>8.7200000000000006</v>
      </c>
      <c r="G76" s="36">
        <v>2.76</v>
      </c>
      <c r="H76" s="36">
        <v>342.95</v>
      </c>
      <c r="I76" s="36">
        <v>217.62</v>
      </c>
      <c r="J76" s="36">
        <v>125.33</v>
      </c>
      <c r="K76" s="36">
        <v>0.16</v>
      </c>
      <c r="L76" s="36">
        <v>16.53</v>
      </c>
      <c r="M76" s="36">
        <v>1.24</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547.34</v>
      </c>
      <c r="D77" s="36" t="s">
        <v>10</v>
      </c>
      <c r="E77" s="36">
        <v>0.04</v>
      </c>
      <c r="F77" s="36">
        <v>0.09</v>
      </c>
      <c r="G77" s="36">
        <v>3.26</v>
      </c>
      <c r="H77" s="36">
        <v>539.44000000000005</v>
      </c>
      <c r="I77" s="36">
        <v>539.14</v>
      </c>
      <c r="J77" s="36">
        <v>0.3</v>
      </c>
      <c r="K77" s="36" t="s">
        <v>10</v>
      </c>
      <c r="L77" s="36" t="s">
        <v>10</v>
      </c>
      <c r="M77" s="36">
        <v>4.51</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30.77</v>
      </c>
      <c r="D78" s="36">
        <v>0.84</v>
      </c>
      <c r="E78" s="36">
        <v>11.19</v>
      </c>
      <c r="F78" s="36">
        <v>0.25</v>
      </c>
      <c r="G78" s="36">
        <v>2.25</v>
      </c>
      <c r="H78" s="36">
        <v>0.01</v>
      </c>
      <c r="I78" s="36" t="s">
        <v>10</v>
      </c>
      <c r="J78" s="36">
        <v>0.01</v>
      </c>
      <c r="K78" s="36">
        <v>1.59</v>
      </c>
      <c r="L78" s="36">
        <v>14.07</v>
      </c>
      <c r="M78" s="36">
        <v>0.56000000000000005</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652.91999999999996</v>
      </c>
      <c r="D79" s="36">
        <v>13.42</v>
      </c>
      <c r="E79" s="36">
        <v>18.64</v>
      </c>
      <c r="F79" s="36">
        <v>4.0599999999999996</v>
      </c>
      <c r="G79" s="36">
        <v>2.4900000000000002</v>
      </c>
      <c r="H79" s="36">
        <v>234.64</v>
      </c>
      <c r="I79" s="36">
        <v>213.97</v>
      </c>
      <c r="J79" s="36">
        <v>20.68</v>
      </c>
      <c r="K79" s="36">
        <v>0.37</v>
      </c>
      <c r="L79" s="36">
        <v>0.52</v>
      </c>
      <c r="M79" s="36">
        <v>1.49</v>
      </c>
      <c r="N79" s="36">
        <v>377.28</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378.68</v>
      </c>
      <c r="D80" s="36" t="s">
        <v>10</v>
      </c>
      <c r="E80" s="36" t="s">
        <v>10</v>
      </c>
      <c r="F80" s="36">
        <v>1.8</v>
      </c>
      <c r="G80" s="36" t="s">
        <v>10</v>
      </c>
      <c r="H80" s="36" t="s">
        <v>10</v>
      </c>
      <c r="I80" s="36" t="s">
        <v>10</v>
      </c>
      <c r="J80" s="36" t="s">
        <v>10</v>
      </c>
      <c r="K80" s="36" t="s">
        <v>10</v>
      </c>
      <c r="L80" s="36" t="s">
        <v>10</v>
      </c>
      <c r="M80" s="36">
        <v>0.2</v>
      </c>
      <c r="N80" s="36">
        <v>376.68</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1601.87</v>
      </c>
      <c r="D81" s="37">
        <v>14.39</v>
      </c>
      <c r="E81" s="37">
        <v>29.95</v>
      </c>
      <c r="F81" s="37">
        <v>11.33</v>
      </c>
      <c r="G81" s="37">
        <v>10.76</v>
      </c>
      <c r="H81" s="37">
        <v>1117.05</v>
      </c>
      <c r="I81" s="37">
        <v>970.73</v>
      </c>
      <c r="J81" s="37">
        <v>146.32</v>
      </c>
      <c r="K81" s="37">
        <v>2.12</v>
      </c>
      <c r="L81" s="37">
        <v>31.12</v>
      </c>
      <c r="M81" s="37">
        <v>7.59</v>
      </c>
      <c r="N81" s="37">
        <v>377.57</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72.180000000000007</v>
      </c>
      <c r="D82" s="36">
        <v>0.05</v>
      </c>
      <c r="E82" s="36">
        <v>2.82</v>
      </c>
      <c r="F82" s="36">
        <v>4.22</v>
      </c>
      <c r="G82" s="36" t="s">
        <v>10</v>
      </c>
      <c r="H82" s="36">
        <v>5.54</v>
      </c>
      <c r="I82" s="36">
        <v>3.82</v>
      </c>
      <c r="J82" s="36">
        <v>1.72</v>
      </c>
      <c r="K82" s="36" t="s">
        <v>10</v>
      </c>
      <c r="L82" s="36">
        <v>7.11</v>
      </c>
      <c r="M82" s="36">
        <v>1.06</v>
      </c>
      <c r="N82" s="36">
        <v>51.38</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1.1100000000000001</v>
      </c>
      <c r="D84" s="36" t="s">
        <v>10</v>
      </c>
      <c r="E84" s="36" t="s">
        <v>10</v>
      </c>
      <c r="F84" s="36" t="s">
        <v>10</v>
      </c>
      <c r="G84" s="36">
        <v>0.03</v>
      </c>
      <c r="H84" s="36">
        <v>0.22</v>
      </c>
      <c r="I84" s="36">
        <v>0.22</v>
      </c>
      <c r="J84" s="36" t="s">
        <v>10</v>
      </c>
      <c r="K84" s="36" t="s">
        <v>10</v>
      </c>
      <c r="L84" s="36">
        <v>0.34</v>
      </c>
      <c r="M84" s="36">
        <v>0.23</v>
      </c>
      <c r="N84" s="36">
        <v>0.31</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v>0.03</v>
      </c>
      <c r="D85" s="36" t="s">
        <v>10</v>
      </c>
      <c r="E85" s="36" t="s">
        <v>10</v>
      </c>
      <c r="F85" s="36" t="s">
        <v>10</v>
      </c>
      <c r="G85" s="36" t="s">
        <v>10</v>
      </c>
      <c r="H85" s="36" t="s">
        <v>10</v>
      </c>
      <c r="I85" s="36" t="s">
        <v>10</v>
      </c>
      <c r="J85" s="36" t="s">
        <v>10</v>
      </c>
      <c r="K85" s="36" t="s">
        <v>10</v>
      </c>
      <c r="L85" s="36" t="s">
        <v>10</v>
      </c>
      <c r="M85" s="36">
        <v>0.03</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73.27</v>
      </c>
      <c r="D86" s="37">
        <v>0.05</v>
      </c>
      <c r="E86" s="37">
        <v>2.82</v>
      </c>
      <c r="F86" s="37">
        <v>4.22</v>
      </c>
      <c r="G86" s="37">
        <v>0.03</v>
      </c>
      <c r="H86" s="37">
        <v>5.76</v>
      </c>
      <c r="I86" s="37">
        <v>4.04</v>
      </c>
      <c r="J86" s="37">
        <v>1.72</v>
      </c>
      <c r="K86" s="37" t="s">
        <v>10</v>
      </c>
      <c r="L86" s="37">
        <v>7.45</v>
      </c>
      <c r="M86" s="37">
        <v>1.25</v>
      </c>
      <c r="N86" s="37">
        <v>51.69</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1675.14</v>
      </c>
      <c r="D87" s="37">
        <v>14.44</v>
      </c>
      <c r="E87" s="37">
        <v>32.76</v>
      </c>
      <c r="F87" s="37">
        <v>15.56</v>
      </c>
      <c r="G87" s="37">
        <v>10.79</v>
      </c>
      <c r="H87" s="37">
        <v>1122.8</v>
      </c>
      <c r="I87" s="37">
        <v>974.77</v>
      </c>
      <c r="J87" s="37">
        <v>148.04</v>
      </c>
      <c r="K87" s="37">
        <v>2.12</v>
      </c>
      <c r="L87" s="37">
        <v>38.56</v>
      </c>
      <c r="M87" s="37">
        <v>8.84</v>
      </c>
      <c r="N87" s="37">
        <v>429.26</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80.209999999999994</v>
      </c>
      <c r="D88" s="37">
        <v>-72.39</v>
      </c>
      <c r="E88" s="37">
        <v>-12.26</v>
      </c>
      <c r="F88" s="37">
        <v>-85.57</v>
      </c>
      <c r="G88" s="37">
        <v>-8.1</v>
      </c>
      <c r="H88" s="37">
        <v>-463.57</v>
      </c>
      <c r="I88" s="37">
        <v>-250.9</v>
      </c>
      <c r="J88" s="37">
        <v>-212.66</v>
      </c>
      <c r="K88" s="37">
        <v>-27.31</v>
      </c>
      <c r="L88" s="37">
        <v>-37.83</v>
      </c>
      <c r="M88" s="37">
        <v>-14.04</v>
      </c>
      <c r="N88" s="37">
        <v>801.28</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39.28</v>
      </c>
      <c r="D89" s="38">
        <v>-67.819999999999993</v>
      </c>
      <c r="E89" s="38">
        <v>-12.97</v>
      </c>
      <c r="F89" s="38">
        <v>-82.65</v>
      </c>
      <c r="G89" s="38">
        <v>-8</v>
      </c>
      <c r="H89" s="38">
        <v>-466.39</v>
      </c>
      <c r="I89" s="38">
        <v>-253.73</v>
      </c>
      <c r="J89" s="38">
        <v>-212.66</v>
      </c>
      <c r="K89" s="38">
        <v>-27.31</v>
      </c>
      <c r="L89" s="38">
        <v>-30.7</v>
      </c>
      <c r="M89" s="38">
        <v>-14.48</v>
      </c>
      <c r="N89" s="38">
        <v>749.59</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19.12</v>
      </c>
      <c r="D90" s="36" t="s">
        <v>10</v>
      </c>
      <c r="E90" s="36" t="s">
        <v>10</v>
      </c>
      <c r="F90" s="36" t="s">
        <v>10</v>
      </c>
      <c r="G90" s="36" t="s">
        <v>10</v>
      </c>
      <c r="H90" s="36" t="s">
        <v>10</v>
      </c>
      <c r="I90" s="36" t="s">
        <v>10</v>
      </c>
      <c r="J90" s="36" t="s">
        <v>10</v>
      </c>
      <c r="K90" s="36" t="s">
        <v>10</v>
      </c>
      <c r="L90" s="36" t="s">
        <v>10</v>
      </c>
      <c r="M90" s="36" t="s">
        <v>10</v>
      </c>
      <c r="N90" s="36">
        <v>19.12</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31.28</v>
      </c>
      <c r="D91" s="36" t="s">
        <v>10</v>
      </c>
      <c r="E91" s="36" t="s">
        <v>10</v>
      </c>
      <c r="F91" s="36" t="s">
        <v>10</v>
      </c>
      <c r="G91" s="36" t="s">
        <v>10</v>
      </c>
      <c r="H91" s="36" t="s">
        <v>10</v>
      </c>
      <c r="I91" s="36" t="s">
        <v>10</v>
      </c>
      <c r="J91" s="36" t="s">
        <v>10</v>
      </c>
      <c r="K91" s="36" t="s">
        <v>10</v>
      </c>
      <c r="L91" s="36" t="s">
        <v>10</v>
      </c>
      <c r="M91" s="36" t="s">
        <v>10</v>
      </c>
      <c r="N91" s="36">
        <v>31.28</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943</v>
      </c>
      <c r="B2" s="220"/>
      <c r="C2" s="229" t="s">
        <v>124</v>
      </c>
      <c r="D2" s="230"/>
      <c r="E2" s="230"/>
      <c r="F2" s="230"/>
      <c r="G2" s="230"/>
      <c r="H2" s="230" t="s">
        <v>124</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37579</v>
      </c>
      <c r="D19" s="129">
        <v>10518</v>
      </c>
      <c r="E19" s="129">
        <v>4457</v>
      </c>
      <c r="F19" s="129">
        <v>3854</v>
      </c>
      <c r="G19" s="129">
        <v>1777</v>
      </c>
      <c r="H19" s="129">
        <v>7296</v>
      </c>
      <c r="I19" s="129">
        <v>3777</v>
      </c>
      <c r="J19" s="129">
        <v>3519</v>
      </c>
      <c r="K19" s="129">
        <v>1885</v>
      </c>
      <c r="L19" s="129">
        <v>5643</v>
      </c>
      <c r="M19" s="129">
        <v>2151</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27198</v>
      </c>
      <c r="D20" s="129">
        <v>3603</v>
      </c>
      <c r="E20" s="129">
        <v>698</v>
      </c>
      <c r="F20" s="129">
        <v>11199</v>
      </c>
      <c r="G20" s="129">
        <v>364</v>
      </c>
      <c r="H20" s="129">
        <v>4168</v>
      </c>
      <c r="I20" s="129">
        <v>4160</v>
      </c>
      <c r="J20" s="129">
        <v>8</v>
      </c>
      <c r="K20" s="129">
        <v>86</v>
      </c>
      <c r="L20" s="129">
        <v>6966</v>
      </c>
      <c r="M20" s="129">
        <v>114</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100928</v>
      </c>
      <c r="D21" s="129" t="s">
        <v>10</v>
      </c>
      <c r="E21" s="129" t="s">
        <v>10</v>
      </c>
      <c r="F21" s="129" t="s">
        <v>10</v>
      </c>
      <c r="G21" s="129" t="s">
        <v>10</v>
      </c>
      <c r="H21" s="129">
        <v>100928</v>
      </c>
      <c r="I21" s="129">
        <v>84353</v>
      </c>
      <c r="J21" s="129">
        <v>16575</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910</v>
      </c>
      <c r="D22" s="129" t="s">
        <v>10</v>
      </c>
      <c r="E22" s="129" t="s">
        <v>10</v>
      </c>
      <c r="F22" s="129" t="s">
        <v>10</v>
      </c>
      <c r="G22" s="129" t="s">
        <v>10</v>
      </c>
      <c r="H22" s="129" t="s">
        <v>10</v>
      </c>
      <c r="I22" s="129" t="s">
        <v>10</v>
      </c>
      <c r="J22" s="129" t="s">
        <v>10</v>
      </c>
      <c r="K22" s="129" t="s">
        <v>10</v>
      </c>
      <c r="L22" s="129">
        <v>3</v>
      </c>
      <c r="M22" s="129" t="s">
        <v>10</v>
      </c>
      <c r="N22" s="129">
        <v>906</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41028</v>
      </c>
      <c r="D23" s="129">
        <v>1488</v>
      </c>
      <c r="E23" s="129">
        <v>1522</v>
      </c>
      <c r="F23" s="129">
        <v>4435</v>
      </c>
      <c r="G23" s="129">
        <v>891</v>
      </c>
      <c r="H23" s="129">
        <v>28294</v>
      </c>
      <c r="I23" s="129">
        <v>3608</v>
      </c>
      <c r="J23" s="129">
        <v>24686</v>
      </c>
      <c r="K23" s="129">
        <v>2102</v>
      </c>
      <c r="L23" s="129">
        <v>861</v>
      </c>
      <c r="M23" s="129">
        <v>1432</v>
      </c>
      <c r="N23" s="129">
        <v>3</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57400</v>
      </c>
      <c r="D24" s="129">
        <v>16</v>
      </c>
      <c r="E24" s="129">
        <v>6</v>
      </c>
      <c r="F24" s="129">
        <v>2545</v>
      </c>
      <c r="G24" s="129" t="s">
        <v>10</v>
      </c>
      <c r="H24" s="129">
        <v>528</v>
      </c>
      <c r="I24" s="129" t="s">
        <v>10</v>
      </c>
      <c r="J24" s="129">
        <v>528</v>
      </c>
      <c r="K24" s="129" t="s">
        <v>10</v>
      </c>
      <c r="L24" s="129">
        <v>161</v>
      </c>
      <c r="M24" s="129">
        <v>29</v>
      </c>
      <c r="N24" s="129">
        <v>54116</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150243</v>
      </c>
      <c r="D25" s="130">
        <v>15593</v>
      </c>
      <c r="E25" s="130">
        <v>6671</v>
      </c>
      <c r="F25" s="130">
        <v>16943</v>
      </c>
      <c r="G25" s="130">
        <v>3031</v>
      </c>
      <c r="H25" s="130">
        <v>140159</v>
      </c>
      <c r="I25" s="130">
        <v>95898</v>
      </c>
      <c r="J25" s="130">
        <v>44261</v>
      </c>
      <c r="K25" s="130">
        <v>4073</v>
      </c>
      <c r="L25" s="130">
        <v>13312</v>
      </c>
      <c r="M25" s="130">
        <v>3668</v>
      </c>
      <c r="N25" s="130">
        <v>-53207</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8785</v>
      </c>
      <c r="D26" s="129">
        <v>5408</v>
      </c>
      <c r="E26" s="129">
        <v>415</v>
      </c>
      <c r="F26" s="129">
        <v>1371</v>
      </c>
      <c r="G26" s="129">
        <v>49</v>
      </c>
      <c r="H26" s="129">
        <v>709</v>
      </c>
      <c r="I26" s="129">
        <v>709</v>
      </c>
      <c r="J26" s="129" t="s">
        <v>10</v>
      </c>
      <c r="K26" s="129">
        <v>3</v>
      </c>
      <c r="L26" s="129">
        <v>823</v>
      </c>
      <c r="M26" s="129">
        <v>8</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7189</v>
      </c>
      <c r="D27" s="129">
        <v>4795</v>
      </c>
      <c r="E27" s="129">
        <v>6</v>
      </c>
      <c r="F27" s="129">
        <v>964</v>
      </c>
      <c r="G27" s="129">
        <v>2</v>
      </c>
      <c r="H27" s="129">
        <v>689</v>
      </c>
      <c r="I27" s="129">
        <v>689</v>
      </c>
      <c r="J27" s="129" t="s">
        <v>10</v>
      </c>
      <c r="K27" s="129" t="s">
        <v>10</v>
      </c>
      <c r="L27" s="129">
        <v>734</v>
      </c>
      <c r="M27" s="129" t="s">
        <v>10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382</v>
      </c>
      <c r="D29" s="129" t="s">
        <v>10</v>
      </c>
      <c r="E29" s="129">
        <v>310</v>
      </c>
      <c r="F29" s="129" t="s">
        <v>10</v>
      </c>
      <c r="G29" s="129" t="s">
        <v>10</v>
      </c>
      <c r="H29" s="129">
        <v>21</v>
      </c>
      <c r="I29" s="129" t="s">
        <v>10</v>
      </c>
      <c r="J29" s="129">
        <v>21</v>
      </c>
      <c r="K29" s="129" t="s">
        <v>10</v>
      </c>
      <c r="L29" s="129">
        <v>51</v>
      </c>
      <c r="M29" s="129" t="s">
        <v>10</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9167</v>
      </c>
      <c r="D31" s="130">
        <v>5408</v>
      </c>
      <c r="E31" s="130">
        <v>725</v>
      </c>
      <c r="F31" s="130">
        <v>1371</v>
      </c>
      <c r="G31" s="130">
        <v>49</v>
      </c>
      <c r="H31" s="130">
        <v>731</v>
      </c>
      <c r="I31" s="130">
        <v>709</v>
      </c>
      <c r="J31" s="130">
        <v>21</v>
      </c>
      <c r="K31" s="130">
        <v>3</v>
      </c>
      <c r="L31" s="130">
        <v>874</v>
      </c>
      <c r="M31" s="130">
        <v>8</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159411</v>
      </c>
      <c r="D32" s="130">
        <v>21001</v>
      </c>
      <c r="E32" s="130">
        <v>7396</v>
      </c>
      <c r="F32" s="130">
        <v>18314</v>
      </c>
      <c r="G32" s="130">
        <v>3080</v>
      </c>
      <c r="H32" s="130">
        <v>140889</v>
      </c>
      <c r="I32" s="130">
        <v>96607</v>
      </c>
      <c r="J32" s="130">
        <v>44282</v>
      </c>
      <c r="K32" s="130">
        <v>4075</v>
      </c>
      <c r="L32" s="130">
        <v>14186</v>
      </c>
      <c r="M32" s="130">
        <v>3675</v>
      </c>
      <c r="N32" s="130">
        <v>-53207</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22965</v>
      </c>
      <c r="D37" s="129" t="s">
        <v>10</v>
      </c>
      <c r="E37" s="129" t="s">
        <v>10</v>
      </c>
      <c r="F37" s="129" t="s">
        <v>10</v>
      </c>
      <c r="G37" s="129" t="s">
        <v>10</v>
      </c>
      <c r="H37" s="129" t="s">
        <v>10</v>
      </c>
      <c r="I37" s="129" t="s">
        <v>10</v>
      </c>
      <c r="J37" s="129" t="s">
        <v>10</v>
      </c>
      <c r="K37" s="129" t="s">
        <v>10</v>
      </c>
      <c r="L37" s="129" t="s">
        <v>10</v>
      </c>
      <c r="M37" s="129" t="s">
        <v>10</v>
      </c>
      <c r="N37" s="129">
        <v>22965</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28822</v>
      </c>
      <c r="D38" s="129" t="s">
        <v>10</v>
      </c>
      <c r="E38" s="129" t="s">
        <v>10</v>
      </c>
      <c r="F38" s="129" t="s">
        <v>10</v>
      </c>
      <c r="G38" s="129" t="s">
        <v>10</v>
      </c>
      <c r="H38" s="129" t="s">
        <v>10</v>
      </c>
      <c r="I38" s="129" t="s">
        <v>10</v>
      </c>
      <c r="J38" s="129" t="s">
        <v>10</v>
      </c>
      <c r="K38" s="129" t="s">
        <v>10</v>
      </c>
      <c r="L38" s="129" t="s">
        <v>10</v>
      </c>
      <c r="M38" s="129" t="s">
        <v>10</v>
      </c>
      <c r="N38" s="129">
        <v>28822</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56091</v>
      </c>
      <c r="D39" s="129" t="s">
        <v>10</v>
      </c>
      <c r="E39" s="129">
        <v>4</v>
      </c>
      <c r="F39" s="129">
        <v>1586</v>
      </c>
      <c r="G39" s="129">
        <v>286</v>
      </c>
      <c r="H39" s="129">
        <v>51503</v>
      </c>
      <c r="I39" s="129">
        <v>31088</v>
      </c>
      <c r="J39" s="129">
        <v>20415</v>
      </c>
      <c r="K39" s="129">
        <v>37</v>
      </c>
      <c r="L39" s="129">
        <v>2382</v>
      </c>
      <c r="M39" s="129">
        <v>293</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10307</v>
      </c>
      <c r="D40" s="129" t="s">
        <v>10</v>
      </c>
      <c r="E40" s="129" t="s">
        <v>10</v>
      </c>
      <c r="F40" s="129" t="s">
        <v>10</v>
      </c>
      <c r="G40" s="129">
        <v>522</v>
      </c>
      <c r="H40" s="129">
        <v>9784</v>
      </c>
      <c r="I40" s="129">
        <v>9681</v>
      </c>
      <c r="J40" s="129">
        <v>103</v>
      </c>
      <c r="K40" s="129" t="s">
        <v>10</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5802</v>
      </c>
      <c r="D41" s="129">
        <v>1</v>
      </c>
      <c r="E41" s="129">
        <v>2081</v>
      </c>
      <c r="F41" s="129">
        <v>178</v>
      </c>
      <c r="G41" s="129">
        <v>636</v>
      </c>
      <c r="H41" s="129">
        <v>59</v>
      </c>
      <c r="I41" s="129">
        <v>59</v>
      </c>
      <c r="J41" s="129" t="s">
        <v>10</v>
      </c>
      <c r="K41" s="129">
        <v>133</v>
      </c>
      <c r="L41" s="129">
        <v>1665</v>
      </c>
      <c r="M41" s="129">
        <v>1049</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91640</v>
      </c>
      <c r="D42" s="129">
        <v>4624</v>
      </c>
      <c r="E42" s="129">
        <v>2269</v>
      </c>
      <c r="F42" s="129">
        <v>2852</v>
      </c>
      <c r="G42" s="129">
        <v>74</v>
      </c>
      <c r="H42" s="129">
        <v>26249</v>
      </c>
      <c r="I42" s="129">
        <v>24090</v>
      </c>
      <c r="J42" s="129">
        <v>2159</v>
      </c>
      <c r="K42" s="129">
        <v>135</v>
      </c>
      <c r="L42" s="129">
        <v>913</v>
      </c>
      <c r="M42" s="129">
        <v>151</v>
      </c>
      <c r="N42" s="129">
        <v>54372</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57400</v>
      </c>
      <c r="D43" s="129">
        <v>16</v>
      </c>
      <c r="E43" s="129">
        <v>6</v>
      </c>
      <c r="F43" s="129">
        <v>2545</v>
      </c>
      <c r="G43" s="129" t="s">
        <v>10</v>
      </c>
      <c r="H43" s="129">
        <v>528</v>
      </c>
      <c r="I43" s="129" t="s">
        <v>10</v>
      </c>
      <c r="J43" s="129">
        <v>528</v>
      </c>
      <c r="K43" s="129" t="s">
        <v>10</v>
      </c>
      <c r="L43" s="129">
        <v>161</v>
      </c>
      <c r="M43" s="129">
        <v>29</v>
      </c>
      <c r="N43" s="129">
        <v>54116</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158227</v>
      </c>
      <c r="D44" s="130">
        <v>4609</v>
      </c>
      <c r="E44" s="130">
        <v>4348</v>
      </c>
      <c r="F44" s="130">
        <v>2072</v>
      </c>
      <c r="G44" s="130">
        <v>1518</v>
      </c>
      <c r="H44" s="130">
        <v>87068</v>
      </c>
      <c r="I44" s="130">
        <v>64918</v>
      </c>
      <c r="J44" s="130">
        <v>22149</v>
      </c>
      <c r="K44" s="130">
        <v>305</v>
      </c>
      <c r="L44" s="130">
        <v>4800</v>
      </c>
      <c r="M44" s="130">
        <v>1464</v>
      </c>
      <c r="N44" s="130">
        <v>52043</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5477</v>
      </c>
      <c r="D45" s="129">
        <v>900</v>
      </c>
      <c r="E45" s="129">
        <v>587</v>
      </c>
      <c r="F45" s="129">
        <v>565</v>
      </c>
      <c r="G45" s="129" t="s">
        <v>10</v>
      </c>
      <c r="H45" s="129">
        <v>1358</v>
      </c>
      <c r="I45" s="129">
        <v>1337</v>
      </c>
      <c r="J45" s="129">
        <v>21</v>
      </c>
      <c r="K45" s="129" t="s">
        <v>10</v>
      </c>
      <c r="L45" s="129">
        <v>339</v>
      </c>
      <c r="M45" s="129" t="s">
        <v>10</v>
      </c>
      <c r="N45" s="129">
        <v>1729</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36</v>
      </c>
      <c r="D47" s="129">
        <v>14</v>
      </c>
      <c r="E47" s="129">
        <v>1</v>
      </c>
      <c r="F47" s="129">
        <v>1</v>
      </c>
      <c r="G47" s="129">
        <v>5</v>
      </c>
      <c r="H47" s="129">
        <v>4</v>
      </c>
      <c r="I47" s="129">
        <v>4</v>
      </c>
      <c r="J47" s="129" t="s">
        <v>10</v>
      </c>
      <c r="K47" s="129" t="s">
        <v>10</v>
      </c>
      <c r="L47" s="129">
        <v>11</v>
      </c>
      <c r="M47" s="129" t="s">
        <v>10</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5513</v>
      </c>
      <c r="D49" s="130">
        <v>914</v>
      </c>
      <c r="E49" s="130">
        <v>588</v>
      </c>
      <c r="F49" s="130">
        <v>566</v>
      </c>
      <c r="G49" s="130">
        <v>5</v>
      </c>
      <c r="H49" s="130">
        <v>1363</v>
      </c>
      <c r="I49" s="130">
        <v>1341</v>
      </c>
      <c r="J49" s="130">
        <v>21</v>
      </c>
      <c r="K49" s="130" t="s">
        <v>10</v>
      </c>
      <c r="L49" s="130">
        <v>350</v>
      </c>
      <c r="M49" s="130" t="s">
        <v>10</v>
      </c>
      <c r="N49" s="130">
        <v>1729</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163740</v>
      </c>
      <c r="D50" s="130">
        <v>5522</v>
      </c>
      <c r="E50" s="130">
        <v>4936</v>
      </c>
      <c r="F50" s="130">
        <v>2638</v>
      </c>
      <c r="G50" s="130">
        <v>1523</v>
      </c>
      <c r="H50" s="130">
        <v>88430</v>
      </c>
      <c r="I50" s="130">
        <v>66260</v>
      </c>
      <c r="J50" s="130">
        <v>22171</v>
      </c>
      <c r="K50" s="130">
        <v>305</v>
      </c>
      <c r="L50" s="130">
        <v>5150</v>
      </c>
      <c r="M50" s="130">
        <v>1464</v>
      </c>
      <c r="N50" s="130">
        <v>53771</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4329</v>
      </c>
      <c r="D51" s="130">
        <v>-15478</v>
      </c>
      <c r="E51" s="130">
        <v>-2460</v>
      </c>
      <c r="F51" s="130">
        <v>-15676</v>
      </c>
      <c r="G51" s="130">
        <v>-1557</v>
      </c>
      <c r="H51" s="130">
        <v>-52459</v>
      </c>
      <c r="I51" s="130">
        <v>-30348</v>
      </c>
      <c r="J51" s="130">
        <v>-22111</v>
      </c>
      <c r="K51" s="130">
        <v>-3770</v>
      </c>
      <c r="L51" s="130">
        <v>-9036</v>
      </c>
      <c r="M51" s="130">
        <v>-2211</v>
      </c>
      <c r="N51" s="130">
        <v>106978</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7983</v>
      </c>
      <c r="D52" s="131">
        <v>-10984</v>
      </c>
      <c r="E52" s="131">
        <v>-2323</v>
      </c>
      <c r="F52" s="131">
        <v>-14871</v>
      </c>
      <c r="G52" s="131">
        <v>-1513</v>
      </c>
      <c r="H52" s="131">
        <v>-53091</v>
      </c>
      <c r="I52" s="131">
        <v>-30980</v>
      </c>
      <c r="J52" s="131">
        <v>-22111</v>
      </c>
      <c r="K52" s="131">
        <v>-3768</v>
      </c>
      <c r="L52" s="131">
        <v>-8512</v>
      </c>
      <c r="M52" s="131">
        <v>-2204</v>
      </c>
      <c r="N52" s="131">
        <v>105249</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2893</v>
      </c>
      <c r="D53" s="129" t="s">
        <v>10</v>
      </c>
      <c r="E53" s="129" t="s">
        <v>10</v>
      </c>
      <c r="F53" s="129" t="s">
        <v>10</v>
      </c>
      <c r="G53" s="129" t="s">
        <v>10</v>
      </c>
      <c r="H53" s="129" t="s">
        <v>10</v>
      </c>
      <c r="I53" s="129" t="s">
        <v>10</v>
      </c>
      <c r="J53" s="129" t="s">
        <v>10</v>
      </c>
      <c r="K53" s="129" t="s">
        <v>10</v>
      </c>
      <c r="L53" s="129" t="s">
        <v>10</v>
      </c>
      <c r="M53" s="129" t="s">
        <v>10</v>
      </c>
      <c r="N53" s="129">
        <v>2893</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6294</v>
      </c>
      <c r="D54" s="129" t="s">
        <v>10</v>
      </c>
      <c r="E54" s="129" t="s">
        <v>10</v>
      </c>
      <c r="F54" s="129" t="s">
        <v>10</v>
      </c>
      <c r="G54" s="129" t="s">
        <v>10</v>
      </c>
      <c r="H54" s="129" t="s">
        <v>10</v>
      </c>
      <c r="I54" s="129" t="s">
        <v>10</v>
      </c>
      <c r="J54" s="129" t="s">
        <v>10</v>
      </c>
      <c r="K54" s="129" t="s">
        <v>10</v>
      </c>
      <c r="L54" s="129" t="s">
        <v>10</v>
      </c>
      <c r="M54" s="129" t="s">
        <v>10</v>
      </c>
      <c r="N54" s="129">
        <v>6294</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239.96</v>
      </c>
      <c r="D56" s="36">
        <v>67.16</v>
      </c>
      <c r="E56" s="36">
        <v>28.46</v>
      </c>
      <c r="F56" s="36">
        <v>24.61</v>
      </c>
      <c r="G56" s="36">
        <v>11.34</v>
      </c>
      <c r="H56" s="36">
        <v>46.59</v>
      </c>
      <c r="I56" s="36">
        <v>24.12</v>
      </c>
      <c r="J56" s="36">
        <v>22.47</v>
      </c>
      <c r="K56" s="36">
        <v>12.04</v>
      </c>
      <c r="L56" s="36">
        <v>36.03</v>
      </c>
      <c r="M56" s="36">
        <v>13.73</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173.68</v>
      </c>
      <c r="D57" s="36">
        <v>23.01</v>
      </c>
      <c r="E57" s="36">
        <v>4.46</v>
      </c>
      <c r="F57" s="36">
        <v>71.510000000000005</v>
      </c>
      <c r="G57" s="36">
        <v>2.3199999999999998</v>
      </c>
      <c r="H57" s="36">
        <v>26.62</v>
      </c>
      <c r="I57" s="36">
        <v>26.56</v>
      </c>
      <c r="J57" s="36">
        <v>0.05</v>
      </c>
      <c r="K57" s="36">
        <v>0.55000000000000004</v>
      </c>
      <c r="L57" s="36">
        <v>44.48</v>
      </c>
      <c r="M57" s="36">
        <v>0.73</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644.48</v>
      </c>
      <c r="D58" s="36" t="s">
        <v>10</v>
      </c>
      <c r="E58" s="36" t="s">
        <v>10</v>
      </c>
      <c r="F58" s="36" t="s">
        <v>10</v>
      </c>
      <c r="G58" s="36" t="s">
        <v>10</v>
      </c>
      <c r="H58" s="36">
        <v>644.48</v>
      </c>
      <c r="I58" s="36">
        <v>538.64</v>
      </c>
      <c r="J58" s="36">
        <v>105.84</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5.81</v>
      </c>
      <c r="D59" s="36" t="s">
        <v>10</v>
      </c>
      <c r="E59" s="36" t="s">
        <v>10</v>
      </c>
      <c r="F59" s="36" t="s">
        <v>10</v>
      </c>
      <c r="G59" s="36" t="s">
        <v>10</v>
      </c>
      <c r="H59" s="36" t="s">
        <v>10</v>
      </c>
      <c r="I59" s="36" t="s">
        <v>10</v>
      </c>
      <c r="J59" s="36" t="s">
        <v>10</v>
      </c>
      <c r="K59" s="36" t="s">
        <v>10</v>
      </c>
      <c r="L59" s="36">
        <v>0.02</v>
      </c>
      <c r="M59" s="36" t="s">
        <v>10</v>
      </c>
      <c r="N59" s="36">
        <v>5.79</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261.99</v>
      </c>
      <c r="D60" s="36">
        <v>9.5</v>
      </c>
      <c r="E60" s="36">
        <v>9.7200000000000006</v>
      </c>
      <c r="F60" s="36">
        <v>28.32</v>
      </c>
      <c r="G60" s="36">
        <v>5.69</v>
      </c>
      <c r="H60" s="36">
        <v>180.67</v>
      </c>
      <c r="I60" s="36">
        <v>23.04</v>
      </c>
      <c r="J60" s="36">
        <v>157.63999999999999</v>
      </c>
      <c r="K60" s="36">
        <v>13.42</v>
      </c>
      <c r="L60" s="36">
        <v>5.5</v>
      </c>
      <c r="M60" s="36">
        <v>9.14</v>
      </c>
      <c r="N60" s="36">
        <v>0.02</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366.53</v>
      </c>
      <c r="D61" s="36">
        <v>0.1</v>
      </c>
      <c r="E61" s="36">
        <v>0.04</v>
      </c>
      <c r="F61" s="36">
        <v>16.25</v>
      </c>
      <c r="G61" s="36" t="s">
        <v>10</v>
      </c>
      <c r="H61" s="36">
        <v>3.37</v>
      </c>
      <c r="I61" s="36" t="s">
        <v>10</v>
      </c>
      <c r="J61" s="36">
        <v>3.37</v>
      </c>
      <c r="K61" s="36" t="s">
        <v>10</v>
      </c>
      <c r="L61" s="36">
        <v>1.03</v>
      </c>
      <c r="M61" s="36">
        <v>0.18</v>
      </c>
      <c r="N61" s="36">
        <v>345.56</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959.39</v>
      </c>
      <c r="D62" s="37">
        <v>99.57</v>
      </c>
      <c r="E62" s="37">
        <v>42.6</v>
      </c>
      <c r="F62" s="37">
        <v>108.19</v>
      </c>
      <c r="G62" s="37">
        <v>19.36</v>
      </c>
      <c r="H62" s="37">
        <v>894.99</v>
      </c>
      <c r="I62" s="37">
        <v>612.36</v>
      </c>
      <c r="J62" s="37">
        <v>282.63</v>
      </c>
      <c r="K62" s="37">
        <v>26.01</v>
      </c>
      <c r="L62" s="37">
        <v>85.01</v>
      </c>
      <c r="M62" s="37">
        <v>23.42</v>
      </c>
      <c r="N62" s="37">
        <v>-339.75</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56.1</v>
      </c>
      <c r="D63" s="36">
        <v>34.53</v>
      </c>
      <c r="E63" s="36">
        <v>2.65</v>
      </c>
      <c r="F63" s="36">
        <v>8.75</v>
      </c>
      <c r="G63" s="36">
        <v>0.31</v>
      </c>
      <c r="H63" s="36">
        <v>4.53</v>
      </c>
      <c r="I63" s="36">
        <v>4.53</v>
      </c>
      <c r="J63" s="36" t="s">
        <v>10</v>
      </c>
      <c r="K63" s="36">
        <v>0.02</v>
      </c>
      <c r="L63" s="36">
        <v>5.26</v>
      </c>
      <c r="M63" s="36">
        <v>0.05</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45.9</v>
      </c>
      <c r="D64" s="36">
        <v>30.62</v>
      </c>
      <c r="E64" s="36">
        <v>0.04</v>
      </c>
      <c r="F64" s="36">
        <v>6.15</v>
      </c>
      <c r="G64" s="36">
        <v>0.01</v>
      </c>
      <c r="H64" s="36">
        <v>4.4000000000000004</v>
      </c>
      <c r="I64" s="36">
        <v>4.4000000000000004</v>
      </c>
      <c r="J64" s="36" t="s">
        <v>10</v>
      </c>
      <c r="K64" s="36" t="s">
        <v>10</v>
      </c>
      <c r="L64" s="36">
        <v>4.6900000000000004</v>
      </c>
      <c r="M64" s="36" t="s">
        <v>10</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2.44</v>
      </c>
      <c r="D66" s="36" t="s">
        <v>10</v>
      </c>
      <c r="E66" s="36">
        <v>1.98</v>
      </c>
      <c r="F66" s="36" t="s">
        <v>10</v>
      </c>
      <c r="G66" s="36" t="s">
        <v>10</v>
      </c>
      <c r="H66" s="36">
        <v>0.14000000000000001</v>
      </c>
      <c r="I66" s="36" t="s">
        <v>10</v>
      </c>
      <c r="J66" s="36">
        <v>0.14000000000000001</v>
      </c>
      <c r="K66" s="36" t="s">
        <v>10</v>
      </c>
      <c r="L66" s="36">
        <v>0.32</v>
      </c>
      <c r="M66" s="36" t="s">
        <v>10</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58.54</v>
      </c>
      <c r="D68" s="37">
        <v>34.53</v>
      </c>
      <c r="E68" s="37">
        <v>4.63</v>
      </c>
      <c r="F68" s="37">
        <v>8.75</v>
      </c>
      <c r="G68" s="37">
        <v>0.31</v>
      </c>
      <c r="H68" s="37">
        <v>4.67</v>
      </c>
      <c r="I68" s="37">
        <v>4.53</v>
      </c>
      <c r="J68" s="37">
        <v>0.14000000000000001</v>
      </c>
      <c r="K68" s="37">
        <v>0.02</v>
      </c>
      <c r="L68" s="37">
        <v>5.58</v>
      </c>
      <c r="M68" s="37">
        <v>0.05</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1017.93</v>
      </c>
      <c r="D69" s="37">
        <v>134.1</v>
      </c>
      <c r="E69" s="37">
        <v>47.23</v>
      </c>
      <c r="F69" s="37">
        <v>116.95</v>
      </c>
      <c r="G69" s="37">
        <v>19.670000000000002</v>
      </c>
      <c r="H69" s="37">
        <v>899.66</v>
      </c>
      <c r="I69" s="37">
        <v>616.89</v>
      </c>
      <c r="J69" s="37">
        <v>282.77</v>
      </c>
      <c r="K69" s="37">
        <v>26.02</v>
      </c>
      <c r="L69" s="37">
        <v>90.59</v>
      </c>
      <c r="M69" s="37">
        <v>23.47</v>
      </c>
      <c r="N69" s="37">
        <v>-339.75</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146.63999999999999</v>
      </c>
      <c r="D74" s="36" t="s">
        <v>10</v>
      </c>
      <c r="E74" s="36" t="s">
        <v>10</v>
      </c>
      <c r="F74" s="36" t="s">
        <v>10</v>
      </c>
      <c r="G74" s="36" t="s">
        <v>10</v>
      </c>
      <c r="H74" s="36" t="s">
        <v>10</v>
      </c>
      <c r="I74" s="36" t="s">
        <v>10</v>
      </c>
      <c r="J74" s="36" t="s">
        <v>10</v>
      </c>
      <c r="K74" s="36" t="s">
        <v>10</v>
      </c>
      <c r="L74" s="36" t="s">
        <v>10</v>
      </c>
      <c r="M74" s="36" t="s">
        <v>10</v>
      </c>
      <c r="N74" s="36">
        <v>146.63999999999999</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184.05</v>
      </c>
      <c r="D75" s="36" t="s">
        <v>10</v>
      </c>
      <c r="E75" s="36" t="s">
        <v>10</v>
      </c>
      <c r="F75" s="36" t="s">
        <v>10</v>
      </c>
      <c r="G75" s="36" t="s">
        <v>10</v>
      </c>
      <c r="H75" s="36" t="s">
        <v>10</v>
      </c>
      <c r="I75" s="36" t="s">
        <v>10</v>
      </c>
      <c r="J75" s="36" t="s">
        <v>10</v>
      </c>
      <c r="K75" s="36" t="s">
        <v>10</v>
      </c>
      <c r="L75" s="36" t="s">
        <v>10</v>
      </c>
      <c r="M75" s="36" t="s">
        <v>10</v>
      </c>
      <c r="N75" s="36">
        <v>184.05</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358.17</v>
      </c>
      <c r="D76" s="36" t="s">
        <v>10</v>
      </c>
      <c r="E76" s="36">
        <v>0.03</v>
      </c>
      <c r="F76" s="36">
        <v>10.130000000000001</v>
      </c>
      <c r="G76" s="36">
        <v>1.83</v>
      </c>
      <c r="H76" s="36">
        <v>328.88</v>
      </c>
      <c r="I76" s="36">
        <v>198.52</v>
      </c>
      <c r="J76" s="36">
        <v>130.36000000000001</v>
      </c>
      <c r="K76" s="36">
        <v>0.23</v>
      </c>
      <c r="L76" s="36">
        <v>15.21</v>
      </c>
      <c r="M76" s="36">
        <v>1.87</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65.81</v>
      </c>
      <c r="D77" s="36" t="s">
        <v>10</v>
      </c>
      <c r="E77" s="36" t="s">
        <v>10</v>
      </c>
      <c r="F77" s="36" t="s">
        <v>10</v>
      </c>
      <c r="G77" s="36">
        <v>3.33</v>
      </c>
      <c r="H77" s="36">
        <v>62.48</v>
      </c>
      <c r="I77" s="36">
        <v>61.82</v>
      </c>
      <c r="J77" s="36">
        <v>0.66</v>
      </c>
      <c r="K77" s="36" t="s">
        <v>10</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37.049999999999997</v>
      </c>
      <c r="D78" s="36" t="s">
        <v>10</v>
      </c>
      <c r="E78" s="36">
        <v>13.29</v>
      </c>
      <c r="F78" s="36">
        <v>1.1399999999999999</v>
      </c>
      <c r="G78" s="36">
        <v>4.0599999999999996</v>
      </c>
      <c r="H78" s="36">
        <v>0.38</v>
      </c>
      <c r="I78" s="36">
        <v>0.38</v>
      </c>
      <c r="J78" s="36" t="s">
        <v>10</v>
      </c>
      <c r="K78" s="36">
        <v>0.85</v>
      </c>
      <c r="L78" s="36">
        <v>10.63</v>
      </c>
      <c r="M78" s="36">
        <v>6.7</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585.16999999999996</v>
      </c>
      <c r="D79" s="36">
        <v>29.53</v>
      </c>
      <c r="E79" s="36">
        <v>14.49</v>
      </c>
      <c r="F79" s="36">
        <v>18.21</v>
      </c>
      <c r="G79" s="36">
        <v>0.48</v>
      </c>
      <c r="H79" s="36">
        <v>167.61</v>
      </c>
      <c r="I79" s="36">
        <v>153.83000000000001</v>
      </c>
      <c r="J79" s="36">
        <v>13.78</v>
      </c>
      <c r="K79" s="36">
        <v>0.86</v>
      </c>
      <c r="L79" s="36">
        <v>5.83</v>
      </c>
      <c r="M79" s="36">
        <v>0.97</v>
      </c>
      <c r="N79" s="36">
        <v>347.2</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366.53</v>
      </c>
      <c r="D80" s="36">
        <v>0.1</v>
      </c>
      <c r="E80" s="36">
        <v>0.04</v>
      </c>
      <c r="F80" s="36">
        <v>16.25</v>
      </c>
      <c r="G80" s="36" t="s">
        <v>10</v>
      </c>
      <c r="H80" s="36">
        <v>3.37</v>
      </c>
      <c r="I80" s="36" t="s">
        <v>10</v>
      </c>
      <c r="J80" s="36">
        <v>3.37</v>
      </c>
      <c r="K80" s="36" t="s">
        <v>10</v>
      </c>
      <c r="L80" s="36">
        <v>1.03</v>
      </c>
      <c r="M80" s="36">
        <v>0.18</v>
      </c>
      <c r="N80" s="36">
        <v>345.56</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1010.37</v>
      </c>
      <c r="D81" s="37">
        <v>29.43</v>
      </c>
      <c r="E81" s="37">
        <v>27.76</v>
      </c>
      <c r="F81" s="37">
        <v>13.23</v>
      </c>
      <c r="G81" s="37">
        <v>9.6999999999999993</v>
      </c>
      <c r="H81" s="37">
        <v>555.98</v>
      </c>
      <c r="I81" s="37">
        <v>414.54</v>
      </c>
      <c r="J81" s="37">
        <v>141.44</v>
      </c>
      <c r="K81" s="37">
        <v>1.95</v>
      </c>
      <c r="L81" s="37">
        <v>30.65</v>
      </c>
      <c r="M81" s="37">
        <v>9.35</v>
      </c>
      <c r="N81" s="37">
        <v>332.32</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34.97</v>
      </c>
      <c r="D82" s="36">
        <v>5.75</v>
      </c>
      <c r="E82" s="36">
        <v>3.75</v>
      </c>
      <c r="F82" s="36">
        <v>3.61</v>
      </c>
      <c r="G82" s="36" t="s">
        <v>10</v>
      </c>
      <c r="H82" s="36">
        <v>8.67</v>
      </c>
      <c r="I82" s="36">
        <v>8.5399999999999991</v>
      </c>
      <c r="J82" s="36">
        <v>0.14000000000000001</v>
      </c>
      <c r="K82" s="36" t="s">
        <v>10</v>
      </c>
      <c r="L82" s="36">
        <v>2.16</v>
      </c>
      <c r="M82" s="36" t="s">
        <v>10</v>
      </c>
      <c r="N82" s="36">
        <v>11.04</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0.23</v>
      </c>
      <c r="D84" s="36">
        <v>0.09</v>
      </c>
      <c r="E84" s="36">
        <v>0.01</v>
      </c>
      <c r="F84" s="36">
        <v>0.01</v>
      </c>
      <c r="G84" s="36">
        <v>0.03</v>
      </c>
      <c r="H84" s="36">
        <v>0.03</v>
      </c>
      <c r="I84" s="36">
        <v>0.03</v>
      </c>
      <c r="J84" s="36" t="s">
        <v>10</v>
      </c>
      <c r="K84" s="36" t="s">
        <v>10</v>
      </c>
      <c r="L84" s="36">
        <v>7.0000000000000007E-2</v>
      </c>
      <c r="M84" s="36" t="s">
        <v>10</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35.21</v>
      </c>
      <c r="D86" s="37">
        <v>5.83</v>
      </c>
      <c r="E86" s="37">
        <v>3.75</v>
      </c>
      <c r="F86" s="37">
        <v>3.62</v>
      </c>
      <c r="G86" s="37">
        <v>0.03</v>
      </c>
      <c r="H86" s="37">
        <v>8.6999999999999993</v>
      </c>
      <c r="I86" s="37">
        <v>8.57</v>
      </c>
      <c r="J86" s="37">
        <v>0.14000000000000001</v>
      </c>
      <c r="K86" s="37" t="s">
        <v>10</v>
      </c>
      <c r="L86" s="37">
        <v>2.23</v>
      </c>
      <c r="M86" s="37" t="s">
        <v>10</v>
      </c>
      <c r="N86" s="37">
        <v>11.04</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1045.57</v>
      </c>
      <c r="D87" s="37">
        <v>35.26</v>
      </c>
      <c r="E87" s="37">
        <v>31.52</v>
      </c>
      <c r="F87" s="37">
        <v>16.850000000000001</v>
      </c>
      <c r="G87" s="37">
        <v>9.7200000000000006</v>
      </c>
      <c r="H87" s="37">
        <v>564.67999999999995</v>
      </c>
      <c r="I87" s="37">
        <v>423.11</v>
      </c>
      <c r="J87" s="37">
        <v>141.57</v>
      </c>
      <c r="K87" s="37">
        <v>1.95</v>
      </c>
      <c r="L87" s="37">
        <v>32.89</v>
      </c>
      <c r="M87" s="37">
        <v>9.35</v>
      </c>
      <c r="N87" s="37">
        <v>343.36</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27.64</v>
      </c>
      <c r="D88" s="37">
        <v>-98.84</v>
      </c>
      <c r="E88" s="37">
        <v>-15.71</v>
      </c>
      <c r="F88" s="37">
        <v>-100.1</v>
      </c>
      <c r="G88" s="37">
        <v>-9.94</v>
      </c>
      <c r="H88" s="37">
        <v>-334.98</v>
      </c>
      <c r="I88" s="37">
        <v>-193.79</v>
      </c>
      <c r="J88" s="37">
        <v>-141.19</v>
      </c>
      <c r="K88" s="37">
        <v>-24.08</v>
      </c>
      <c r="L88" s="37">
        <v>-57.7</v>
      </c>
      <c r="M88" s="37">
        <v>-14.12</v>
      </c>
      <c r="N88" s="37">
        <v>683.11</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50.98</v>
      </c>
      <c r="D89" s="38">
        <v>-70.14</v>
      </c>
      <c r="E89" s="38">
        <v>-14.83</v>
      </c>
      <c r="F89" s="38">
        <v>-94.96</v>
      </c>
      <c r="G89" s="38">
        <v>-9.66</v>
      </c>
      <c r="H89" s="38">
        <v>-339.02</v>
      </c>
      <c r="I89" s="38">
        <v>-197.82</v>
      </c>
      <c r="J89" s="38">
        <v>-141.19</v>
      </c>
      <c r="K89" s="38">
        <v>-24.06</v>
      </c>
      <c r="L89" s="38">
        <v>-54.35</v>
      </c>
      <c r="M89" s="38">
        <v>-14.07</v>
      </c>
      <c r="N89" s="38">
        <v>672.08</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18.47</v>
      </c>
      <c r="D90" s="36" t="s">
        <v>10</v>
      </c>
      <c r="E90" s="36" t="s">
        <v>10</v>
      </c>
      <c r="F90" s="36" t="s">
        <v>10</v>
      </c>
      <c r="G90" s="36" t="s">
        <v>10</v>
      </c>
      <c r="H90" s="36" t="s">
        <v>10</v>
      </c>
      <c r="I90" s="36" t="s">
        <v>10</v>
      </c>
      <c r="J90" s="36" t="s">
        <v>10</v>
      </c>
      <c r="K90" s="36" t="s">
        <v>10</v>
      </c>
      <c r="L90" s="36" t="s">
        <v>10</v>
      </c>
      <c r="M90" s="36" t="s">
        <v>10</v>
      </c>
      <c r="N90" s="36">
        <v>18.47</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40.19</v>
      </c>
      <c r="D91" s="36" t="s">
        <v>10</v>
      </c>
      <c r="E91" s="36" t="s">
        <v>10</v>
      </c>
      <c r="F91" s="36" t="s">
        <v>10</v>
      </c>
      <c r="G91" s="36" t="s">
        <v>10</v>
      </c>
      <c r="H91" s="36" t="s">
        <v>10</v>
      </c>
      <c r="I91" s="36" t="s">
        <v>10</v>
      </c>
      <c r="J91" s="36" t="s">
        <v>10</v>
      </c>
      <c r="K91" s="36" t="s">
        <v>10</v>
      </c>
      <c r="L91" s="36" t="s">
        <v>10</v>
      </c>
      <c r="M91" s="36" t="s">
        <v>10</v>
      </c>
      <c r="N91" s="36">
        <v>40.19</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944</v>
      </c>
      <c r="B2" s="220"/>
      <c r="C2" s="229" t="s">
        <v>125</v>
      </c>
      <c r="D2" s="230"/>
      <c r="E2" s="230"/>
      <c r="F2" s="230"/>
      <c r="G2" s="230"/>
      <c r="H2" s="230" t="s">
        <v>125</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63055</v>
      </c>
      <c r="D19" s="129">
        <v>18553</v>
      </c>
      <c r="E19" s="129">
        <v>7689</v>
      </c>
      <c r="F19" s="129">
        <v>2791</v>
      </c>
      <c r="G19" s="129">
        <v>4326</v>
      </c>
      <c r="H19" s="129">
        <v>14786</v>
      </c>
      <c r="I19" s="129">
        <v>7785</v>
      </c>
      <c r="J19" s="129">
        <v>7001</v>
      </c>
      <c r="K19" s="129">
        <v>3911</v>
      </c>
      <c r="L19" s="129">
        <v>7480</v>
      </c>
      <c r="M19" s="129">
        <v>3519</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51917</v>
      </c>
      <c r="D20" s="129">
        <v>6676</v>
      </c>
      <c r="E20" s="129">
        <v>1486</v>
      </c>
      <c r="F20" s="129">
        <v>14565</v>
      </c>
      <c r="G20" s="129">
        <v>397</v>
      </c>
      <c r="H20" s="129">
        <v>11828</v>
      </c>
      <c r="I20" s="129">
        <v>11688</v>
      </c>
      <c r="J20" s="129">
        <v>140</v>
      </c>
      <c r="K20" s="129">
        <v>82</v>
      </c>
      <c r="L20" s="129">
        <v>3768</v>
      </c>
      <c r="M20" s="129">
        <v>13115</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184993</v>
      </c>
      <c r="D21" s="129" t="s">
        <v>10</v>
      </c>
      <c r="E21" s="129" t="s">
        <v>10</v>
      </c>
      <c r="F21" s="129" t="s">
        <v>10</v>
      </c>
      <c r="G21" s="129" t="s">
        <v>10</v>
      </c>
      <c r="H21" s="129">
        <v>184993</v>
      </c>
      <c r="I21" s="129">
        <v>152503</v>
      </c>
      <c r="J21" s="129">
        <v>32490</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1591</v>
      </c>
      <c r="D22" s="129" t="s">
        <v>10</v>
      </c>
      <c r="E22" s="129" t="s">
        <v>10</v>
      </c>
      <c r="F22" s="129" t="s">
        <v>10</v>
      </c>
      <c r="G22" s="129" t="s">
        <v>10</v>
      </c>
      <c r="H22" s="129" t="s">
        <v>10</v>
      </c>
      <c r="I22" s="129" t="s">
        <v>10</v>
      </c>
      <c r="J22" s="129" t="s">
        <v>10</v>
      </c>
      <c r="K22" s="129" t="s">
        <v>10</v>
      </c>
      <c r="L22" s="129" t="s">
        <v>10</v>
      </c>
      <c r="M22" s="129" t="s">
        <v>10</v>
      </c>
      <c r="N22" s="129">
        <v>1591</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73254</v>
      </c>
      <c r="D23" s="129">
        <v>2785</v>
      </c>
      <c r="E23" s="129">
        <v>1880</v>
      </c>
      <c r="F23" s="129">
        <v>9601</v>
      </c>
      <c r="G23" s="129">
        <v>647</v>
      </c>
      <c r="H23" s="129">
        <v>43202</v>
      </c>
      <c r="I23" s="129">
        <v>6122</v>
      </c>
      <c r="J23" s="129">
        <v>37080</v>
      </c>
      <c r="K23" s="129">
        <v>3806</v>
      </c>
      <c r="L23" s="129">
        <v>4017</v>
      </c>
      <c r="M23" s="129">
        <v>7298</v>
      </c>
      <c r="N23" s="129">
        <v>17</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90873</v>
      </c>
      <c r="D24" s="129" t="s">
        <v>10</v>
      </c>
      <c r="E24" s="129" t="s">
        <v>10</v>
      </c>
      <c r="F24" s="129">
        <v>939</v>
      </c>
      <c r="G24" s="129" t="s">
        <v>10</v>
      </c>
      <c r="H24" s="129">
        <v>11</v>
      </c>
      <c r="I24" s="129" t="s">
        <v>10</v>
      </c>
      <c r="J24" s="129">
        <v>11</v>
      </c>
      <c r="K24" s="129" t="s">
        <v>10</v>
      </c>
      <c r="L24" s="129">
        <v>3</v>
      </c>
      <c r="M24" s="129">
        <v>26</v>
      </c>
      <c r="N24" s="129">
        <v>89893</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283936</v>
      </c>
      <c r="D25" s="130">
        <v>28015</v>
      </c>
      <c r="E25" s="130">
        <v>11054</v>
      </c>
      <c r="F25" s="130">
        <v>26018</v>
      </c>
      <c r="G25" s="130">
        <v>5370</v>
      </c>
      <c r="H25" s="130">
        <v>254798</v>
      </c>
      <c r="I25" s="130">
        <v>178098</v>
      </c>
      <c r="J25" s="130">
        <v>76700</v>
      </c>
      <c r="K25" s="130">
        <v>7799</v>
      </c>
      <c r="L25" s="130">
        <v>15262</v>
      </c>
      <c r="M25" s="130">
        <v>23906</v>
      </c>
      <c r="N25" s="130">
        <v>-88285</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14614</v>
      </c>
      <c r="D26" s="129">
        <v>6819</v>
      </c>
      <c r="E26" s="129">
        <v>309</v>
      </c>
      <c r="F26" s="129">
        <v>2697</v>
      </c>
      <c r="G26" s="129">
        <v>112</v>
      </c>
      <c r="H26" s="129">
        <v>22</v>
      </c>
      <c r="I26" s="129" t="s">
        <v>10</v>
      </c>
      <c r="J26" s="129">
        <v>22</v>
      </c>
      <c r="K26" s="129">
        <v>7</v>
      </c>
      <c r="L26" s="129">
        <v>4276</v>
      </c>
      <c r="M26" s="129">
        <v>371</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7579</v>
      </c>
      <c r="D27" s="129">
        <v>1254</v>
      </c>
      <c r="E27" s="129" t="s">
        <v>10</v>
      </c>
      <c r="F27" s="129">
        <v>1875</v>
      </c>
      <c r="G27" s="129" t="s">
        <v>10</v>
      </c>
      <c r="H27" s="129">
        <v>4</v>
      </c>
      <c r="I27" s="129" t="s">
        <v>10</v>
      </c>
      <c r="J27" s="129">
        <v>4</v>
      </c>
      <c r="K27" s="129" t="s">
        <v>10</v>
      </c>
      <c r="L27" s="129">
        <v>4083</v>
      </c>
      <c r="M27" s="129">
        <v>363</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768</v>
      </c>
      <c r="D29" s="129">
        <v>49</v>
      </c>
      <c r="E29" s="129">
        <v>411</v>
      </c>
      <c r="F29" s="129">
        <v>59</v>
      </c>
      <c r="G29" s="129" t="s">
        <v>10</v>
      </c>
      <c r="H29" s="129">
        <v>209</v>
      </c>
      <c r="I29" s="129" t="s">
        <v>10</v>
      </c>
      <c r="J29" s="129">
        <v>209</v>
      </c>
      <c r="K29" s="129" t="s">
        <v>10</v>
      </c>
      <c r="L29" s="129">
        <v>37</v>
      </c>
      <c r="M29" s="129">
        <v>4</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15382</v>
      </c>
      <c r="D31" s="130">
        <v>6868</v>
      </c>
      <c r="E31" s="130">
        <v>720</v>
      </c>
      <c r="F31" s="130">
        <v>2756</v>
      </c>
      <c r="G31" s="130">
        <v>112</v>
      </c>
      <c r="H31" s="130">
        <v>231</v>
      </c>
      <c r="I31" s="130" t="s">
        <v>10</v>
      </c>
      <c r="J31" s="130">
        <v>231</v>
      </c>
      <c r="K31" s="130">
        <v>7</v>
      </c>
      <c r="L31" s="130">
        <v>4313</v>
      </c>
      <c r="M31" s="130">
        <v>375</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299318</v>
      </c>
      <c r="D32" s="130">
        <v>34882</v>
      </c>
      <c r="E32" s="130">
        <v>11774</v>
      </c>
      <c r="F32" s="130">
        <v>28774</v>
      </c>
      <c r="G32" s="130">
        <v>5482</v>
      </c>
      <c r="H32" s="130">
        <v>255028</v>
      </c>
      <c r="I32" s="130">
        <v>178098</v>
      </c>
      <c r="J32" s="130">
        <v>76930</v>
      </c>
      <c r="K32" s="130">
        <v>7806</v>
      </c>
      <c r="L32" s="130">
        <v>19575</v>
      </c>
      <c r="M32" s="130">
        <v>24281</v>
      </c>
      <c r="N32" s="130">
        <v>-88285</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43969</v>
      </c>
      <c r="D37" s="129" t="s">
        <v>10</v>
      </c>
      <c r="E37" s="129" t="s">
        <v>10</v>
      </c>
      <c r="F37" s="129" t="s">
        <v>10</v>
      </c>
      <c r="G37" s="129" t="s">
        <v>10</v>
      </c>
      <c r="H37" s="129" t="s">
        <v>10</v>
      </c>
      <c r="I37" s="129" t="s">
        <v>10</v>
      </c>
      <c r="J37" s="129" t="s">
        <v>10</v>
      </c>
      <c r="K37" s="129" t="s">
        <v>10</v>
      </c>
      <c r="L37" s="129" t="s">
        <v>10</v>
      </c>
      <c r="M37" s="129" t="s">
        <v>10</v>
      </c>
      <c r="N37" s="129">
        <v>43969</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50524</v>
      </c>
      <c r="D38" s="129" t="s">
        <v>10</v>
      </c>
      <c r="E38" s="129" t="s">
        <v>10</v>
      </c>
      <c r="F38" s="129" t="s">
        <v>10</v>
      </c>
      <c r="G38" s="129" t="s">
        <v>10</v>
      </c>
      <c r="H38" s="129" t="s">
        <v>10</v>
      </c>
      <c r="I38" s="129" t="s">
        <v>10</v>
      </c>
      <c r="J38" s="129" t="s">
        <v>10</v>
      </c>
      <c r="K38" s="129" t="s">
        <v>10</v>
      </c>
      <c r="L38" s="129" t="s">
        <v>10</v>
      </c>
      <c r="M38" s="129" t="s">
        <v>10</v>
      </c>
      <c r="N38" s="129">
        <v>50524</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82991</v>
      </c>
      <c r="D39" s="129">
        <v>87</v>
      </c>
      <c r="E39" s="129" t="s">
        <v>10</v>
      </c>
      <c r="F39" s="129">
        <v>2453</v>
      </c>
      <c r="G39" s="129">
        <v>820</v>
      </c>
      <c r="H39" s="129">
        <v>76997</v>
      </c>
      <c r="I39" s="129">
        <v>45180</v>
      </c>
      <c r="J39" s="129">
        <v>31817</v>
      </c>
      <c r="K39" s="129">
        <v>156</v>
      </c>
      <c r="L39" s="129">
        <v>2234</v>
      </c>
      <c r="M39" s="129">
        <v>242</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21922</v>
      </c>
      <c r="D40" s="129">
        <v>87</v>
      </c>
      <c r="E40" s="129" t="s">
        <v>10</v>
      </c>
      <c r="F40" s="129">
        <v>26</v>
      </c>
      <c r="G40" s="129">
        <v>403</v>
      </c>
      <c r="H40" s="129">
        <v>21407</v>
      </c>
      <c r="I40" s="129">
        <v>21213</v>
      </c>
      <c r="J40" s="129">
        <v>194</v>
      </c>
      <c r="K40" s="129" t="s">
        <v>10</v>
      </c>
      <c r="L40" s="129" t="s">
        <v>10</v>
      </c>
      <c r="M40" s="129" t="s">
        <v>10</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26638</v>
      </c>
      <c r="D41" s="129">
        <v>29</v>
      </c>
      <c r="E41" s="129">
        <v>2541</v>
      </c>
      <c r="F41" s="129">
        <v>52</v>
      </c>
      <c r="G41" s="129">
        <v>802</v>
      </c>
      <c r="H41" s="129">
        <v>74</v>
      </c>
      <c r="I41" s="129">
        <v>8</v>
      </c>
      <c r="J41" s="129">
        <v>66</v>
      </c>
      <c r="K41" s="129">
        <v>522</v>
      </c>
      <c r="L41" s="129">
        <v>3753</v>
      </c>
      <c r="M41" s="129">
        <v>18863</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154943</v>
      </c>
      <c r="D42" s="129">
        <v>7556</v>
      </c>
      <c r="E42" s="129">
        <v>2899</v>
      </c>
      <c r="F42" s="129">
        <v>1351</v>
      </c>
      <c r="G42" s="129">
        <v>636</v>
      </c>
      <c r="H42" s="129">
        <v>51718</v>
      </c>
      <c r="I42" s="129">
        <v>49489</v>
      </c>
      <c r="J42" s="129">
        <v>2229</v>
      </c>
      <c r="K42" s="129" t="s">
        <v>10</v>
      </c>
      <c r="L42" s="129">
        <v>79</v>
      </c>
      <c r="M42" s="129">
        <v>702</v>
      </c>
      <c r="N42" s="129">
        <v>90002</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90873</v>
      </c>
      <c r="D43" s="129" t="s">
        <v>10</v>
      </c>
      <c r="E43" s="129" t="s">
        <v>10</v>
      </c>
      <c r="F43" s="129">
        <v>939</v>
      </c>
      <c r="G43" s="129" t="s">
        <v>10</v>
      </c>
      <c r="H43" s="129">
        <v>11</v>
      </c>
      <c r="I43" s="129" t="s">
        <v>10</v>
      </c>
      <c r="J43" s="129">
        <v>11</v>
      </c>
      <c r="K43" s="129" t="s">
        <v>10</v>
      </c>
      <c r="L43" s="129">
        <v>3</v>
      </c>
      <c r="M43" s="129">
        <v>26</v>
      </c>
      <c r="N43" s="129">
        <v>89893</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290115</v>
      </c>
      <c r="D44" s="130">
        <v>7759</v>
      </c>
      <c r="E44" s="130">
        <v>5441</v>
      </c>
      <c r="F44" s="130">
        <v>2944</v>
      </c>
      <c r="G44" s="130">
        <v>2662</v>
      </c>
      <c r="H44" s="130">
        <v>150185</v>
      </c>
      <c r="I44" s="130">
        <v>115890</v>
      </c>
      <c r="J44" s="130">
        <v>34295</v>
      </c>
      <c r="K44" s="130">
        <v>679</v>
      </c>
      <c r="L44" s="130">
        <v>6062</v>
      </c>
      <c r="M44" s="130">
        <v>19781</v>
      </c>
      <c r="N44" s="130">
        <v>94602</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6729</v>
      </c>
      <c r="D45" s="129">
        <v>250</v>
      </c>
      <c r="E45" s="129">
        <v>961</v>
      </c>
      <c r="F45" s="129">
        <v>358</v>
      </c>
      <c r="G45" s="129">
        <v>44</v>
      </c>
      <c r="H45" s="129">
        <v>323</v>
      </c>
      <c r="I45" s="129">
        <v>32</v>
      </c>
      <c r="J45" s="129">
        <v>291</v>
      </c>
      <c r="K45" s="129" t="s">
        <v>10</v>
      </c>
      <c r="L45" s="129">
        <v>2781</v>
      </c>
      <c r="M45" s="129">
        <v>180</v>
      </c>
      <c r="N45" s="129">
        <v>1832</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2334</v>
      </c>
      <c r="D47" s="129">
        <v>1</v>
      </c>
      <c r="E47" s="129" t="s">
        <v>10</v>
      </c>
      <c r="F47" s="129" t="s">
        <v>10</v>
      </c>
      <c r="G47" s="129">
        <v>5</v>
      </c>
      <c r="H47" s="129" t="s">
        <v>10</v>
      </c>
      <c r="I47" s="129" t="s">
        <v>10</v>
      </c>
      <c r="J47" s="129" t="s">
        <v>10</v>
      </c>
      <c r="K47" s="129" t="s">
        <v>10</v>
      </c>
      <c r="L47" s="129">
        <v>3</v>
      </c>
      <c r="M47" s="129" t="s">
        <v>10</v>
      </c>
      <c r="N47" s="129">
        <v>2325</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9063</v>
      </c>
      <c r="D49" s="130">
        <v>251</v>
      </c>
      <c r="E49" s="130">
        <v>961</v>
      </c>
      <c r="F49" s="130">
        <v>358</v>
      </c>
      <c r="G49" s="130">
        <v>48</v>
      </c>
      <c r="H49" s="130">
        <v>323</v>
      </c>
      <c r="I49" s="130">
        <v>32</v>
      </c>
      <c r="J49" s="130">
        <v>291</v>
      </c>
      <c r="K49" s="130" t="s">
        <v>10</v>
      </c>
      <c r="L49" s="130">
        <v>2784</v>
      </c>
      <c r="M49" s="130">
        <v>180</v>
      </c>
      <c r="N49" s="130">
        <v>4157</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299178</v>
      </c>
      <c r="D50" s="130">
        <v>8010</v>
      </c>
      <c r="E50" s="130">
        <v>6402</v>
      </c>
      <c r="F50" s="130">
        <v>3302</v>
      </c>
      <c r="G50" s="130">
        <v>2710</v>
      </c>
      <c r="H50" s="130">
        <v>150508</v>
      </c>
      <c r="I50" s="130">
        <v>115921</v>
      </c>
      <c r="J50" s="130">
        <v>34586</v>
      </c>
      <c r="K50" s="130">
        <v>679</v>
      </c>
      <c r="L50" s="130">
        <v>8846</v>
      </c>
      <c r="M50" s="130">
        <v>19961</v>
      </c>
      <c r="N50" s="130">
        <v>98759</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-140</v>
      </c>
      <c r="D51" s="130">
        <v>-26873</v>
      </c>
      <c r="E51" s="130">
        <v>-5372</v>
      </c>
      <c r="F51" s="130">
        <v>-25471</v>
      </c>
      <c r="G51" s="130">
        <v>-2772</v>
      </c>
      <c r="H51" s="130">
        <v>-104521</v>
      </c>
      <c r="I51" s="130">
        <v>-62177</v>
      </c>
      <c r="J51" s="130">
        <v>-42344</v>
      </c>
      <c r="K51" s="130">
        <v>-7127</v>
      </c>
      <c r="L51" s="130">
        <v>-10729</v>
      </c>
      <c r="M51" s="130">
        <v>-4319</v>
      </c>
      <c r="N51" s="130">
        <v>187044</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6179</v>
      </c>
      <c r="D52" s="131">
        <v>-20256</v>
      </c>
      <c r="E52" s="131">
        <v>-5614</v>
      </c>
      <c r="F52" s="131">
        <v>-23074</v>
      </c>
      <c r="G52" s="131">
        <v>-2708</v>
      </c>
      <c r="H52" s="131">
        <v>-104612</v>
      </c>
      <c r="I52" s="131">
        <v>-62208</v>
      </c>
      <c r="J52" s="131">
        <v>-42404</v>
      </c>
      <c r="K52" s="131">
        <v>-7120</v>
      </c>
      <c r="L52" s="131">
        <v>-9200</v>
      </c>
      <c r="M52" s="131">
        <v>-4125</v>
      </c>
      <c r="N52" s="131">
        <v>182887</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3982</v>
      </c>
      <c r="D53" s="129" t="s">
        <v>10</v>
      </c>
      <c r="E53" s="129" t="s">
        <v>10</v>
      </c>
      <c r="F53" s="129" t="s">
        <v>10</v>
      </c>
      <c r="G53" s="129" t="s">
        <v>10</v>
      </c>
      <c r="H53" s="129" t="s">
        <v>10</v>
      </c>
      <c r="I53" s="129" t="s">
        <v>10</v>
      </c>
      <c r="J53" s="129" t="s">
        <v>10</v>
      </c>
      <c r="K53" s="129" t="s">
        <v>10</v>
      </c>
      <c r="L53" s="129" t="s">
        <v>10</v>
      </c>
      <c r="M53" s="129" t="s">
        <v>10</v>
      </c>
      <c r="N53" s="129">
        <v>3982</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6382</v>
      </c>
      <c r="D54" s="129" t="s">
        <v>10</v>
      </c>
      <c r="E54" s="129" t="s">
        <v>10</v>
      </c>
      <c r="F54" s="129" t="s">
        <v>10</v>
      </c>
      <c r="G54" s="129" t="s">
        <v>10</v>
      </c>
      <c r="H54" s="129" t="s">
        <v>10</v>
      </c>
      <c r="I54" s="129" t="s">
        <v>10</v>
      </c>
      <c r="J54" s="129" t="s">
        <v>10</v>
      </c>
      <c r="K54" s="129" t="s">
        <v>10</v>
      </c>
      <c r="L54" s="129" t="s">
        <v>10</v>
      </c>
      <c r="M54" s="129" t="s">
        <v>10</v>
      </c>
      <c r="N54" s="129">
        <v>6382</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265.3</v>
      </c>
      <c r="D56" s="36">
        <v>78.06</v>
      </c>
      <c r="E56" s="36">
        <v>32.35</v>
      </c>
      <c r="F56" s="36">
        <v>11.74</v>
      </c>
      <c r="G56" s="36">
        <v>18.2</v>
      </c>
      <c r="H56" s="36">
        <v>62.21</v>
      </c>
      <c r="I56" s="36">
        <v>32.76</v>
      </c>
      <c r="J56" s="36">
        <v>29.46</v>
      </c>
      <c r="K56" s="36">
        <v>16.46</v>
      </c>
      <c r="L56" s="36">
        <v>31.47</v>
      </c>
      <c r="M56" s="36">
        <v>14.8</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218.44</v>
      </c>
      <c r="D57" s="36">
        <v>28.09</v>
      </c>
      <c r="E57" s="36">
        <v>6.25</v>
      </c>
      <c r="F57" s="36">
        <v>61.28</v>
      </c>
      <c r="G57" s="36">
        <v>1.67</v>
      </c>
      <c r="H57" s="36">
        <v>49.77</v>
      </c>
      <c r="I57" s="36">
        <v>49.18</v>
      </c>
      <c r="J57" s="36">
        <v>0.59</v>
      </c>
      <c r="K57" s="36">
        <v>0.35</v>
      </c>
      <c r="L57" s="36">
        <v>15.86</v>
      </c>
      <c r="M57" s="36">
        <v>55.18</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778.36</v>
      </c>
      <c r="D58" s="36" t="s">
        <v>10</v>
      </c>
      <c r="E58" s="36" t="s">
        <v>10</v>
      </c>
      <c r="F58" s="36" t="s">
        <v>10</v>
      </c>
      <c r="G58" s="36" t="s">
        <v>10</v>
      </c>
      <c r="H58" s="36">
        <v>778.36</v>
      </c>
      <c r="I58" s="36">
        <v>641.66</v>
      </c>
      <c r="J58" s="36">
        <v>136.69999999999999</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6.69</v>
      </c>
      <c r="D59" s="36" t="s">
        <v>10</v>
      </c>
      <c r="E59" s="36" t="s">
        <v>10</v>
      </c>
      <c r="F59" s="36" t="s">
        <v>10</v>
      </c>
      <c r="G59" s="36" t="s">
        <v>10</v>
      </c>
      <c r="H59" s="36" t="s">
        <v>10</v>
      </c>
      <c r="I59" s="36" t="s">
        <v>10</v>
      </c>
      <c r="J59" s="36" t="s">
        <v>10</v>
      </c>
      <c r="K59" s="36" t="s">
        <v>10</v>
      </c>
      <c r="L59" s="36" t="s">
        <v>10</v>
      </c>
      <c r="M59" s="36" t="s">
        <v>10</v>
      </c>
      <c r="N59" s="36">
        <v>6.69</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308.22000000000003</v>
      </c>
      <c r="D60" s="36">
        <v>11.72</v>
      </c>
      <c r="E60" s="36">
        <v>7.91</v>
      </c>
      <c r="F60" s="36">
        <v>40.4</v>
      </c>
      <c r="G60" s="36">
        <v>2.72</v>
      </c>
      <c r="H60" s="36">
        <v>181.77</v>
      </c>
      <c r="I60" s="36">
        <v>25.76</v>
      </c>
      <c r="J60" s="36">
        <v>156.02000000000001</v>
      </c>
      <c r="K60" s="36">
        <v>16.010000000000002</v>
      </c>
      <c r="L60" s="36">
        <v>16.899999999999999</v>
      </c>
      <c r="M60" s="36">
        <v>30.71</v>
      </c>
      <c r="N60" s="36">
        <v>7.0000000000000007E-2</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382.35</v>
      </c>
      <c r="D61" s="36" t="s">
        <v>10</v>
      </c>
      <c r="E61" s="36" t="s">
        <v>10</v>
      </c>
      <c r="F61" s="36">
        <v>3.95</v>
      </c>
      <c r="G61" s="36" t="s">
        <v>10</v>
      </c>
      <c r="H61" s="36">
        <v>0.05</v>
      </c>
      <c r="I61" s="36" t="s">
        <v>10</v>
      </c>
      <c r="J61" s="36">
        <v>0.05</v>
      </c>
      <c r="K61" s="36" t="s">
        <v>10</v>
      </c>
      <c r="L61" s="36">
        <v>0.01</v>
      </c>
      <c r="M61" s="36">
        <v>0.11</v>
      </c>
      <c r="N61" s="36">
        <v>378.23</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1194.6600000000001</v>
      </c>
      <c r="D62" s="37">
        <v>117.87</v>
      </c>
      <c r="E62" s="37">
        <v>46.51</v>
      </c>
      <c r="F62" s="37">
        <v>109.47</v>
      </c>
      <c r="G62" s="37">
        <v>22.59</v>
      </c>
      <c r="H62" s="37">
        <v>1072.06</v>
      </c>
      <c r="I62" s="37">
        <v>749.35</v>
      </c>
      <c r="J62" s="37">
        <v>322.70999999999998</v>
      </c>
      <c r="K62" s="37">
        <v>32.81</v>
      </c>
      <c r="L62" s="37">
        <v>64.22</v>
      </c>
      <c r="M62" s="37">
        <v>100.58</v>
      </c>
      <c r="N62" s="37">
        <v>-371.46</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61.49</v>
      </c>
      <c r="D63" s="36">
        <v>28.69</v>
      </c>
      <c r="E63" s="36">
        <v>1.3</v>
      </c>
      <c r="F63" s="36">
        <v>11.35</v>
      </c>
      <c r="G63" s="36">
        <v>0.47</v>
      </c>
      <c r="H63" s="36">
        <v>0.09</v>
      </c>
      <c r="I63" s="36" t="s">
        <v>10</v>
      </c>
      <c r="J63" s="36">
        <v>0.09</v>
      </c>
      <c r="K63" s="36">
        <v>0.03</v>
      </c>
      <c r="L63" s="36">
        <v>17.989999999999998</v>
      </c>
      <c r="M63" s="36">
        <v>1.56</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31.89</v>
      </c>
      <c r="D64" s="36">
        <v>5.28</v>
      </c>
      <c r="E64" s="36" t="s">
        <v>10</v>
      </c>
      <c r="F64" s="36">
        <v>7.89</v>
      </c>
      <c r="G64" s="36" t="s">
        <v>10</v>
      </c>
      <c r="H64" s="36">
        <v>0.02</v>
      </c>
      <c r="I64" s="36" t="s">
        <v>10</v>
      </c>
      <c r="J64" s="36">
        <v>0.02</v>
      </c>
      <c r="K64" s="36" t="s">
        <v>10</v>
      </c>
      <c r="L64" s="36">
        <v>17.18</v>
      </c>
      <c r="M64" s="36">
        <v>1.53</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3.23</v>
      </c>
      <c r="D66" s="36">
        <v>0.21</v>
      </c>
      <c r="E66" s="36">
        <v>1.73</v>
      </c>
      <c r="F66" s="36">
        <v>0.25</v>
      </c>
      <c r="G66" s="36" t="s">
        <v>10</v>
      </c>
      <c r="H66" s="36">
        <v>0.88</v>
      </c>
      <c r="I66" s="36" t="s">
        <v>10</v>
      </c>
      <c r="J66" s="36">
        <v>0.88</v>
      </c>
      <c r="K66" s="36" t="s">
        <v>10</v>
      </c>
      <c r="L66" s="36">
        <v>0.15</v>
      </c>
      <c r="M66" s="36">
        <v>0.02</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64.72</v>
      </c>
      <c r="D68" s="37">
        <v>28.9</v>
      </c>
      <c r="E68" s="37">
        <v>3.03</v>
      </c>
      <c r="F68" s="37">
        <v>11.6</v>
      </c>
      <c r="G68" s="37">
        <v>0.47</v>
      </c>
      <c r="H68" s="37">
        <v>0.97</v>
      </c>
      <c r="I68" s="37" t="s">
        <v>10</v>
      </c>
      <c r="J68" s="37">
        <v>0.97</v>
      </c>
      <c r="K68" s="37">
        <v>0.03</v>
      </c>
      <c r="L68" s="37">
        <v>18.149999999999999</v>
      </c>
      <c r="M68" s="37">
        <v>1.58</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1259.3800000000001</v>
      </c>
      <c r="D69" s="37">
        <v>146.77000000000001</v>
      </c>
      <c r="E69" s="37">
        <v>49.54</v>
      </c>
      <c r="F69" s="37">
        <v>121.07</v>
      </c>
      <c r="G69" s="37">
        <v>23.07</v>
      </c>
      <c r="H69" s="37">
        <v>1073.04</v>
      </c>
      <c r="I69" s="37">
        <v>749.35</v>
      </c>
      <c r="J69" s="37">
        <v>323.69</v>
      </c>
      <c r="K69" s="37">
        <v>32.840000000000003</v>
      </c>
      <c r="L69" s="37">
        <v>82.36</v>
      </c>
      <c r="M69" s="37">
        <v>102.16</v>
      </c>
      <c r="N69" s="37">
        <v>-371.46</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185</v>
      </c>
      <c r="D74" s="36" t="s">
        <v>10</v>
      </c>
      <c r="E74" s="36" t="s">
        <v>10</v>
      </c>
      <c r="F74" s="36" t="s">
        <v>10</v>
      </c>
      <c r="G74" s="36" t="s">
        <v>10</v>
      </c>
      <c r="H74" s="36" t="s">
        <v>10</v>
      </c>
      <c r="I74" s="36" t="s">
        <v>10</v>
      </c>
      <c r="J74" s="36" t="s">
        <v>10</v>
      </c>
      <c r="K74" s="36" t="s">
        <v>10</v>
      </c>
      <c r="L74" s="36" t="s">
        <v>10</v>
      </c>
      <c r="M74" s="36" t="s">
        <v>10</v>
      </c>
      <c r="N74" s="36">
        <v>185</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212.58</v>
      </c>
      <c r="D75" s="36" t="s">
        <v>10</v>
      </c>
      <c r="E75" s="36" t="s">
        <v>10</v>
      </c>
      <c r="F75" s="36" t="s">
        <v>10</v>
      </c>
      <c r="G75" s="36" t="s">
        <v>10</v>
      </c>
      <c r="H75" s="36" t="s">
        <v>10</v>
      </c>
      <c r="I75" s="36" t="s">
        <v>10</v>
      </c>
      <c r="J75" s="36" t="s">
        <v>10</v>
      </c>
      <c r="K75" s="36" t="s">
        <v>10</v>
      </c>
      <c r="L75" s="36" t="s">
        <v>10</v>
      </c>
      <c r="M75" s="36" t="s">
        <v>10</v>
      </c>
      <c r="N75" s="36">
        <v>212.58</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349.19</v>
      </c>
      <c r="D76" s="36">
        <v>0.37</v>
      </c>
      <c r="E76" s="36" t="s">
        <v>10</v>
      </c>
      <c r="F76" s="36">
        <v>10.32</v>
      </c>
      <c r="G76" s="36">
        <v>3.45</v>
      </c>
      <c r="H76" s="36">
        <v>323.97000000000003</v>
      </c>
      <c r="I76" s="36">
        <v>190.1</v>
      </c>
      <c r="J76" s="36">
        <v>133.87</v>
      </c>
      <c r="K76" s="36">
        <v>0.66</v>
      </c>
      <c r="L76" s="36">
        <v>9.4</v>
      </c>
      <c r="M76" s="36">
        <v>1.02</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92.24</v>
      </c>
      <c r="D77" s="36">
        <v>0.36</v>
      </c>
      <c r="E77" s="36" t="s">
        <v>10</v>
      </c>
      <c r="F77" s="36">
        <v>0.11</v>
      </c>
      <c r="G77" s="36">
        <v>1.7</v>
      </c>
      <c r="H77" s="36">
        <v>90.07</v>
      </c>
      <c r="I77" s="36">
        <v>89.25</v>
      </c>
      <c r="J77" s="36">
        <v>0.82</v>
      </c>
      <c r="K77" s="36" t="s">
        <v>10</v>
      </c>
      <c r="L77" s="36" t="s">
        <v>10</v>
      </c>
      <c r="M77" s="36" t="s">
        <v>10</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112.08</v>
      </c>
      <c r="D78" s="36">
        <v>0.12</v>
      </c>
      <c r="E78" s="36">
        <v>10.69</v>
      </c>
      <c r="F78" s="36">
        <v>0.22</v>
      </c>
      <c r="G78" s="36">
        <v>3.38</v>
      </c>
      <c r="H78" s="36">
        <v>0.31</v>
      </c>
      <c r="I78" s="36">
        <v>0.03</v>
      </c>
      <c r="J78" s="36">
        <v>0.28000000000000003</v>
      </c>
      <c r="K78" s="36">
        <v>2.2000000000000002</v>
      </c>
      <c r="L78" s="36">
        <v>15.79</v>
      </c>
      <c r="M78" s="36">
        <v>79.37</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651.92999999999995</v>
      </c>
      <c r="D79" s="36">
        <v>31.79</v>
      </c>
      <c r="E79" s="36">
        <v>12.2</v>
      </c>
      <c r="F79" s="36">
        <v>5.68</v>
      </c>
      <c r="G79" s="36">
        <v>2.68</v>
      </c>
      <c r="H79" s="36">
        <v>217.6</v>
      </c>
      <c r="I79" s="36">
        <v>208.22</v>
      </c>
      <c r="J79" s="36">
        <v>9.3800000000000008</v>
      </c>
      <c r="K79" s="36" t="s">
        <v>10</v>
      </c>
      <c r="L79" s="36">
        <v>0.33</v>
      </c>
      <c r="M79" s="36">
        <v>2.95</v>
      </c>
      <c r="N79" s="36">
        <v>378.69</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382.35</v>
      </c>
      <c r="D80" s="36" t="s">
        <v>10</v>
      </c>
      <c r="E80" s="36" t="s">
        <v>10</v>
      </c>
      <c r="F80" s="36">
        <v>3.95</v>
      </c>
      <c r="G80" s="36" t="s">
        <v>10</v>
      </c>
      <c r="H80" s="36">
        <v>0.05</v>
      </c>
      <c r="I80" s="36" t="s">
        <v>10</v>
      </c>
      <c r="J80" s="36">
        <v>0.05</v>
      </c>
      <c r="K80" s="36" t="s">
        <v>10</v>
      </c>
      <c r="L80" s="36">
        <v>0.01</v>
      </c>
      <c r="M80" s="36">
        <v>0.11</v>
      </c>
      <c r="N80" s="36">
        <v>378.23</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1220.6600000000001</v>
      </c>
      <c r="D81" s="37">
        <v>32.65</v>
      </c>
      <c r="E81" s="37">
        <v>22.89</v>
      </c>
      <c r="F81" s="37">
        <v>12.39</v>
      </c>
      <c r="G81" s="37">
        <v>11.2</v>
      </c>
      <c r="H81" s="37">
        <v>631.91</v>
      </c>
      <c r="I81" s="37">
        <v>487.61</v>
      </c>
      <c r="J81" s="37">
        <v>144.30000000000001</v>
      </c>
      <c r="K81" s="37">
        <v>2.86</v>
      </c>
      <c r="L81" s="37">
        <v>25.51</v>
      </c>
      <c r="M81" s="37">
        <v>83.23</v>
      </c>
      <c r="N81" s="37">
        <v>398.04</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28.31</v>
      </c>
      <c r="D82" s="36">
        <v>1.05</v>
      </c>
      <c r="E82" s="36">
        <v>4.05</v>
      </c>
      <c r="F82" s="36">
        <v>1.51</v>
      </c>
      <c r="G82" s="36">
        <v>0.18</v>
      </c>
      <c r="H82" s="36">
        <v>1.36</v>
      </c>
      <c r="I82" s="36">
        <v>0.13</v>
      </c>
      <c r="J82" s="36">
        <v>1.22</v>
      </c>
      <c r="K82" s="36" t="s">
        <v>10</v>
      </c>
      <c r="L82" s="36">
        <v>11.7</v>
      </c>
      <c r="M82" s="36">
        <v>0.76</v>
      </c>
      <c r="N82" s="36">
        <v>7.71</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9.82</v>
      </c>
      <c r="D84" s="36" t="s">
        <v>10</v>
      </c>
      <c r="E84" s="36" t="s">
        <v>10</v>
      </c>
      <c r="F84" s="36" t="s">
        <v>10</v>
      </c>
      <c r="G84" s="36">
        <v>0.02</v>
      </c>
      <c r="H84" s="36" t="s">
        <v>10</v>
      </c>
      <c r="I84" s="36" t="s">
        <v>10</v>
      </c>
      <c r="J84" s="36" t="s">
        <v>10</v>
      </c>
      <c r="K84" s="36" t="s">
        <v>10</v>
      </c>
      <c r="L84" s="36">
        <v>0.01</v>
      </c>
      <c r="M84" s="36" t="s">
        <v>10</v>
      </c>
      <c r="N84" s="36">
        <v>9.7799999999999994</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38.130000000000003</v>
      </c>
      <c r="D86" s="37">
        <v>1.06</v>
      </c>
      <c r="E86" s="37">
        <v>4.05</v>
      </c>
      <c r="F86" s="37">
        <v>1.51</v>
      </c>
      <c r="G86" s="37">
        <v>0.2</v>
      </c>
      <c r="H86" s="37">
        <v>1.36</v>
      </c>
      <c r="I86" s="37">
        <v>0.13</v>
      </c>
      <c r="J86" s="37">
        <v>1.22</v>
      </c>
      <c r="K86" s="37" t="s">
        <v>10</v>
      </c>
      <c r="L86" s="37">
        <v>11.71</v>
      </c>
      <c r="M86" s="37">
        <v>0.76</v>
      </c>
      <c r="N86" s="37">
        <v>17.489999999999998</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1258.79</v>
      </c>
      <c r="D87" s="37">
        <v>33.700000000000003</v>
      </c>
      <c r="E87" s="37">
        <v>26.94</v>
      </c>
      <c r="F87" s="37">
        <v>13.89</v>
      </c>
      <c r="G87" s="37">
        <v>11.4</v>
      </c>
      <c r="H87" s="37">
        <v>633.26</v>
      </c>
      <c r="I87" s="37">
        <v>487.74</v>
      </c>
      <c r="J87" s="37">
        <v>145.52000000000001</v>
      </c>
      <c r="K87" s="37">
        <v>2.86</v>
      </c>
      <c r="L87" s="37">
        <v>37.22</v>
      </c>
      <c r="M87" s="37">
        <v>83.99</v>
      </c>
      <c r="N87" s="37">
        <v>415.53</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-0.59</v>
      </c>
      <c r="D88" s="37">
        <v>-113.07</v>
      </c>
      <c r="E88" s="37">
        <v>-22.6</v>
      </c>
      <c r="F88" s="37">
        <v>-107.17</v>
      </c>
      <c r="G88" s="37">
        <v>-11.66</v>
      </c>
      <c r="H88" s="37">
        <v>-439.77</v>
      </c>
      <c r="I88" s="37">
        <v>-261.61</v>
      </c>
      <c r="J88" s="37">
        <v>-178.16</v>
      </c>
      <c r="K88" s="37">
        <v>-29.99</v>
      </c>
      <c r="L88" s="37">
        <v>-45.14</v>
      </c>
      <c r="M88" s="37">
        <v>-18.170000000000002</v>
      </c>
      <c r="N88" s="37">
        <v>786.99</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26</v>
      </c>
      <c r="D89" s="38">
        <v>-85.23</v>
      </c>
      <c r="E89" s="38">
        <v>-23.62</v>
      </c>
      <c r="F89" s="38">
        <v>-97.08</v>
      </c>
      <c r="G89" s="38">
        <v>-11.39</v>
      </c>
      <c r="H89" s="38">
        <v>-440.16</v>
      </c>
      <c r="I89" s="38">
        <v>-261.74</v>
      </c>
      <c r="J89" s="38">
        <v>-178.42</v>
      </c>
      <c r="K89" s="38">
        <v>-29.96</v>
      </c>
      <c r="L89" s="38">
        <v>-38.71</v>
      </c>
      <c r="M89" s="38">
        <v>-17.350000000000001</v>
      </c>
      <c r="N89" s="38">
        <v>769.5</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16.760000000000002</v>
      </c>
      <c r="D90" s="36" t="s">
        <v>10</v>
      </c>
      <c r="E90" s="36" t="s">
        <v>10</v>
      </c>
      <c r="F90" s="36" t="s">
        <v>10</v>
      </c>
      <c r="G90" s="36" t="s">
        <v>10</v>
      </c>
      <c r="H90" s="36" t="s">
        <v>10</v>
      </c>
      <c r="I90" s="36" t="s">
        <v>10</v>
      </c>
      <c r="J90" s="36" t="s">
        <v>10</v>
      </c>
      <c r="K90" s="36" t="s">
        <v>10</v>
      </c>
      <c r="L90" s="36" t="s">
        <v>10</v>
      </c>
      <c r="M90" s="36" t="s">
        <v>10</v>
      </c>
      <c r="N90" s="36">
        <v>16.760000000000002</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26.85</v>
      </c>
      <c r="D91" s="36" t="s">
        <v>10</v>
      </c>
      <c r="E91" s="36" t="s">
        <v>10</v>
      </c>
      <c r="F91" s="36" t="s">
        <v>10</v>
      </c>
      <c r="G91" s="36" t="s">
        <v>10</v>
      </c>
      <c r="H91" s="36" t="s">
        <v>10</v>
      </c>
      <c r="I91" s="36" t="s">
        <v>10</v>
      </c>
      <c r="J91" s="36" t="s">
        <v>10</v>
      </c>
      <c r="K91" s="36" t="s">
        <v>10</v>
      </c>
      <c r="L91" s="36" t="s">
        <v>10</v>
      </c>
      <c r="M91" s="36" t="s">
        <v>10</v>
      </c>
      <c r="N91" s="36">
        <v>26.85</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8" width="7.28515625" style="17" customWidth="1"/>
    <col min="9" max="9" width="6.7109375" style="17" customWidth="1"/>
    <col min="10" max="11" width="7.2851562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53" t="s">
        <v>939</v>
      </c>
      <c r="B1" s="220"/>
      <c r="C1" s="229" t="str">
        <f>"Auszahlungen und Einzahlungen der Kreisverwaltungen "&amp;Deckblatt!A7&amp;" 
nach Produktbereichen"</f>
        <v>Auszahlungen und Einzahlungen der Kreisverwaltungen 2016 
nach Produktbereichen</v>
      </c>
      <c r="D1" s="230"/>
      <c r="E1" s="230"/>
      <c r="F1" s="230"/>
      <c r="G1" s="230"/>
      <c r="H1" s="230" t="str">
        <f>"Auszahlungen und Einzahlungen der Kreisverwaltungen "&amp;Deckblatt!A7&amp;" 
nach Produktbereichen"</f>
        <v>Auszahlungen und Einzahlungen der Kreisverwaltungen 2016 
nach Produktbereichen</v>
      </c>
      <c r="I1" s="230"/>
      <c r="J1" s="230"/>
      <c r="K1" s="230"/>
      <c r="L1" s="230"/>
      <c r="M1" s="230"/>
      <c r="N1" s="230"/>
    </row>
    <row r="2" spans="1:14" s="18" customFormat="1" ht="24.95" customHeight="1">
      <c r="A2" s="253" t="s">
        <v>945</v>
      </c>
      <c r="B2" s="220"/>
      <c r="C2" s="229" t="s">
        <v>126</v>
      </c>
      <c r="D2" s="230"/>
      <c r="E2" s="230"/>
      <c r="F2" s="230"/>
      <c r="G2" s="230"/>
      <c r="H2" s="230" t="s">
        <v>126</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90"/>
      <c r="D8" s="292"/>
      <c r="E8" s="292"/>
      <c r="F8" s="292"/>
      <c r="G8" s="293"/>
      <c r="H8" s="294"/>
      <c r="I8" s="297"/>
      <c r="J8" s="295"/>
      <c r="K8" s="292"/>
      <c r="L8" s="292"/>
      <c r="M8" s="295"/>
      <c r="N8" s="218"/>
    </row>
    <row r="9" spans="1:14" ht="11.45" customHeight="1">
      <c r="A9" s="226"/>
      <c r="B9" s="223"/>
      <c r="C9" s="290"/>
      <c r="D9" s="292"/>
      <c r="E9" s="292"/>
      <c r="F9" s="292"/>
      <c r="G9" s="293"/>
      <c r="H9" s="294"/>
      <c r="I9" s="297"/>
      <c r="J9" s="295"/>
      <c r="K9" s="292"/>
      <c r="L9" s="292"/>
      <c r="M9" s="295"/>
      <c r="N9" s="218"/>
    </row>
    <row r="10" spans="1:14" ht="11.45" customHeight="1">
      <c r="A10" s="226"/>
      <c r="B10" s="223"/>
      <c r="C10" s="290"/>
      <c r="D10" s="292"/>
      <c r="E10" s="292"/>
      <c r="F10" s="292"/>
      <c r="G10" s="293"/>
      <c r="H10" s="294"/>
      <c r="I10" s="297"/>
      <c r="J10" s="295"/>
      <c r="K10" s="292"/>
      <c r="L10" s="292"/>
      <c r="M10" s="295"/>
      <c r="N10" s="218"/>
    </row>
    <row r="11" spans="1:14" ht="11.45" customHeight="1">
      <c r="A11" s="226"/>
      <c r="B11" s="223"/>
      <c r="C11" s="290"/>
      <c r="D11" s="292"/>
      <c r="E11" s="292"/>
      <c r="F11" s="292"/>
      <c r="G11" s="293"/>
      <c r="H11" s="294"/>
      <c r="I11" s="297"/>
      <c r="J11" s="295"/>
      <c r="K11" s="292"/>
      <c r="L11" s="292"/>
      <c r="M11" s="295"/>
      <c r="N11" s="218"/>
    </row>
    <row r="12" spans="1:14" ht="11.45" customHeight="1">
      <c r="A12" s="226"/>
      <c r="B12" s="223"/>
      <c r="C12" s="290"/>
      <c r="D12" s="292"/>
      <c r="E12" s="292"/>
      <c r="F12" s="292"/>
      <c r="G12" s="293"/>
      <c r="H12" s="294"/>
      <c r="I12" s="297"/>
      <c r="J12" s="295"/>
      <c r="K12" s="292"/>
      <c r="L12" s="292"/>
      <c r="M12" s="295"/>
      <c r="N12" s="218"/>
    </row>
    <row r="13" spans="1:14" ht="11.45" customHeight="1">
      <c r="A13" s="226"/>
      <c r="B13" s="223"/>
      <c r="C13" s="290"/>
      <c r="D13" s="292"/>
      <c r="E13" s="292"/>
      <c r="F13" s="292"/>
      <c r="G13" s="293"/>
      <c r="H13" s="294"/>
      <c r="I13" s="297"/>
      <c r="J13" s="295"/>
      <c r="K13" s="292"/>
      <c r="L13" s="292"/>
      <c r="M13" s="295"/>
      <c r="N13" s="218"/>
    </row>
    <row r="14" spans="1:14" ht="11.45" customHeight="1">
      <c r="A14" s="226"/>
      <c r="B14" s="223"/>
      <c r="C14" s="290"/>
      <c r="D14" s="292"/>
      <c r="E14" s="292"/>
      <c r="F14" s="292"/>
      <c r="G14" s="293"/>
      <c r="H14" s="294"/>
      <c r="I14" s="297"/>
      <c r="J14" s="295"/>
      <c r="K14" s="292"/>
      <c r="L14" s="292"/>
      <c r="M14" s="295"/>
      <c r="N14" s="218"/>
    </row>
    <row r="15" spans="1:14" ht="11.45" customHeight="1">
      <c r="A15" s="226"/>
      <c r="B15" s="223"/>
      <c r="C15" s="290"/>
      <c r="D15" s="292"/>
      <c r="E15" s="292"/>
      <c r="F15" s="292"/>
      <c r="G15" s="293"/>
      <c r="H15" s="294"/>
      <c r="I15" s="298"/>
      <c r="J15" s="296"/>
      <c r="K15" s="292"/>
      <c r="L15" s="292"/>
      <c r="M15" s="296"/>
      <c r="N15" s="218"/>
    </row>
    <row r="16" spans="1:14" ht="11.45" customHeight="1">
      <c r="A16" s="200"/>
      <c r="B16" s="224"/>
      <c r="C16" s="291"/>
      <c r="D16" s="135">
        <v>11</v>
      </c>
      <c r="E16" s="135">
        <v>12</v>
      </c>
      <c r="F16" s="135" t="s">
        <v>173</v>
      </c>
      <c r="G16" s="136" t="s">
        <v>174</v>
      </c>
      <c r="H16" s="137">
        <v>3</v>
      </c>
      <c r="I16" s="137" t="s">
        <v>177</v>
      </c>
      <c r="J16" s="135">
        <v>36</v>
      </c>
      <c r="K16" s="135">
        <v>4</v>
      </c>
      <c r="L16" s="135" t="s">
        <v>178</v>
      </c>
      <c r="M16" s="136" t="s">
        <v>187</v>
      </c>
      <c r="N16" s="41">
        <v>6</v>
      </c>
    </row>
    <row r="17" spans="1:29" s="20" customFormat="1" ht="11.45" customHeight="1">
      <c r="A17" s="24">
        <v>1</v>
      </c>
      <c r="B17" s="25">
        <v>2</v>
      </c>
      <c r="C17" s="138">
        <v>3</v>
      </c>
      <c r="D17" s="138">
        <v>4</v>
      </c>
      <c r="E17" s="138">
        <v>5</v>
      </c>
      <c r="F17" s="138">
        <v>6</v>
      </c>
      <c r="G17" s="139">
        <v>7</v>
      </c>
      <c r="H17" s="140">
        <v>8</v>
      </c>
      <c r="I17" s="138">
        <v>9</v>
      </c>
      <c r="J17" s="138">
        <v>10</v>
      </c>
      <c r="K17" s="138">
        <v>11</v>
      </c>
      <c r="L17" s="138">
        <v>12</v>
      </c>
      <c r="M17" s="139">
        <v>13</v>
      </c>
      <c r="N17" s="27">
        <v>14</v>
      </c>
    </row>
    <row r="18" spans="1:29" s="22" customFormat="1" ht="20.100000000000001" customHeight="1">
      <c r="A18" s="23"/>
      <c r="B18" s="31"/>
      <c r="C18" s="286" t="s">
        <v>110</v>
      </c>
      <c r="D18" s="287"/>
      <c r="E18" s="287"/>
      <c r="F18" s="287"/>
      <c r="G18" s="287"/>
      <c r="H18" s="287" t="s">
        <v>110</v>
      </c>
      <c r="I18" s="287"/>
      <c r="J18" s="287"/>
      <c r="K18" s="287"/>
      <c r="L18" s="287"/>
      <c r="M18" s="287"/>
      <c r="N18" s="238"/>
      <c r="O18" s="119"/>
      <c r="P18" s="119"/>
      <c r="Q18" s="119"/>
      <c r="R18" s="119"/>
      <c r="S18" s="119"/>
      <c r="T18" s="119"/>
      <c r="U18" s="119"/>
      <c r="V18" s="119"/>
      <c r="W18" s="119"/>
      <c r="X18" s="119"/>
      <c r="Y18" s="119"/>
      <c r="Z18" s="119"/>
      <c r="AA18" s="119"/>
      <c r="AB18" s="119"/>
      <c r="AC18" s="119"/>
    </row>
    <row r="19" spans="1:29" s="22" customFormat="1" ht="11.1" customHeight="1">
      <c r="A19" s="158">
        <f>IF(B19&lt;&gt;"",COUNTA($B$19:B19),"")</f>
        <v>1</v>
      </c>
      <c r="B19" s="42" t="s">
        <v>141</v>
      </c>
      <c r="C19" s="129">
        <v>64775</v>
      </c>
      <c r="D19" s="129">
        <v>17630</v>
      </c>
      <c r="E19" s="129">
        <v>10097</v>
      </c>
      <c r="F19" s="129">
        <v>3117</v>
      </c>
      <c r="G19" s="129">
        <v>3047</v>
      </c>
      <c r="H19" s="129">
        <v>11818</v>
      </c>
      <c r="I19" s="129">
        <v>6465</v>
      </c>
      <c r="J19" s="129">
        <v>5354</v>
      </c>
      <c r="K19" s="129">
        <v>2634</v>
      </c>
      <c r="L19" s="129">
        <v>12932</v>
      </c>
      <c r="M19" s="129">
        <v>3500</v>
      </c>
      <c r="N19" s="129" t="s">
        <v>10</v>
      </c>
      <c r="O19" s="119"/>
      <c r="P19" s="119"/>
      <c r="Q19" s="119"/>
      <c r="R19" s="119"/>
      <c r="S19" s="119"/>
      <c r="T19" s="119"/>
      <c r="U19" s="119"/>
      <c r="V19" s="119"/>
      <c r="W19" s="119"/>
      <c r="X19" s="119"/>
      <c r="Y19" s="119"/>
      <c r="Z19" s="119"/>
      <c r="AA19" s="119"/>
      <c r="AB19" s="119"/>
      <c r="AC19" s="119"/>
    </row>
    <row r="20" spans="1:29" s="22" customFormat="1" ht="11.1" customHeight="1">
      <c r="A20" s="158">
        <f>IF(B20&lt;&gt;"",COUNTA($B$19:B20),"")</f>
        <v>2</v>
      </c>
      <c r="B20" s="42" t="s">
        <v>142</v>
      </c>
      <c r="C20" s="129">
        <v>29807</v>
      </c>
      <c r="D20" s="129">
        <v>4342</v>
      </c>
      <c r="E20" s="129">
        <v>1895</v>
      </c>
      <c r="F20" s="129">
        <v>14856</v>
      </c>
      <c r="G20" s="129">
        <v>339</v>
      </c>
      <c r="H20" s="129">
        <v>5284</v>
      </c>
      <c r="I20" s="129">
        <v>5206</v>
      </c>
      <c r="J20" s="129">
        <v>77</v>
      </c>
      <c r="K20" s="129">
        <v>66</v>
      </c>
      <c r="L20" s="129">
        <v>2338</v>
      </c>
      <c r="M20" s="129">
        <v>686</v>
      </c>
      <c r="N20" s="129" t="s">
        <v>10</v>
      </c>
      <c r="O20" s="119"/>
      <c r="P20" s="119"/>
      <c r="Q20" s="119"/>
      <c r="R20" s="119"/>
      <c r="S20" s="119"/>
      <c r="T20" s="119"/>
      <c r="U20" s="119"/>
      <c r="V20" s="119"/>
      <c r="W20" s="119"/>
      <c r="X20" s="119"/>
      <c r="Y20" s="119"/>
      <c r="Z20" s="119"/>
      <c r="AA20" s="119"/>
      <c r="AB20" s="119"/>
      <c r="AC20" s="119"/>
    </row>
    <row r="21" spans="1:29" s="22" customFormat="1" ht="21.6" customHeight="1">
      <c r="A21" s="158">
        <f>IF(B21&lt;&gt;"",COUNTA($B$19:B21),"")</f>
        <v>3</v>
      </c>
      <c r="B21" s="43" t="s">
        <v>143</v>
      </c>
      <c r="C21" s="129">
        <v>143357</v>
      </c>
      <c r="D21" s="129" t="s">
        <v>10</v>
      </c>
      <c r="E21" s="129" t="s">
        <v>10</v>
      </c>
      <c r="F21" s="129" t="s">
        <v>10</v>
      </c>
      <c r="G21" s="129" t="s">
        <v>10</v>
      </c>
      <c r="H21" s="129">
        <v>143357</v>
      </c>
      <c r="I21" s="129">
        <v>112641</v>
      </c>
      <c r="J21" s="129">
        <v>30716</v>
      </c>
      <c r="K21" s="129" t="s">
        <v>10</v>
      </c>
      <c r="L21" s="129" t="s">
        <v>10</v>
      </c>
      <c r="M21" s="129" t="s">
        <v>10</v>
      </c>
      <c r="N21" s="129" t="s">
        <v>10</v>
      </c>
      <c r="O21" s="119"/>
      <c r="P21" s="119"/>
      <c r="Q21" s="119"/>
      <c r="R21" s="119"/>
      <c r="S21" s="119"/>
      <c r="T21" s="119"/>
      <c r="U21" s="119"/>
      <c r="V21" s="119"/>
      <c r="W21" s="119"/>
      <c r="X21" s="119"/>
      <c r="Y21" s="119"/>
      <c r="Z21" s="119"/>
      <c r="AA21" s="119"/>
      <c r="AB21" s="119"/>
      <c r="AC21" s="119"/>
    </row>
    <row r="22" spans="1:29" s="22" customFormat="1" ht="11.1" customHeight="1">
      <c r="A22" s="158">
        <f>IF(B22&lt;&gt;"",COUNTA($B$19:B22),"")</f>
        <v>4</v>
      </c>
      <c r="B22" s="42" t="s">
        <v>144</v>
      </c>
      <c r="C22" s="129">
        <v>2383</v>
      </c>
      <c r="D22" s="129" t="s">
        <v>10</v>
      </c>
      <c r="E22" s="129" t="s">
        <v>10</v>
      </c>
      <c r="F22" s="129">
        <v>9</v>
      </c>
      <c r="G22" s="129" t="s">
        <v>10</v>
      </c>
      <c r="H22" s="129">
        <v>21</v>
      </c>
      <c r="I22" s="129" t="s">
        <v>10</v>
      </c>
      <c r="J22" s="129">
        <v>21</v>
      </c>
      <c r="K22" s="129" t="s">
        <v>10</v>
      </c>
      <c r="L22" s="129" t="s">
        <v>10</v>
      </c>
      <c r="M22" s="129" t="s">
        <v>10</v>
      </c>
      <c r="N22" s="129">
        <v>2352</v>
      </c>
      <c r="O22" s="119"/>
      <c r="P22" s="119"/>
      <c r="Q22" s="119"/>
      <c r="R22" s="119"/>
      <c r="S22" s="119"/>
      <c r="T22" s="119"/>
      <c r="U22" s="119"/>
      <c r="V22" s="119"/>
      <c r="W22" s="119"/>
      <c r="X22" s="119"/>
      <c r="Y22" s="119"/>
      <c r="Z22" s="119"/>
      <c r="AA22" s="119"/>
      <c r="AB22" s="119"/>
      <c r="AC22" s="119"/>
    </row>
    <row r="23" spans="1:29" s="22" customFormat="1" ht="11.1" customHeight="1">
      <c r="A23" s="158">
        <f>IF(B23&lt;&gt;"",COUNTA($B$19:B23),"")</f>
        <v>5</v>
      </c>
      <c r="B23" s="42" t="s">
        <v>145</v>
      </c>
      <c r="C23" s="129">
        <v>62695</v>
      </c>
      <c r="D23" s="129">
        <v>5406</v>
      </c>
      <c r="E23" s="129">
        <v>2174</v>
      </c>
      <c r="F23" s="129">
        <v>6231</v>
      </c>
      <c r="G23" s="129">
        <v>1001</v>
      </c>
      <c r="H23" s="129">
        <v>38710</v>
      </c>
      <c r="I23" s="129">
        <v>10193</v>
      </c>
      <c r="J23" s="129">
        <v>28517</v>
      </c>
      <c r="K23" s="129">
        <v>3216</v>
      </c>
      <c r="L23" s="129">
        <v>4567</v>
      </c>
      <c r="M23" s="129">
        <v>1373</v>
      </c>
      <c r="N23" s="129">
        <v>16</v>
      </c>
      <c r="O23" s="119"/>
      <c r="P23" s="119"/>
      <c r="Q23" s="119"/>
      <c r="R23" s="119"/>
      <c r="S23" s="119"/>
      <c r="T23" s="119"/>
      <c r="U23" s="119"/>
      <c r="V23" s="119"/>
      <c r="W23" s="119"/>
      <c r="X23" s="119"/>
      <c r="Y23" s="119"/>
      <c r="Z23" s="119"/>
      <c r="AA23" s="119"/>
      <c r="AB23" s="119"/>
      <c r="AC23" s="119"/>
    </row>
    <row r="24" spans="1:29" s="22" customFormat="1" ht="11.1" customHeight="1">
      <c r="A24" s="158">
        <f>IF(B24&lt;&gt;"",COUNTA($B$19:B24),"")</f>
        <v>6</v>
      </c>
      <c r="B24" s="42" t="s">
        <v>146</v>
      </c>
      <c r="C24" s="129">
        <v>84577</v>
      </c>
      <c r="D24" s="129">
        <v>118</v>
      </c>
      <c r="E24" s="129">
        <v>831</v>
      </c>
      <c r="F24" s="129">
        <v>720</v>
      </c>
      <c r="G24" s="129">
        <v>11</v>
      </c>
      <c r="H24" s="129">
        <v>1616</v>
      </c>
      <c r="I24" s="129" t="s">
        <v>10</v>
      </c>
      <c r="J24" s="129">
        <v>1616</v>
      </c>
      <c r="K24" s="129" t="s">
        <v>10</v>
      </c>
      <c r="L24" s="129">
        <v>968</v>
      </c>
      <c r="M24" s="129">
        <v>42</v>
      </c>
      <c r="N24" s="129">
        <v>80270</v>
      </c>
      <c r="O24" s="119"/>
      <c r="P24" s="119"/>
      <c r="Q24" s="119"/>
      <c r="R24" s="119"/>
      <c r="S24" s="119"/>
      <c r="T24" s="119"/>
      <c r="U24" s="119"/>
      <c r="V24" s="119"/>
      <c r="W24" s="119"/>
      <c r="X24" s="119"/>
      <c r="Y24" s="119"/>
      <c r="Z24" s="119"/>
      <c r="AA24" s="119"/>
      <c r="AB24" s="119"/>
      <c r="AC24" s="119"/>
    </row>
    <row r="25" spans="1:29" s="22" customFormat="1" ht="20.100000000000001" customHeight="1">
      <c r="A25" s="159">
        <f>IF(B25&lt;&gt;"",COUNTA($B$19:B25),"")</f>
        <v>7</v>
      </c>
      <c r="B25" s="45" t="s">
        <v>147</v>
      </c>
      <c r="C25" s="130">
        <v>218439</v>
      </c>
      <c r="D25" s="130">
        <v>27261</v>
      </c>
      <c r="E25" s="130">
        <v>13335</v>
      </c>
      <c r="F25" s="130">
        <v>23494</v>
      </c>
      <c r="G25" s="130">
        <v>4376</v>
      </c>
      <c r="H25" s="130">
        <v>197574</v>
      </c>
      <c r="I25" s="130">
        <v>134505</v>
      </c>
      <c r="J25" s="130">
        <v>63069</v>
      </c>
      <c r="K25" s="130">
        <v>5916</v>
      </c>
      <c r="L25" s="130">
        <v>18869</v>
      </c>
      <c r="M25" s="130">
        <v>5516</v>
      </c>
      <c r="N25" s="130">
        <v>-77901</v>
      </c>
      <c r="O25" s="119"/>
      <c r="P25" s="119"/>
      <c r="Q25" s="119"/>
      <c r="R25" s="119"/>
      <c r="S25" s="119"/>
      <c r="T25" s="119"/>
      <c r="U25" s="119"/>
      <c r="V25" s="119"/>
      <c r="W25" s="119"/>
      <c r="X25" s="119"/>
      <c r="Y25" s="119"/>
      <c r="Z25" s="119"/>
      <c r="AA25" s="119"/>
      <c r="AB25" s="119"/>
      <c r="AC25" s="119"/>
    </row>
    <row r="26" spans="1:29" s="22" customFormat="1" ht="21.6" customHeight="1">
      <c r="A26" s="158">
        <f>IF(B26&lt;&gt;"",COUNTA($B$19:B26),"")</f>
        <v>8</v>
      </c>
      <c r="B26" s="43" t="s">
        <v>148</v>
      </c>
      <c r="C26" s="129">
        <v>6399</v>
      </c>
      <c r="D26" s="129">
        <v>48</v>
      </c>
      <c r="E26" s="129">
        <v>399</v>
      </c>
      <c r="F26" s="129">
        <v>2654</v>
      </c>
      <c r="G26" s="129">
        <v>37</v>
      </c>
      <c r="H26" s="129">
        <v>97</v>
      </c>
      <c r="I26" s="129">
        <v>97</v>
      </c>
      <c r="J26" s="129" t="s">
        <v>10</v>
      </c>
      <c r="K26" s="129">
        <v>1</v>
      </c>
      <c r="L26" s="129">
        <v>3060</v>
      </c>
      <c r="M26" s="129">
        <v>103</v>
      </c>
      <c r="N26" s="129" t="s">
        <v>10</v>
      </c>
      <c r="O26" s="119"/>
      <c r="P26" s="119"/>
      <c r="Q26" s="119"/>
      <c r="R26" s="119"/>
      <c r="S26" s="119"/>
      <c r="T26" s="119"/>
      <c r="U26" s="119"/>
      <c r="V26" s="119"/>
      <c r="W26" s="119"/>
      <c r="X26" s="119"/>
      <c r="Y26" s="119"/>
      <c r="Z26" s="119"/>
      <c r="AA26" s="119"/>
      <c r="AB26" s="119"/>
      <c r="AC26" s="119"/>
    </row>
    <row r="27" spans="1:29" s="22" customFormat="1" ht="11.1" customHeight="1">
      <c r="A27" s="158">
        <f>IF(B27&lt;&gt;"",COUNTA($B$19:B27),"")</f>
        <v>9</v>
      </c>
      <c r="B27" s="42" t="s">
        <v>149</v>
      </c>
      <c r="C27" s="129">
        <v>4715</v>
      </c>
      <c r="D27" s="129">
        <v>1</v>
      </c>
      <c r="E27" s="129" t="s">
        <v>10</v>
      </c>
      <c r="F27" s="129">
        <v>2228</v>
      </c>
      <c r="G27" s="129">
        <v>20</v>
      </c>
      <c r="H27" s="129" t="s">
        <v>10</v>
      </c>
      <c r="I27" s="129" t="s">
        <v>10</v>
      </c>
      <c r="J27" s="129" t="s">
        <v>10</v>
      </c>
      <c r="K27" s="129" t="s">
        <v>10</v>
      </c>
      <c r="L27" s="129">
        <v>2466</v>
      </c>
      <c r="M27" s="129" t="s">
        <v>10</v>
      </c>
      <c r="N27" s="129" t="s">
        <v>10</v>
      </c>
      <c r="O27" s="119"/>
      <c r="P27" s="119"/>
      <c r="Q27" s="119"/>
      <c r="R27" s="119"/>
      <c r="S27" s="119"/>
      <c r="T27" s="119"/>
      <c r="U27" s="119"/>
      <c r="V27" s="119"/>
      <c r="W27" s="119"/>
      <c r="X27" s="119"/>
      <c r="Y27" s="119"/>
      <c r="Z27" s="119"/>
      <c r="AA27" s="119"/>
      <c r="AB27" s="119"/>
      <c r="AC27" s="119"/>
    </row>
    <row r="28" spans="1:29" s="22" customFormat="1" ht="11.1" customHeight="1">
      <c r="A28" s="158">
        <f>IF(B28&lt;&gt;"",COUNTA($B$19:B28),"")</f>
        <v>10</v>
      </c>
      <c r="B28" s="42" t="s">
        <v>150</v>
      </c>
      <c r="C28" s="129" t="s">
        <v>10</v>
      </c>
      <c r="D28" s="129" t="s">
        <v>10</v>
      </c>
      <c r="E28" s="129" t="s">
        <v>10</v>
      </c>
      <c r="F28" s="129" t="s">
        <v>10</v>
      </c>
      <c r="G28" s="129" t="s">
        <v>10</v>
      </c>
      <c r="H28" s="129" t="s">
        <v>10</v>
      </c>
      <c r="I28" s="129" t="s">
        <v>10</v>
      </c>
      <c r="J28" s="129" t="s">
        <v>10</v>
      </c>
      <c r="K28" s="129" t="s">
        <v>10</v>
      </c>
      <c r="L28" s="129" t="s">
        <v>10</v>
      </c>
      <c r="M28" s="129" t="s">
        <v>10</v>
      </c>
      <c r="N28" s="129" t="s">
        <v>10</v>
      </c>
      <c r="O28" s="119"/>
      <c r="P28" s="119"/>
      <c r="Q28" s="119"/>
      <c r="R28" s="119"/>
      <c r="S28" s="119"/>
      <c r="T28" s="119"/>
      <c r="U28" s="119"/>
      <c r="V28" s="119"/>
      <c r="W28" s="119"/>
      <c r="X28" s="119"/>
      <c r="Y28" s="119"/>
      <c r="Z28" s="119"/>
      <c r="AA28" s="119"/>
      <c r="AB28" s="119"/>
      <c r="AC28" s="119"/>
    </row>
    <row r="29" spans="1:29" s="22" customFormat="1" ht="11.1" customHeight="1">
      <c r="A29" s="158">
        <f>IF(B29&lt;&gt;"",COUNTA($B$19:B29),"")</f>
        <v>11</v>
      </c>
      <c r="B29" s="42" t="s">
        <v>151</v>
      </c>
      <c r="C29" s="129">
        <v>543</v>
      </c>
      <c r="D29" s="129">
        <v>147</v>
      </c>
      <c r="E29" s="129">
        <v>52</v>
      </c>
      <c r="F29" s="129" t="s">
        <v>10</v>
      </c>
      <c r="G29" s="129">
        <v>2</v>
      </c>
      <c r="H29" s="129">
        <v>288</v>
      </c>
      <c r="I29" s="129">
        <v>8</v>
      </c>
      <c r="J29" s="129">
        <v>280</v>
      </c>
      <c r="K29" s="129">
        <v>44</v>
      </c>
      <c r="L29" s="129">
        <v>10</v>
      </c>
      <c r="M29" s="129" t="s">
        <v>10</v>
      </c>
      <c r="N29" s="129" t="s">
        <v>10</v>
      </c>
      <c r="O29" s="119"/>
      <c r="P29" s="119"/>
      <c r="Q29" s="119"/>
      <c r="R29" s="119"/>
      <c r="S29" s="119"/>
      <c r="T29" s="119"/>
      <c r="U29" s="119"/>
      <c r="V29" s="119"/>
      <c r="W29" s="119"/>
      <c r="X29" s="119"/>
      <c r="Y29" s="119"/>
      <c r="Z29" s="119"/>
      <c r="AA29" s="119"/>
      <c r="AB29" s="119"/>
      <c r="AC29" s="119"/>
    </row>
    <row r="30" spans="1:29" s="22" customFormat="1" ht="11.1" customHeight="1">
      <c r="A30" s="158">
        <f>IF(B30&lt;&gt;"",COUNTA($B$19:B30),"")</f>
        <v>12</v>
      </c>
      <c r="B30" s="42" t="s">
        <v>146</v>
      </c>
      <c r="C30" s="129" t="s">
        <v>10</v>
      </c>
      <c r="D30" s="129" t="s">
        <v>10</v>
      </c>
      <c r="E30" s="129" t="s">
        <v>10</v>
      </c>
      <c r="F30" s="129" t="s">
        <v>10</v>
      </c>
      <c r="G30" s="129" t="s">
        <v>10</v>
      </c>
      <c r="H30" s="129" t="s">
        <v>10</v>
      </c>
      <c r="I30" s="129" t="s">
        <v>10</v>
      </c>
      <c r="J30" s="129" t="s">
        <v>10</v>
      </c>
      <c r="K30" s="129" t="s">
        <v>10</v>
      </c>
      <c r="L30" s="129" t="s">
        <v>10</v>
      </c>
      <c r="M30" s="129" t="s">
        <v>10</v>
      </c>
      <c r="N30" s="129" t="s">
        <v>10</v>
      </c>
      <c r="O30" s="119"/>
      <c r="P30" s="119"/>
      <c r="Q30" s="119"/>
      <c r="R30" s="119"/>
      <c r="S30" s="119"/>
      <c r="T30" s="119"/>
      <c r="U30" s="119"/>
      <c r="V30" s="119"/>
      <c r="W30" s="119"/>
      <c r="X30" s="119"/>
      <c r="Y30" s="119"/>
      <c r="Z30" s="119"/>
      <c r="AA30" s="119"/>
      <c r="AB30" s="119"/>
      <c r="AC30" s="119"/>
    </row>
    <row r="31" spans="1:29" s="22" customFormat="1" ht="20.100000000000001" customHeight="1">
      <c r="A31" s="159">
        <f>IF(B31&lt;&gt;"",COUNTA($B$19:B31),"")</f>
        <v>13</v>
      </c>
      <c r="B31" s="45" t="s">
        <v>152</v>
      </c>
      <c r="C31" s="130">
        <v>6943</v>
      </c>
      <c r="D31" s="130">
        <v>195</v>
      </c>
      <c r="E31" s="130">
        <v>451</v>
      </c>
      <c r="F31" s="130">
        <v>2654</v>
      </c>
      <c r="G31" s="130">
        <v>39</v>
      </c>
      <c r="H31" s="130">
        <v>385</v>
      </c>
      <c r="I31" s="130">
        <v>105</v>
      </c>
      <c r="J31" s="130">
        <v>280</v>
      </c>
      <c r="K31" s="130">
        <v>46</v>
      </c>
      <c r="L31" s="130">
        <v>3070</v>
      </c>
      <c r="M31" s="130">
        <v>103</v>
      </c>
      <c r="N31" s="130" t="s">
        <v>10</v>
      </c>
      <c r="O31" s="119"/>
      <c r="P31" s="119"/>
      <c r="Q31" s="119"/>
      <c r="R31" s="119"/>
      <c r="S31" s="119"/>
      <c r="T31" s="119"/>
      <c r="U31" s="119"/>
      <c r="V31" s="119"/>
      <c r="W31" s="119"/>
      <c r="X31" s="119"/>
      <c r="Y31" s="119"/>
      <c r="Z31" s="119"/>
      <c r="AA31" s="119"/>
      <c r="AB31" s="119"/>
      <c r="AC31" s="119"/>
    </row>
    <row r="32" spans="1:29" s="22" customFormat="1" ht="20.100000000000001" customHeight="1">
      <c r="A32" s="159">
        <f>IF(B32&lt;&gt;"",COUNTA($B$19:B32),"")</f>
        <v>14</v>
      </c>
      <c r="B32" s="45" t="s">
        <v>153</v>
      </c>
      <c r="C32" s="130">
        <v>225382</v>
      </c>
      <c r="D32" s="130">
        <v>27456</v>
      </c>
      <c r="E32" s="130">
        <v>13786</v>
      </c>
      <c r="F32" s="130">
        <v>26148</v>
      </c>
      <c r="G32" s="130">
        <v>4415</v>
      </c>
      <c r="H32" s="130">
        <v>197958</v>
      </c>
      <c r="I32" s="130">
        <v>134610</v>
      </c>
      <c r="J32" s="130">
        <v>63349</v>
      </c>
      <c r="K32" s="130">
        <v>5962</v>
      </c>
      <c r="L32" s="130">
        <v>21939</v>
      </c>
      <c r="M32" s="130">
        <v>5620</v>
      </c>
      <c r="N32" s="130">
        <v>-77901</v>
      </c>
      <c r="O32" s="119"/>
      <c r="P32" s="119"/>
      <c r="Q32" s="119"/>
      <c r="R32" s="119"/>
      <c r="S32" s="119"/>
      <c r="T32" s="119"/>
      <c r="U32" s="119"/>
      <c r="V32" s="119"/>
      <c r="W32" s="119"/>
      <c r="X32" s="119"/>
      <c r="Y32" s="119"/>
      <c r="Z32" s="119"/>
      <c r="AA32" s="119"/>
      <c r="AB32" s="119"/>
      <c r="AC32" s="119"/>
    </row>
    <row r="33" spans="1:29" s="22" customFormat="1" ht="11.1" customHeight="1">
      <c r="A33" s="158">
        <f>IF(B33&lt;&gt;"",COUNTA($B$19:B33),"")</f>
        <v>15</v>
      </c>
      <c r="B33" s="42" t="s">
        <v>154</v>
      </c>
      <c r="C33" s="129" t="s">
        <v>10</v>
      </c>
      <c r="D33" s="129" t="s">
        <v>10</v>
      </c>
      <c r="E33" s="129" t="s">
        <v>10</v>
      </c>
      <c r="F33" s="129" t="s">
        <v>10</v>
      </c>
      <c r="G33" s="129" t="s">
        <v>10</v>
      </c>
      <c r="H33" s="129" t="s">
        <v>10</v>
      </c>
      <c r="I33" s="129" t="s">
        <v>10</v>
      </c>
      <c r="J33" s="129" t="s">
        <v>10</v>
      </c>
      <c r="K33" s="129" t="s">
        <v>10</v>
      </c>
      <c r="L33" s="129" t="s">
        <v>10</v>
      </c>
      <c r="M33" s="129" t="s">
        <v>10</v>
      </c>
      <c r="N33" s="129" t="s">
        <v>10</v>
      </c>
      <c r="O33" s="119"/>
      <c r="P33" s="119"/>
      <c r="Q33" s="119"/>
      <c r="R33" s="119"/>
      <c r="S33" s="119"/>
      <c r="T33" s="119"/>
      <c r="U33" s="119"/>
      <c r="V33" s="119"/>
      <c r="W33" s="119"/>
      <c r="X33" s="119"/>
      <c r="Y33" s="119"/>
      <c r="Z33" s="119"/>
      <c r="AA33" s="119"/>
      <c r="AB33" s="119"/>
      <c r="AC33" s="119"/>
    </row>
    <row r="34" spans="1:29" s="22" customFormat="1" ht="11.1" customHeight="1">
      <c r="A34" s="158">
        <f>IF(B34&lt;&gt;"",COUNTA($B$19:B34),"")</f>
        <v>16</v>
      </c>
      <c r="B34" s="42" t="s">
        <v>155</v>
      </c>
      <c r="C34" s="129" t="s">
        <v>10</v>
      </c>
      <c r="D34" s="129" t="s">
        <v>10</v>
      </c>
      <c r="E34" s="129" t="s">
        <v>10</v>
      </c>
      <c r="F34" s="129" t="s">
        <v>10</v>
      </c>
      <c r="G34" s="129" t="s">
        <v>10</v>
      </c>
      <c r="H34" s="129" t="s">
        <v>10</v>
      </c>
      <c r="I34" s="129" t="s">
        <v>10</v>
      </c>
      <c r="J34" s="129" t="s">
        <v>10</v>
      </c>
      <c r="K34" s="129" t="s">
        <v>10</v>
      </c>
      <c r="L34" s="129" t="s">
        <v>10</v>
      </c>
      <c r="M34" s="129" t="s">
        <v>10</v>
      </c>
      <c r="N34" s="129" t="s">
        <v>10</v>
      </c>
      <c r="O34" s="119"/>
      <c r="P34" s="119"/>
      <c r="Q34" s="119"/>
      <c r="R34" s="119"/>
      <c r="S34" s="119"/>
      <c r="T34" s="119"/>
      <c r="U34" s="119"/>
      <c r="V34" s="119"/>
      <c r="W34" s="119"/>
      <c r="X34" s="119"/>
      <c r="Y34" s="119"/>
      <c r="Z34" s="119"/>
      <c r="AA34" s="119"/>
      <c r="AB34" s="119"/>
      <c r="AC34" s="119"/>
    </row>
    <row r="35" spans="1:29" s="22" customFormat="1" ht="11.1" customHeight="1">
      <c r="A35" s="158">
        <f>IF(B35&lt;&gt;"",COUNTA($B$19:B35),"")</f>
        <v>17</v>
      </c>
      <c r="B35" s="42" t="s">
        <v>171</v>
      </c>
      <c r="C35" s="129" t="s">
        <v>10</v>
      </c>
      <c r="D35" s="129" t="s">
        <v>10</v>
      </c>
      <c r="E35" s="129" t="s">
        <v>10</v>
      </c>
      <c r="F35" s="129" t="s">
        <v>10</v>
      </c>
      <c r="G35" s="129" t="s">
        <v>10</v>
      </c>
      <c r="H35" s="129" t="s">
        <v>10</v>
      </c>
      <c r="I35" s="129" t="s">
        <v>10</v>
      </c>
      <c r="J35" s="129" t="s">
        <v>10</v>
      </c>
      <c r="K35" s="129" t="s">
        <v>10</v>
      </c>
      <c r="L35" s="129" t="s">
        <v>10</v>
      </c>
      <c r="M35" s="129" t="s">
        <v>10</v>
      </c>
      <c r="N35" s="129" t="s">
        <v>10</v>
      </c>
      <c r="O35" s="119"/>
      <c r="P35" s="119"/>
      <c r="Q35" s="119"/>
      <c r="R35" s="119"/>
      <c r="S35" s="119"/>
      <c r="T35" s="119"/>
      <c r="U35" s="119"/>
      <c r="V35" s="119"/>
      <c r="W35" s="119"/>
      <c r="X35" s="119"/>
      <c r="Y35" s="119"/>
      <c r="Z35" s="119"/>
      <c r="AA35" s="119"/>
      <c r="AB35" s="119"/>
      <c r="AC35" s="119"/>
    </row>
    <row r="36" spans="1:29" s="22" customFormat="1" ht="11.1" customHeight="1">
      <c r="A36" s="158">
        <f>IF(B36&lt;&gt;"",COUNTA($B$19:B36),"")</f>
        <v>18</v>
      </c>
      <c r="B36" s="42" t="s">
        <v>172</v>
      </c>
      <c r="C36" s="129" t="s">
        <v>10</v>
      </c>
      <c r="D36" s="129" t="s">
        <v>10</v>
      </c>
      <c r="E36" s="129" t="s">
        <v>10</v>
      </c>
      <c r="F36" s="129" t="s">
        <v>10</v>
      </c>
      <c r="G36" s="129" t="s">
        <v>10</v>
      </c>
      <c r="H36" s="129" t="s">
        <v>10</v>
      </c>
      <c r="I36" s="129" t="s">
        <v>10</v>
      </c>
      <c r="J36" s="129" t="s">
        <v>10</v>
      </c>
      <c r="K36" s="129" t="s">
        <v>10</v>
      </c>
      <c r="L36" s="129" t="s">
        <v>10</v>
      </c>
      <c r="M36" s="129" t="s">
        <v>10</v>
      </c>
      <c r="N36" s="129" t="s">
        <v>10</v>
      </c>
      <c r="O36" s="119"/>
      <c r="P36" s="119"/>
      <c r="Q36" s="119"/>
      <c r="R36" s="119"/>
      <c r="S36" s="119"/>
      <c r="T36" s="119"/>
      <c r="U36" s="119"/>
      <c r="V36" s="119"/>
      <c r="W36" s="119"/>
      <c r="X36" s="119"/>
      <c r="Y36" s="119"/>
      <c r="Z36" s="119"/>
      <c r="AA36" s="119"/>
      <c r="AB36" s="119"/>
      <c r="AC36" s="119"/>
    </row>
    <row r="37" spans="1:29" s="22" customFormat="1" ht="11.1" customHeight="1">
      <c r="A37" s="158">
        <f>IF(B37&lt;&gt;"",COUNTA($B$19:B37),"")</f>
        <v>19</v>
      </c>
      <c r="B37" s="42" t="s">
        <v>60</v>
      </c>
      <c r="C37" s="129">
        <v>40652</v>
      </c>
      <c r="D37" s="129" t="s">
        <v>10</v>
      </c>
      <c r="E37" s="129" t="s">
        <v>10</v>
      </c>
      <c r="F37" s="129" t="s">
        <v>10</v>
      </c>
      <c r="G37" s="129" t="s">
        <v>10</v>
      </c>
      <c r="H37" s="129" t="s">
        <v>10</v>
      </c>
      <c r="I37" s="129" t="s">
        <v>10</v>
      </c>
      <c r="J37" s="129" t="s">
        <v>10</v>
      </c>
      <c r="K37" s="129" t="s">
        <v>10</v>
      </c>
      <c r="L37" s="129" t="s">
        <v>10</v>
      </c>
      <c r="M37" s="129" t="s">
        <v>10</v>
      </c>
      <c r="N37" s="129">
        <v>40652</v>
      </c>
      <c r="O37" s="119"/>
      <c r="P37" s="119"/>
      <c r="Q37" s="119"/>
      <c r="R37" s="119"/>
      <c r="S37" s="119"/>
      <c r="T37" s="119"/>
      <c r="U37" s="119"/>
      <c r="V37" s="119"/>
      <c r="W37" s="119"/>
      <c r="X37" s="119"/>
      <c r="Y37" s="119"/>
      <c r="Z37" s="119"/>
      <c r="AA37" s="119"/>
      <c r="AB37" s="119"/>
      <c r="AC37" s="119"/>
    </row>
    <row r="38" spans="1:29" s="22" customFormat="1" ht="21.6" customHeight="1">
      <c r="A38" s="158">
        <f>IF(B38&lt;&gt;"",COUNTA($B$19:B38),"")</f>
        <v>20</v>
      </c>
      <c r="B38" s="43" t="s">
        <v>156</v>
      </c>
      <c r="C38" s="129">
        <v>41458</v>
      </c>
      <c r="D38" s="129" t="s">
        <v>10</v>
      </c>
      <c r="E38" s="129" t="s">
        <v>10</v>
      </c>
      <c r="F38" s="129" t="s">
        <v>10</v>
      </c>
      <c r="G38" s="129" t="s">
        <v>10</v>
      </c>
      <c r="H38" s="129" t="s">
        <v>10</v>
      </c>
      <c r="I38" s="129" t="s">
        <v>10</v>
      </c>
      <c r="J38" s="129" t="s">
        <v>10</v>
      </c>
      <c r="K38" s="129" t="s">
        <v>10</v>
      </c>
      <c r="L38" s="129" t="s">
        <v>10</v>
      </c>
      <c r="M38" s="129" t="s">
        <v>10</v>
      </c>
      <c r="N38" s="129">
        <v>41458</v>
      </c>
      <c r="O38" s="119"/>
      <c r="P38" s="119"/>
      <c r="Q38" s="119"/>
      <c r="R38" s="119"/>
      <c r="S38" s="119"/>
      <c r="T38" s="119"/>
      <c r="U38" s="119"/>
      <c r="V38" s="119"/>
      <c r="W38" s="119"/>
      <c r="X38" s="119"/>
      <c r="Y38" s="119"/>
      <c r="Z38" s="119"/>
      <c r="AA38" s="119"/>
      <c r="AB38" s="119"/>
      <c r="AC38" s="119"/>
    </row>
    <row r="39" spans="1:29" s="22" customFormat="1" ht="21.6" customHeight="1">
      <c r="A39" s="158">
        <f>IF(B39&lt;&gt;"",COUNTA($B$19:B39),"")</f>
        <v>21</v>
      </c>
      <c r="B39" s="43" t="s">
        <v>157</v>
      </c>
      <c r="C39" s="129">
        <v>71566</v>
      </c>
      <c r="D39" s="129">
        <v>53</v>
      </c>
      <c r="E39" s="129">
        <v>15</v>
      </c>
      <c r="F39" s="129">
        <v>2545</v>
      </c>
      <c r="G39" s="129">
        <v>585</v>
      </c>
      <c r="H39" s="129">
        <v>64287</v>
      </c>
      <c r="I39" s="129">
        <v>42571</v>
      </c>
      <c r="J39" s="129">
        <v>21716</v>
      </c>
      <c r="K39" s="129">
        <v>21</v>
      </c>
      <c r="L39" s="129">
        <v>3746</v>
      </c>
      <c r="M39" s="129">
        <v>313</v>
      </c>
      <c r="N39" s="129" t="s">
        <v>10</v>
      </c>
      <c r="O39" s="119"/>
      <c r="P39" s="119"/>
      <c r="Q39" s="119"/>
      <c r="R39" s="119"/>
      <c r="S39" s="119"/>
      <c r="T39" s="119"/>
      <c r="U39" s="119"/>
      <c r="V39" s="119"/>
      <c r="W39" s="119"/>
      <c r="X39" s="119"/>
      <c r="Y39" s="119"/>
      <c r="Z39" s="119"/>
      <c r="AA39" s="119"/>
      <c r="AB39" s="119"/>
      <c r="AC39" s="119"/>
    </row>
    <row r="40" spans="1:29" s="22" customFormat="1" ht="21.6" customHeight="1">
      <c r="A40" s="158">
        <f>IF(B40&lt;&gt;"",COUNTA($B$19:B40),"")</f>
        <v>22</v>
      </c>
      <c r="B40" s="43" t="s">
        <v>158</v>
      </c>
      <c r="C40" s="129">
        <v>11553</v>
      </c>
      <c r="D40" s="129">
        <v>126</v>
      </c>
      <c r="E40" s="129" t="s">
        <v>10</v>
      </c>
      <c r="F40" s="129">
        <v>65</v>
      </c>
      <c r="G40" s="129" t="s">
        <v>10</v>
      </c>
      <c r="H40" s="129">
        <v>11256</v>
      </c>
      <c r="I40" s="129">
        <v>11136</v>
      </c>
      <c r="J40" s="129">
        <v>119</v>
      </c>
      <c r="K40" s="129" t="s">
        <v>10</v>
      </c>
      <c r="L40" s="129" t="s">
        <v>10</v>
      </c>
      <c r="M40" s="129">
        <v>106</v>
      </c>
      <c r="N40" s="129" t="s">
        <v>10</v>
      </c>
      <c r="O40" s="119"/>
      <c r="P40" s="119"/>
      <c r="Q40" s="119"/>
      <c r="R40" s="119"/>
      <c r="S40" s="119"/>
      <c r="T40" s="119"/>
      <c r="U40" s="119"/>
      <c r="V40" s="119"/>
      <c r="W40" s="119"/>
      <c r="X40" s="119"/>
      <c r="Y40" s="119"/>
      <c r="Z40" s="119"/>
      <c r="AA40" s="119"/>
      <c r="AB40" s="119"/>
      <c r="AC40" s="119"/>
    </row>
    <row r="41" spans="1:29" s="22" customFormat="1" ht="11.1" customHeight="1">
      <c r="A41" s="158">
        <f>IF(B41&lt;&gt;"",COUNTA($B$19:B41),"")</f>
        <v>23</v>
      </c>
      <c r="B41" s="42" t="s">
        <v>159</v>
      </c>
      <c r="C41" s="129">
        <v>10992</v>
      </c>
      <c r="D41" s="129">
        <v>17</v>
      </c>
      <c r="E41" s="129">
        <v>5821</v>
      </c>
      <c r="F41" s="129">
        <v>225</v>
      </c>
      <c r="G41" s="129">
        <v>1189</v>
      </c>
      <c r="H41" s="129">
        <v>4</v>
      </c>
      <c r="I41" s="129">
        <v>3</v>
      </c>
      <c r="J41" s="129">
        <v>1</v>
      </c>
      <c r="K41" s="129">
        <v>242</v>
      </c>
      <c r="L41" s="129">
        <v>3338</v>
      </c>
      <c r="M41" s="129">
        <v>156</v>
      </c>
      <c r="N41" s="129" t="s">
        <v>10</v>
      </c>
      <c r="O41" s="119"/>
      <c r="P41" s="119"/>
      <c r="Q41" s="119"/>
      <c r="R41" s="119"/>
      <c r="S41" s="119"/>
      <c r="T41" s="119"/>
      <c r="U41" s="119"/>
      <c r="V41" s="119"/>
      <c r="W41" s="119"/>
      <c r="X41" s="119"/>
      <c r="Y41" s="119"/>
      <c r="Z41" s="119"/>
      <c r="AA41" s="119"/>
      <c r="AB41" s="119"/>
      <c r="AC41" s="119"/>
    </row>
    <row r="42" spans="1:29" s="22" customFormat="1" ht="11.1" customHeight="1">
      <c r="A42" s="158">
        <f>IF(B42&lt;&gt;"",COUNTA($B$19:B42),"")</f>
        <v>24</v>
      </c>
      <c r="B42" s="42" t="s">
        <v>160</v>
      </c>
      <c r="C42" s="129">
        <v>143911</v>
      </c>
      <c r="D42" s="129">
        <v>7859</v>
      </c>
      <c r="E42" s="129">
        <v>6810</v>
      </c>
      <c r="F42" s="129">
        <v>932</v>
      </c>
      <c r="G42" s="129">
        <v>141</v>
      </c>
      <c r="H42" s="129">
        <v>46271</v>
      </c>
      <c r="I42" s="129">
        <v>37683</v>
      </c>
      <c r="J42" s="129">
        <v>8589</v>
      </c>
      <c r="K42" s="129">
        <v>92</v>
      </c>
      <c r="L42" s="129">
        <v>1244</v>
      </c>
      <c r="M42" s="129">
        <v>256</v>
      </c>
      <c r="N42" s="129">
        <v>80306</v>
      </c>
      <c r="O42" s="119"/>
      <c r="P42" s="119"/>
      <c r="Q42" s="119"/>
      <c r="R42" s="119"/>
      <c r="S42" s="119"/>
      <c r="T42" s="119"/>
      <c r="U42" s="119"/>
      <c r="V42" s="119"/>
      <c r="W42" s="119"/>
      <c r="X42" s="119"/>
      <c r="Y42" s="119"/>
      <c r="Z42" s="119"/>
      <c r="AA42" s="119"/>
      <c r="AB42" s="119"/>
      <c r="AC42" s="119"/>
    </row>
    <row r="43" spans="1:29" s="22" customFormat="1" ht="11.1" customHeight="1">
      <c r="A43" s="158">
        <f>IF(B43&lt;&gt;"",COUNTA($B$19:B43),"")</f>
        <v>25</v>
      </c>
      <c r="B43" s="42" t="s">
        <v>146</v>
      </c>
      <c r="C43" s="129">
        <v>84577</v>
      </c>
      <c r="D43" s="129">
        <v>118</v>
      </c>
      <c r="E43" s="129">
        <v>831</v>
      </c>
      <c r="F43" s="129">
        <v>720</v>
      </c>
      <c r="G43" s="129">
        <v>11</v>
      </c>
      <c r="H43" s="129">
        <v>1616</v>
      </c>
      <c r="I43" s="129" t="s">
        <v>10</v>
      </c>
      <c r="J43" s="129">
        <v>1616</v>
      </c>
      <c r="K43" s="129" t="s">
        <v>10</v>
      </c>
      <c r="L43" s="129">
        <v>968</v>
      </c>
      <c r="M43" s="129">
        <v>42</v>
      </c>
      <c r="N43" s="129">
        <v>80270</v>
      </c>
      <c r="O43" s="119"/>
      <c r="P43" s="119"/>
      <c r="Q43" s="119"/>
      <c r="R43" s="119"/>
      <c r="S43" s="119"/>
      <c r="T43" s="119"/>
      <c r="U43" s="119"/>
      <c r="V43" s="119"/>
      <c r="W43" s="119"/>
      <c r="X43" s="119"/>
      <c r="Y43" s="119"/>
      <c r="Z43" s="119"/>
      <c r="AA43" s="119"/>
      <c r="AB43" s="119"/>
      <c r="AC43" s="119"/>
    </row>
    <row r="44" spans="1:29" s="22" customFormat="1" ht="20.100000000000001" customHeight="1">
      <c r="A44" s="159">
        <f>IF(B44&lt;&gt;"",COUNTA($B$19:B44),"")</f>
        <v>26</v>
      </c>
      <c r="B44" s="45" t="s">
        <v>161</v>
      </c>
      <c r="C44" s="130">
        <v>235555</v>
      </c>
      <c r="D44" s="130">
        <v>7938</v>
      </c>
      <c r="E44" s="130">
        <v>11815</v>
      </c>
      <c r="F44" s="130">
        <v>3047</v>
      </c>
      <c r="G44" s="130">
        <v>1903</v>
      </c>
      <c r="H44" s="130">
        <v>120202</v>
      </c>
      <c r="I44" s="130">
        <v>91394</v>
      </c>
      <c r="J44" s="130">
        <v>28808</v>
      </c>
      <c r="K44" s="130">
        <v>355</v>
      </c>
      <c r="L44" s="130">
        <v>7360</v>
      </c>
      <c r="M44" s="130">
        <v>790</v>
      </c>
      <c r="N44" s="130">
        <v>82146</v>
      </c>
      <c r="O44" s="119"/>
      <c r="P44" s="119"/>
      <c r="Q44" s="119"/>
      <c r="R44" s="119"/>
      <c r="S44" s="119"/>
      <c r="T44" s="119"/>
      <c r="U44" s="119"/>
      <c r="V44" s="119"/>
      <c r="W44" s="119"/>
      <c r="X44" s="119"/>
      <c r="Y44" s="119"/>
      <c r="Z44" s="119"/>
      <c r="AA44" s="119"/>
      <c r="AB44" s="119"/>
      <c r="AC44" s="119"/>
    </row>
    <row r="45" spans="1:29" s="47" customFormat="1" ht="11.1" customHeight="1">
      <c r="A45" s="158">
        <f>IF(B45&lt;&gt;"",COUNTA($B$19:B45),"")</f>
        <v>27</v>
      </c>
      <c r="B45" s="42" t="s">
        <v>162</v>
      </c>
      <c r="C45" s="129">
        <v>5740</v>
      </c>
      <c r="D45" s="129">
        <v>1</v>
      </c>
      <c r="E45" s="129">
        <v>792</v>
      </c>
      <c r="F45" s="129" t="s">
        <v>10</v>
      </c>
      <c r="G45" s="129" t="s">
        <v>10</v>
      </c>
      <c r="H45" s="129">
        <v>951</v>
      </c>
      <c r="I45" s="129">
        <v>950</v>
      </c>
      <c r="J45" s="129">
        <v>1</v>
      </c>
      <c r="K45" s="129" t="s">
        <v>10</v>
      </c>
      <c r="L45" s="129">
        <v>633</v>
      </c>
      <c r="M45" s="129" t="s">
        <v>10</v>
      </c>
      <c r="N45" s="129">
        <v>3362</v>
      </c>
      <c r="O45" s="120"/>
      <c r="P45" s="120"/>
      <c r="Q45" s="120"/>
      <c r="R45" s="120"/>
      <c r="S45" s="120"/>
      <c r="T45" s="120"/>
      <c r="U45" s="120"/>
      <c r="V45" s="120"/>
      <c r="W45" s="120"/>
      <c r="X45" s="120"/>
      <c r="Y45" s="120"/>
      <c r="Z45" s="120"/>
      <c r="AA45" s="120"/>
      <c r="AB45" s="120"/>
      <c r="AC45" s="120"/>
    </row>
    <row r="46" spans="1:29" s="47" customFormat="1" ht="11.1" customHeight="1">
      <c r="A46" s="158">
        <f>IF(B46&lt;&gt;"",COUNTA($B$19:B46),"")</f>
        <v>28</v>
      </c>
      <c r="B46" s="42" t="s">
        <v>163</v>
      </c>
      <c r="C46" s="129" t="s">
        <v>10</v>
      </c>
      <c r="D46" s="129" t="s">
        <v>10</v>
      </c>
      <c r="E46" s="129" t="s">
        <v>10</v>
      </c>
      <c r="F46" s="129" t="s">
        <v>10</v>
      </c>
      <c r="G46" s="129" t="s">
        <v>10</v>
      </c>
      <c r="H46" s="129" t="s">
        <v>10</v>
      </c>
      <c r="I46" s="129" t="s">
        <v>10</v>
      </c>
      <c r="J46" s="129" t="s">
        <v>10</v>
      </c>
      <c r="K46" s="129" t="s">
        <v>10</v>
      </c>
      <c r="L46" s="129" t="s">
        <v>10</v>
      </c>
      <c r="M46" s="129" t="s">
        <v>10</v>
      </c>
      <c r="N46" s="129" t="s">
        <v>10</v>
      </c>
      <c r="O46" s="120"/>
      <c r="P46" s="120"/>
      <c r="Q46" s="120"/>
      <c r="R46" s="120"/>
      <c r="S46" s="120"/>
      <c r="T46" s="120"/>
      <c r="U46" s="120"/>
      <c r="V46" s="120"/>
      <c r="W46" s="120"/>
      <c r="X46" s="120"/>
      <c r="Y46" s="120"/>
      <c r="Z46" s="120"/>
      <c r="AA46" s="120"/>
      <c r="AB46" s="120"/>
      <c r="AC46" s="120"/>
    </row>
    <row r="47" spans="1:29" s="47" customFormat="1" ht="11.1" customHeight="1">
      <c r="A47" s="158">
        <f>IF(B47&lt;&gt;"",COUNTA($B$19:B47),"")</f>
        <v>29</v>
      </c>
      <c r="B47" s="42" t="s">
        <v>164</v>
      </c>
      <c r="C47" s="129">
        <v>1536</v>
      </c>
      <c r="D47" s="129">
        <v>698</v>
      </c>
      <c r="E47" s="129">
        <v>91</v>
      </c>
      <c r="F47" s="129">
        <v>3</v>
      </c>
      <c r="G47" s="129">
        <v>3</v>
      </c>
      <c r="H47" s="129">
        <v>46</v>
      </c>
      <c r="I47" s="129">
        <v>46</v>
      </c>
      <c r="J47" s="129" t="s">
        <v>10</v>
      </c>
      <c r="K47" s="129">
        <v>4</v>
      </c>
      <c r="L47" s="129">
        <v>684</v>
      </c>
      <c r="M47" s="129">
        <v>8</v>
      </c>
      <c r="N47" s="129" t="s">
        <v>10</v>
      </c>
      <c r="O47" s="120"/>
      <c r="P47" s="120"/>
      <c r="Q47" s="120"/>
      <c r="R47" s="120"/>
      <c r="S47" s="120"/>
      <c r="T47" s="120"/>
      <c r="U47" s="120"/>
      <c r="V47" s="120"/>
      <c r="W47" s="120"/>
      <c r="X47" s="120"/>
      <c r="Y47" s="120"/>
      <c r="Z47" s="120"/>
      <c r="AA47" s="120"/>
      <c r="AB47" s="120"/>
      <c r="AC47" s="120"/>
    </row>
    <row r="48" spans="1:29" s="47" customFormat="1" ht="11.1" customHeight="1">
      <c r="A48" s="158">
        <f>IF(B48&lt;&gt;"",COUNTA($B$19:B48),"")</f>
        <v>30</v>
      </c>
      <c r="B48" s="42" t="s">
        <v>146</v>
      </c>
      <c r="C48" s="129" t="s">
        <v>10</v>
      </c>
      <c r="D48" s="129" t="s">
        <v>10</v>
      </c>
      <c r="E48" s="129" t="s">
        <v>10</v>
      </c>
      <c r="F48" s="129" t="s">
        <v>10</v>
      </c>
      <c r="G48" s="129" t="s">
        <v>10</v>
      </c>
      <c r="H48" s="129" t="s">
        <v>10</v>
      </c>
      <c r="I48" s="129" t="s">
        <v>10</v>
      </c>
      <c r="J48" s="129" t="s">
        <v>10</v>
      </c>
      <c r="K48" s="129" t="s">
        <v>10</v>
      </c>
      <c r="L48" s="129" t="s">
        <v>10</v>
      </c>
      <c r="M48" s="129" t="s">
        <v>10</v>
      </c>
      <c r="N48" s="129" t="s">
        <v>10</v>
      </c>
      <c r="O48" s="120"/>
      <c r="P48" s="120"/>
      <c r="Q48" s="120"/>
      <c r="R48" s="120"/>
      <c r="S48" s="120"/>
      <c r="T48" s="120"/>
      <c r="U48" s="120"/>
      <c r="V48" s="120"/>
      <c r="W48" s="120"/>
      <c r="X48" s="120"/>
      <c r="Y48" s="120"/>
      <c r="Z48" s="120"/>
      <c r="AA48" s="120"/>
      <c r="AB48" s="120"/>
      <c r="AC48" s="120"/>
    </row>
    <row r="49" spans="1:29" s="22" customFormat="1" ht="20.100000000000001" customHeight="1">
      <c r="A49" s="159">
        <f>IF(B49&lt;&gt;"",COUNTA($B$19:B49),"")</f>
        <v>31</v>
      </c>
      <c r="B49" s="45" t="s">
        <v>165</v>
      </c>
      <c r="C49" s="130">
        <v>7275</v>
      </c>
      <c r="D49" s="130">
        <v>699</v>
      </c>
      <c r="E49" s="130">
        <v>882</v>
      </c>
      <c r="F49" s="130">
        <v>3</v>
      </c>
      <c r="G49" s="130">
        <v>3</v>
      </c>
      <c r="H49" s="130">
        <v>997</v>
      </c>
      <c r="I49" s="130">
        <v>996</v>
      </c>
      <c r="J49" s="130">
        <v>1</v>
      </c>
      <c r="K49" s="130">
        <v>4</v>
      </c>
      <c r="L49" s="130">
        <v>1318</v>
      </c>
      <c r="M49" s="130">
        <v>8</v>
      </c>
      <c r="N49" s="130">
        <v>3362</v>
      </c>
      <c r="O49" s="119"/>
      <c r="P49" s="119"/>
      <c r="Q49" s="119"/>
      <c r="R49" s="119"/>
      <c r="S49" s="119"/>
      <c r="T49" s="119"/>
      <c r="U49" s="119"/>
      <c r="V49" s="119"/>
      <c r="W49" s="119"/>
      <c r="X49" s="119"/>
      <c r="Y49" s="119"/>
      <c r="Z49" s="119"/>
      <c r="AA49" s="119"/>
      <c r="AB49" s="119"/>
      <c r="AC49" s="119"/>
    </row>
    <row r="50" spans="1:29" s="22" customFormat="1" ht="20.100000000000001" customHeight="1">
      <c r="A50" s="159">
        <f>IF(B50&lt;&gt;"",COUNTA($B$19:B50),"")</f>
        <v>32</v>
      </c>
      <c r="B50" s="45" t="s">
        <v>166</v>
      </c>
      <c r="C50" s="130">
        <v>242831</v>
      </c>
      <c r="D50" s="130">
        <v>8637</v>
      </c>
      <c r="E50" s="130">
        <v>12697</v>
      </c>
      <c r="F50" s="130">
        <v>3050</v>
      </c>
      <c r="G50" s="130">
        <v>1906</v>
      </c>
      <c r="H50" s="130">
        <v>121199</v>
      </c>
      <c r="I50" s="130">
        <v>92390</v>
      </c>
      <c r="J50" s="130">
        <v>28809</v>
      </c>
      <c r="K50" s="130">
        <v>358</v>
      </c>
      <c r="L50" s="130">
        <v>8678</v>
      </c>
      <c r="M50" s="130">
        <v>798</v>
      </c>
      <c r="N50" s="130">
        <v>85509</v>
      </c>
      <c r="O50" s="119"/>
      <c r="P50" s="119"/>
      <c r="Q50" s="119"/>
      <c r="R50" s="119"/>
      <c r="S50" s="119"/>
      <c r="T50" s="119"/>
      <c r="U50" s="119"/>
      <c r="V50" s="119"/>
      <c r="W50" s="119"/>
      <c r="X50" s="119"/>
      <c r="Y50" s="119"/>
      <c r="Z50" s="119"/>
      <c r="AA50" s="119"/>
      <c r="AB50" s="119"/>
      <c r="AC50" s="119"/>
    </row>
    <row r="51" spans="1:29" s="22" customFormat="1" ht="20.100000000000001" customHeight="1">
      <c r="A51" s="159">
        <f>IF(B51&lt;&gt;"",COUNTA($B$19:B51),"")</f>
        <v>33</v>
      </c>
      <c r="B51" s="45" t="s">
        <v>167</v>
      </c>
      <c r="C51" s="130">
        <v>17449</v>
      </c>
      <c r="D51" s="130">
        <v>-18819</v>
      </c>
      <c r="E51" s="130">
        <v>-1089</v>
      </c>
      <c r="F51" s="130">
        <v>-23098</v>
      </c>
      <c r="G51" s="130">
        <v>-2509</v>
      </c>
      <c r="H51" s="130">
        <v>-76759</v>
      </c>
      <c r="I51" s="130">
        <v>-42219</v>
      </c>
      <c r="J51" s="130">
        <v>-34540</v>
      </c>
      <c r="K51" s="130">
        <v>-5604</v>
      </c>
      <c r="L51" s="130">
        <v>-13261</v>
      </c>
      <c r="M51" s="130">
        <v>-4822</v>
      </c>
      <c r="N51" s="130">
        <v>163410</v>
      </c>
      <c r="O51" s="119"/>
      <c r="P51" s="119"/>
      <c r="Q51" s="119"/>
      <c r="R51" s="119"/>
      <c r="S51" s="119"/>
      <c r="T51" s="119"/>
      <c r="U51" s="119"/>
      <c r="V51" s="119"/>
      <c r="W51" s="119"/>
      <c r="X51" s="119"/>
      <c r="Y51" s="119"/>
      <c r="Z51" s="119"/>
      <c r="AA51" s="119"/>
      <c r="AB51" s="119"/>
      <c r="AC51" s="119"/>
    </row>
    <row r="52" spans="1:29" s="47" customFormat="1" ht="24.95" customHeight="1">
      <c r="A52" s="158">
        <f>IF(B52&lt;&gt;"",COUNTA($B$19:B52),"")</f>
        <v>34</v>
      </c>
      <c r="B52" s="44" t="s">
        <v>168</v>
      </c>
      <c r="C52" s="131">
        <v>17116</v>
      </c>
      <c r="D52" s="131">
        <v>-19323</v>
      </c>
      <c r="E52" s="131">
        <v>-1520</v>
      </c>
      <c r="F52" s="131">
        <v>-20447</v>
      </c>
      <c r="G52" s="131">
        <v>-2473</v>
      </c>
      <c r="H52" s="131">
        <v>-77372</v>
      </c>
      <c r="I52" s="131">
        <v>-43111</v>
      </c>
      <c r="J52" s="131">
        <v>-34261</v>
      </c>
      <c r="K52" s="131">
        <v>-5562</v>
      </c>
      <c r="L52" s="131">
        <v>-11509</v>
      </c>
      <c r="M52" s="131">
        <v>-4727</v>
      </c>
      <c r="N52" s="131">
        <v>160048</v>
      </c>
      <c r="O52" s="120"/>
      <c r="P52" s="120"/>
      <c r="Q52" s="120"/>
      <c r="R52" s="120"/>
      <c r="S52" s="120"/>
      <c r="T52" s="120"/>
      <c r="U52" s="120"/>
      <c r="V52" s="120"/>
      <c r="W52" s="120"/>
      <c r="X52" s="120"/>
      <c r="Y52" s="120"/>
      <c r="Z52" s="120"/>
      <c r="AA52" s="120"/>
      <c r="AB52" s="120"/>
      <c r="AC52" s="120"/>
    </row>
    <row r="53" spans="1:29" s="47" customFormat="1" ht="18" customHeight="1">
      <c r="A53" s="158">
        <f>IF(B53&lt;&gt;"",COUNTA($B$19:B53),"")</f>
        <v>35</v>
      </c>
      <c r="B53" s="42" t="s">
        <v>169</v>
      </c>
      <c r="C53" s="129">
        <v>2445</v>
      </c>
      <c r="D53" s="129" t="s">
        <v>10</v>
      </c>
      <c r="E53" s="129" t="s">
        <v>10</v>
      </c>
      <c r="F53" s="129" t="s">
        <v>10</v>
      </c>
      <c r="G53" s="129" t="s">
        <v>10</v>
      </c>
      <c r="H53" s="129" t="s">
        <v>10</v>
      </c>
      <c r="I53" s="129" t="s">
        <v>10</v>
      </c>
      <c r="J53" s="129" t="s">
        <v>10</v>
      </c>
      <c r="K53" s="129" t="s">
        <v>10</v>
      </c>
      <c r="L53" s="129" t="s">
        <v>10</v>
      </c>
      <c r="M53" s="129" t="s">
        <v>10</v>
      </c>
      <c r="N53" s="129">
        <v>2445</v>
      </c>
      <c r="O53" s="120"/>
      <c r="P53" s="120"/>
      <c r="Q53" s="120"/>
      <c r="R53" s="120"/>
      <c r="S53" s="120"/>
      <c r="T53" s="120"/>
      <c r="U53" s="120"/>
      <c r="V53" s="120"/>
      <c r="W53" s="120"/>
      <c r="X53" s="120"/>
      <c r="Y53" s="120"/>
      <c r="Z53" s="120"/>
      <c r="AA53" s="120"/>
      <c r="AB53" s="120"/>
      <c r="AC53" s="120"/>
    </row>
    <row r="54" spans="1:29" ht="11.1" customHeight="1">
      <c r="A54" s="158">
        <f>IF(B54&lt;&gt;"",COUNTA($B$19:B54),"")</f>
        <v>36</v>
      </c>
      <c r="B54" s="42" t="s">
        <v>170</v>
      </c>
      <c r="C54" s="129">
        <v>8864</v>
      </c>
      <c r="D54" s="129" t="s">
        <v>10</v>
      </c>
      <c r="E54" s="129" t="s">
        <v>10</v>
      </c>
      <c r="F54" s="129" t="s">
        <v>10</v>
      </c>
      <c r="G54" s="129" t="s">
        <v>10</v>
      </c>
      <c r="H54" s="129" t="s">
        <v>10</v>
      </c>
      <c r="I54" s="129" t="s">
        <v>10</v>
      </c>
      <c r="J54" s="129" t="s">
        <v>10</v>
      </c>
      <c r="K54" s="129" t="s">
        <v>10</v>
      </c>
      <c r="L54" s="129" t="s">
        <v>10</v>
      </c>
      <c r="M54" s="129" t="s">
        <v>10</v>
      </c>
      <c r="N54" s="129">
        <v>8864</v>
      </c>
    </row>
    <row r="55" spans="1:29" s="18" customFormat="1" ht="20.100000000000001" customHeight="1">
      <c r="A55" s="158" t="str">
        <f>IF(B55&lt;&gt;"",COUNTA($B$19:B55),"")</f>
        <v/>
      </c>
      <c r="B55" s="42"/>
      <c r="C55" s="288" t="s">
        <v>111</v>
      </c>
      <c r="D55" s="289"/>
      <c r="E55" s="289"/>
      <c r="F55" s="289"/>
      <c r="G55" s="289"/>
      <c r="H55" s="289" t="s">
        <v>111</v>
      </c>
      <c r="I55" s="289"/>
      <c r="J55" s="289"/>
      <c r="K55" s="289"/>
      <c r="L55" s="289"/>
      <c r="M55" s="289"/>
      <c r="N55" s="241"/>
    </row>
    <row r="56" spans="1:29" s="22" customFormat="1" ht="11.1" customHeight="1">
      <c r="A56" s="158">
        <f>IF(B56&lt;&gt;"",COUNTA($B$19:B56),"")</f>
        <v>37</v>
      </c>
      <c r="B56" s="42" t="s">
        <v>141</v>
      </c>
      <c r="C56" s="36">
        <v>304.2</v>
      </c>
      <c r="D56" s="36">
        <v>82.8</v>
      </c>
      <c r="E56" s="36">
        <v>47.42</v>
      </c>
      <c r="F56" s="36">
        <v>14.64</v>
      </c>
      <c r="G56" s="36">
        <v>14.31</v>
      </c>
      <c r="H56" s="36">
        <v>55.5</v>
      </c>
      <c r="I56" s="36">
        <v>30.36</v>
      </c>
      <c r="J56" s="36">
        <v>25.14</v>
      </c>
      <c r="K56" s="36">
        <v>12.37</v>
      </c>
      <c r="L56" s="36">
        <v>60.73</v>
      </c>
      <c r="M56" s="36">
        <v>16.440000000000001</v>
      </c>
      <c r="N56" s="36" t="s">
        <v>10</v>
      </c>
      <c r="O56" s="119"/>
      <c r="P56" s="119"/>
      <c r="Q56" s="119"/>
      <c r="R56" s="119"/>
      <c r="S56" s="119"/>
      <c r="T56" s="119"/>
      <c r="U56" s="119"/>
      <c r="V56" s="119"/>
      <c r="W56" s="119"/>
      <c r="X56" s="119"/>
      <c r="Y56" s="119"/>
      <c r="Z56" s="119"/>
      <c r="AA56" s="119"/>
      <c r="AB56" s="119"/>
      <c r="AC56" s="119"/>
    </row>
    <row r="57" spans="1:29" s="22" customFormat="1" ht="11.1" customHeight="1">
      <c r="A57" s="158">
        <f>IF(B57&lt;&gt;"",COUNTA($B$19:B57),"")</f>
        <v>38</v>
      </c>
      <c r="B57" s="42" t="s">
        <v>142</v>
      </c>
      <c r="C57" s="36">
        <v>139.97999999999999</v>
      </c>
      <c r="D57" s="36">
        <v>20.39</v>
      </c>
      <c r="E57" s="36">
        <v>8.9</v>
      </c>
      <c r="F57" s="36">
        <v>69.77</v>
      </c>
      <c r="G57" s="36">
        <v>1.59</v>
      </c>
      <c r="H57" s="36">
        <v>24.81</v>
      </c>
      <c r="I57" s="36">
        <v>24.45</v>
      </c>
      <c r="J57" s="36">
        <v>0.36</v>
      </c>
      <c r="K57" s="36">
        <v>0.31</v>
      </c>
      <c r="L57" s="36">
        <v>10.98</v>
      </c>
      <c r="M57" s="36">
        <v>3.22</v>
      </c>
      <c r="N57" s="36" t="s">
        <v>10</v>
      </c>
      <c r="O57" s="119"/>
      <c r="P57" s="119"/>
      <c r="Q57" s="119"/>
      <c r="R57" s="119"/>
      <c r="S57" s="119"/>
      <c r="T57" s="119"/>
      <c r="U57" s="119"/>
      <c r="V57" s="119"/>
      <c r="W57" s="119"/>
      <c r="X57" s="119"/>
      <c r="Y57" s="119"/>
      <c r="Z57" s="119"/>
      <c r="AA57" s="119"/>
      <c r="AB57" s="119"/>
      <c r="AC57" s="119"/>
    </row>
    <row r="58" spans="1:29" s="22" customFormat="1" ht="21.6" customHeight="1">
      <c r="A58" s="158">
        <f>IF(B58&lt;&gt;"",COUNTA($B$19:B58),"")</f>
        <v>39</v>
      </c>
      <c r="B58" s="43" t="s">
        <v>143</v>
      </c>
      <c r="C58" s="36">
        <v>673.24</v>
      </c>
      <c r="D58" s="36" t="s">
        <v>10</v>
      </c>
      <c r="E58" s="36" t="s">
        <v>10</v>
      </c>
      <c r="F58" s="36" t="s">
        <v>10</v>
      </c>
      <c r="G58" s="36" t="s">
        <v>10</v>
      </c>
      <c r="H58" s="36">
        <v>673.24</v>
      </c>
      <c r="I58" s="36">
        <v>528.99</v>
      </c>
      <c r="J58" s="36">
        <v>144.25</v>
      </c>
      <c r="K58" s="36" t="s">
        <v>10</v>
      </c>
      <c r="L58" s="36" t="s">
        <v>10</v>
      </c>
      <c r="M58" s="36" t="s">
        <v>10</v>
      </c>
      <c r="N58" s="36" t="s">
        <v>10</v>
      </c>
      <c r="O58" s="119"/>
      <c r="P58" s="119"/>
      <c r="Q58" s="119"/>
      <c r="R58" s="119"/>
      <c r="S58" s="119"/>
      <c r="T58" s="119"/>
      <c r="U58" s="119"/>
      <c r="V58" s="119"/>
      <c r="W58" s="119"/>
      <c r="X58" s="119"/>
      <c r="Y58" s="119"/>
      <c r="Z58" s="119"/>
      <c r="AA58" s="119"/>
      <c r="AB58" s="119"/>
      <c r="AC58" s="119"/>
    </row>
    <row r="59" spans="1:29" s="22" customFormat="1" ht="11.1" customHeight="1">
      <c r="A59" s="158">
        <f>IF(B59&lt;&gt;"",COUNTA($B$19:B59),"")</f>
        <v>40</v>
      </c>
      <c r="B59" s="42" t="s">
        <v>144</v>
      </c>
      <c r="C59" s="36">
        <v>11.19</v>
      </c>
      <c r="D59" s="36" t="s">
        <v>10</v>
      </c>
      <c r="E59" s="36" t="s">
        <v>10</v>
      </c>
      <c r="F59" s="36">
        <v>0.04</v>
      </c>
      <c r="G59" s="36" t="s">
        <v>10</v>
      </c>
      <c r="H59" s="36">
        <v>0.1</v>
      </c>
      <c r="I59" s="36" t="s">
        <v>10</v>
      </c>
      <c r="J59" s="36">
        <v>0.1</v>
      </c>
      <c r="K59" s="36" t="s">
        <v>10</v>
      </c>
      <c r="L59" s="36" t="s">
        <v>10</v>
      </c>
      <c r="M59" s="36" t="s">
        <v>10</v>
      </c>
      <c r="N59" s="36">
        <v>11.05</v>
      </c>
      <c r="O59" s="119"/>
      <c r="P59" s="119"/>
      <c r="Q59" s="119"/>
      <c r="R59" s="119"/>
      <c r="S59" s="119"/>
      <c r="T59" s="119"/>
      <c r="U59" s="119"/>
      <c r="V59" s="119"/>
      <c r="W59" s="119"/>
      <c r="X59" s="119"/>
      <c r="Y59" s="119"/>
      <c r="Z59" s="119"/>
      <c r="AA59" s="119"/>
      <c r="AB59" s="119"/>
      <c r="AC59" s="119"/>
    </row>
    <row r="60" spans="1:29" s="22" customFormat="1" ht="11.1" customHeight="1">
      <c r="A60" s="158">
        <f>IF(B60&lt;&gt;"",COUNTA($B$19:B60),"")</f>
        <v>41</v>
      </c>
      <c r="B60" s="42" t="s">
        <v>145</v>
      </c>
      <c r="C60" s="36">
        <v>294.43</v>
      </c>
      <c r="D60" s="36">
        <v>25.39</v>
      </c>
      <c r="E60" s="36">
        <v>10.210000000000001</v>
      </c>
      <c r="F60" s="36">
        <v>29.26</v>
      </c>
      <c r="G60" s="36">
        <v>4.7</v>
      </c>
      <c r="H60" s="36">
        <v>181.79</v>
      </c>
      <c r="I60" s="36">
        <v>47.87</v>
      </c>
      <c r="J60" s="36">
        <v>133.91999999999999</v>
      </c>
      <c r="K60" s="36">
        <v>15.1</v>
      </c>
      <c r="L60" s="36">
        <v>21.45</v>
      </c>
      <c r="M60" s="36">
        <v>6.45</v>
      </c>
      <c r="N60" s="36">
        <v>0.08</v>
      </c>
      <c r="O60" s="119"/>
      <c r="P60" s="119"/>
      <c r="Q60" s="119"/>
      <c r="R60" s="119"/>
      <c r="S60" s="119"/>
      <c r="T60" s="119"/>
      <c r="U60" s="119"/>
      <c r="V60" s="119"/>
      <c r="W60" s="119"/>
      <c r="X60" s="119"/>
      <c r="Y60" s="119"/>
      <c r="Z60" s="119"/>
      <c r="AA60" s="119"/>
      <c r="AB60" s="119"/>
      <c r="AC60" s="119"/>
    </row>
    <row r="61" spans="1:29" s="22" customFormat="1" ht="11.1" customHeight="1">
      <c r="A61" s="158">
        <f>IF(B61&lt;&gt;"",COUNTA($B$19:B61),"")</f>
        <v>42</v>
      </c>
      <c r="B61" s="42" t="s">
        <v>146</v>
      </c>
      <c r="C61" s="36">
        <v>397.19</v>
      </c>
      <c r="D61" s="36">
        <v>0.55000000000000004</v>
      </c>
      <c r="E61" s="36">
        <v>3.9</v>
      </c>
      <c r="F61" s="36">
        <v>3.38</v>
      </c>
      <c r="G61" s="36">
        <v>0.05</v>
      </c>
      <c r="H61" s="36">
        <v>7.59</v>
      </c>
      <c r="I61" s="36" t="s">
        <v>10</v>
      </c>
      <c r="J61" s="36">
        <v>7.59</v>
      </c>
      <c r="K61" s="36" t="s">
        <v>10</v>
      </c>
      <c r="L61" s="36">
        <v>4.55</v>
      </c>
      <c r="M61" s="36">
        <v>0.2</v>
      </c>
      <c r="N61" s="36">
        <v>376.97</v>
      </c>
      <c r="O61" s="119"/>
      <c r="P61" s="119"/>
      <c r="Q61" s="119"/>
      <c r="R61" s="119"/>
      <c r="S61" s="119"/>
      <c r="T61" s="119"/>
      <c r="U61" s="119"/>
      <c r="V61" s="119"/>
      <c r="W61" s="119"/>
      <c r="X61" s="119"/>
      <c r="Y61" s="119"/>
      <c r="Z61" s="119"/>
      <c r="AA61" s="119"/>
      <c r="AB61" s="119"/>
      <c r="AC61" s="119"/>
    </row>
    <row r="62" spans="1:29" s="22" customFormat="1" ht="20.100000000000001" customHeight="1">
      <c r="A62" s="159">
        <f>IF(B62&lt;&gt;"",COUNTA($B$19:B62),"")</f>
        <v>43</v>
      </c>
      <c r="B62" s="45" t="s">
        <v>147</v>
      </c>
      <c r="C62" s="37">
        <v>1025.8499999999999</v>
      </c>
      <c r="D62" s="37">
        <v>128.02000000000001</v>
      </c>
      <c r="E62" s="37">
        <v>62.62</v>
      </c>
      <c r="F62" s="37">
        <v>110.33</v>
      </c>
      <c r="G62" s="37">
        <v>20.55</v>
      </c>
      <c r="H62" s="37">
        <v>927.86</v>
      </c>
      <c r="I62" s="37">
        <v>631.66999999999996</v>
      </c>
      <c r="J62" s="37">
        <v>296.19</v>
      </c>
      <c r="K62" s="37">
        <v>27.79</v>
      </c>
      <c r="L62" s="37">
        <v>88.61</v>
      </c>
      <c r="M62" s="37">
        <v>25.91</v>
      </c>
      <c r="N62" s="37">
        <v>-365.84</v>
      </c>
      <c r="O62" s="119"/>
      <c r="P62" s="119"/>
      <c r="Q62" s="119"/>
      <c r="R62" s="119"/>
      <c r="S62" s="119"/>
      <c r="T62" s="119"/>
      <c r="U62" s="119"/>
      <c r="V62" s="119"/>
      <c r="W62" s="119"/>
      <c r="X62" s="119"/>
      <c r="Y62" s="119"/>
      <c r="Z62" s="119"/>
      <c r="AA62" s="119"/>
      <c r="AB62" s="119"/>
      <c r="AC62" s="119"/>
    </row>
    <row r="63" spans="1:29" s="22" customFormat="1" ht="21.6" customHeight="1">
      <c r="A63" s="158">
        <f>IF(B63&lt;&gt;"",COUNTA($B$19:B63),"")</f>
        <v>44</v>
      </c>
      <c r="B63" s="43" t="s">
        <v>148</v>
      </c>
      <c r="C63" s="36">
        <v>30.05</v>
      </c>
      <c r="D63" s="36">
        <v>0.23</v>
      </c>
      <c r="E63" s="36">
        <v>1.88</v>
      </c>
      <c r="F63" s="36">
        <v>12.46</v>
      </c>
      <c r="G63" s="36">
        <v>0.17</v>
      </c>
      <c r="H63" s="36">
        <v>0.45</v>
      </c>
      <c r="I63" s="36">
        <v>0.45</v>
      </c>
      <c r="J63" s="36" t="s">
        <v>10</v>
      </c>
      <c r="K63" s="36">
        <v>0.01</v>
      </c>
      <c r="L63" s="36">
        <v>14.37</v>
      </c>
      <c r="M63" s="36">
        <v>0.48</v>
      </c>
      <c r="N63" s="36" t="s">
        <v>10</v>
      </c>
      <c r="O63" s="119"/>
      <c r="P63" s="119"/>
      <c r="Q63" s="119"/>
      <c r="R63" s="119"/>
      <c r="S63" s="119"/>
      <c r="T63" s="119"/>
      <c r="U63" s="119"/>
      <c r="V63" s="119"/>
      <c r="W63" s="119"/>
      <c r="X63" s="119"/>
      <c r="Y63" s="119"/>
      <c r="Z63" s="119"/>
      <c r="AA63" s="119"/>
      <c r="AB63" s="119"/>
      <c r="AC63" s="119"/>
    </row>
    <row r="64" spans="1:29" s="22" customFormat="1" ht="11.1" customHeight="1">
      <c r="A64" s="158">
        <f>IF(B64&lt;&gt;"",COUNTA($B$19:B64),"")</f>
        <v>45</v>
      </c>
      <c r="B64" s="42" t="s">
        <v>149</v>
      </c>
      <c r="C64" s="36">
        <v>22.14</v>
      </c>
      <c r="D64" s="36" t="s">
        <v>10</v>
      </c>
      <c r="E64" s="36" t="s">
        <v>10</v>
      </c>
      <c r="F64" s="36">
        <v>10.46</v>
      </c>
      <c r="G64" s="36">
        <v>0.09</v>
      </c>
      <c r="H64" s="36" t="s">
        <v>10</v>
      </c>
      <c r="I64" s="36" t="s">
        <v>10</v>
      </c>
      <c r="J64" s="36" t="s">
        <v>10</v>
      </c>
      <c r="K64" s="36" t="s">
        <v>10</v>
      </c>
      <c r="L64" s="36">
        <v>11.58</v>
      </c>
      <c r="M64" s="36" t="s">
        <v>10</v>
      </c>
      <c r="N64" s="36" t="s">
        <v>10</v>
      </c>
      <c r="O64" s="119"/>
      <c r="P64" s="119"/>
      <c r="Q64" s="119"/>
      <c r="R64" s="119"/>
      <c r="S64" s="119"/>
      <c r="T64" s="119"/>
      <c r="U64" s="119"/>
      <c r="V64" s="119"/>
      <c r="W64" s="119"/>
      <c r="X64" s="119"/>
      <c r="Y64" s="119"/>
      <c r="Z64" s="119"/>
      <c r="AA64" s="119"/>
      <c r="AB64" s="119"/>
      <c r="AC64" s="119"/>
    </row>
    <row r="65" spans="1:29" s="22" customFormat="1" ht="11.1" customHeight="1">
      <c r="A65" s="158">
        <f>IF(B65&lt;&gt;"",COUNTA($B$19:B65),"")</f>
        <v>46</v>
      </c>
      <c r="B65" s="42" t="s">
        <v>150</v>
      </c>
      <c r="C65" s="36" t="s">
        <v>10</v>
      </c>
      <c r="D65" s="36" t="s">
        <v>10</v>
      </c>
      <c r="E65" s="36" t="s">
        <v>10</v>
      </c>
      <c r="F65" s="36" t="s">
        <v>10</v>
      </c>
      <c r="G65" s="36" t="s">
        <v>10</v>
      </c>
      <c r="H65" s="36" t="s">
        <v>10</v>
      </c>
      <c r="I65" s="36" t="s">
        <v>10</v>
      </c>
      <c r="J65" s="36" t="s">
        <v>10</v>
      </c>
      <c r="K65" s="36" t="s">
        <v>10</v>
      </c>
      <c r="L65" s="36" t="s">
        <v>10</v>
      </c>
      <c r="M65" s="36" t="s">
        <v>10</v>
      </c>
      <c r="N65" s="36" t="s">
        <v>10</v>
      </c>
      <c r="O65" s="119"/>
      <c r="P65" s="119"/>
      <c r="Q65" s="119"/>
      <c r="R65" s="119"/>
      <c r="S65" s="119"/>
      <c r="T65" s="119"/>
      <c r="U65" s="119"/>
      <c r="V65" s="119"/>
      <c r="W65" s="119"/>
      <c r="X65" s="119"/>
      <c r="Y65" s="119"/>
      <c r="Z65" s="119"/>
      <c r="AA65" s="119"/>
      <c r="AB65" s="119"/>
      <c r="AC65" s="119"/>
    </row>
    <row r="66" spans="1:29" s="22" customFormat="1" ht="11.1" customHeight="1">
      <c r="A66" s="158">
        <f>IF(B66&lt;&gt;"",COUNTA($B$19:B66),"")</f>
        <v>47</v>
      </c>
      <c r="B66" s="42" t="s">
        <v>151</v>
      </c>
      <c r="C66" s="36">
        <v>2.5499999999999998</v>
      </c>
      <c r="D66" s="36">
        <v>0.69</v>
      </c>
      <c r="E66" s="36">
        <v>0.24</v>
      </c>
      <c r="F66" s="36" t="s">
        <v>10</v>
      </c>
      <c r="G66" s="36">
        <v>0.01</v>
      </c>
      <c r="H66" s="36">
        <v>1.35</v>
      </c>
      <c r="I66" s="36">
        <v>0.04</v>
      </c>
      <c r="J66" s="36">
        <v>1.31</v>
      </c>
      <c r="K66" s="36">
        <v>0.21</v>
      </c>
      <c r="L66" s="36">
        <v>0.05</v>
      </c>
      <c r="M66" s="36" t="s">
        <v>10</v>
      </c>
      <c r="N66" s="36" t="s">
        <v>10</v>
      </c>
      <c r="O66" s="119"/>
      <c r="P66" s="119"/>
      <c r="Q66" s="119"/>
      <c r="R66" s="119"/>
      <c r="S66" s="119"/>
      <c r="T66" s="119"/>
      <c r="U66" s="119"/>
      <c r="V66" s="119"/>
      <c r="W66" s="119"/>
      <c r="X66" s="119"/>
      <c r="Y66" s="119"/>
      <c r="Z66" s="119"/>
      <c r="AA66" s="119"/>
      <c r="AB66" s="119"/>
      <c r="AC66" s="119"/>
    </row>
    <row r="67" spans="1:29" s="22" customFormat="1" ht="11.1" customHeight="1">
      <c r="A67" s="158">
        <f>IF(B67&lt;&gt;"",COUNTA($B$19:B67),"")</f>
        <v>48</v>
      </c>
      <c r="B67" s="42" t="s">
        <v>146</v>
      </c>
      <c r="C67" s="36" t="s">
        <v>10</v>
      </c>
      <c r="D67" s="36" t="s">
        <v>10</v>
      </c>
      <c r="E67" s="36" t="s">
        <v>10</v>
      </c>
      <c r="F67" s="36" t="s">
        <v>10</v>
      </c>
      <c r="G67" s="36" t="s">
        <v>10</v>
      </c>
      <c r="H67" s="36" t="s">
        <v>10</v>
      </c>
      <c r="I67" s="36" t="s">
        <v>10</v>
      </c>
      <c r="J67" s="36" t="s">
        <v>10</v>
      </c>
      <c r="K67" s="36" t="s">
        <v>10</v>
      </c>
      <c r="L67" s="36" t="s">
        <v>10</v>
      </c>
      <c r="M67" s="36" t="s">
        <v>10</v>
      </c>
      <c r="N67" s="36" t="s">
        <v>10</v>
      </c>
      <c r="O67" s="119"/>
      <c r="P67" s="119"/>
      <c r="Q67" s="119"/>
      <c r="R67" s="119"/>
      <c r="S67" s="119"/>
      <c r="T67" s="119"/>
      <c r="U67" s="119"/>
      <c r="V67" s="119"/>
      <c r="W67" s="119"/>
      <c r="X67" s="119"/>
      <c r="Y67" s="119"/>
      <c r="Z67" s="119"/>
      <c r="AA67" s="119"/>
      <c r="AB67" s="119"/>
      <c r="AC67" s="119"/>
    </row>
    <row r="68" spans="1:29" s="22" customFormat="1" ht="20.100000000000001" customHeight="1">
      <c r="A68" s="159">
        <f>IF(B68&lt;&gt;"",COUNTA($B$19:B68),"")</f>
        <v>49</v>
      </c>
      <c r="B68" s="45" t="s">
        <v>152</v>
      </c>
      <c r="C68" s="37">
        <v>32.6</v>
      </c>
      <c r="D68" s="37">
        <v>0.92</v>
      </c>
      <c r="E68" s="37">
        <v>2.12</v>
      </c>
      <c r="F68" s="37">
        <v>12.46</v>
      </c>
      <c r="G68" s="37">
        <v>0.18</v>
      </c>
      <c r="H68" s="37">
        <v>1.81</v>
      </c>
      <c r="I68" s="37">
        <v>0.49</v>
      </c>
      <c r="J68" s="37">
        <v>1.31</v>
      </c>
      <c r="K68" s="37">
        <v>0.21</v>
      </c>
      <c r="L68" s="37">
        <v>14.42</v>
      </c>
      <c r="M68" s="37">
        <v>0.48</v>
      </c>
      <c r="N68" s="37" t="s">
        <v>10</v>
      </c>
      <c r="O68" s="119"/>
      <c r="P68" s="119"/>
      <c r="Q68" s="119"/>
      <c r="R68" s="119"/>
      <c r="S68" s="119"/>
      <c r="T68" s="119"/>
      <c r="U68" s="119"/>
      <c r="V68" s="119"/>
      <c r="W68" s="119"/>
      <c r="X68" s="119"/>
      <c r="Y68" s="119"/>
      <c r="Z68" s="119"/>
      <c r="AA68" s="119"/>
      <c r="AB68" s="119"/>
      <c r="AC68" s="119"/>
    </row>
    <row r="69" spans="1:29" s="22" customFormat="1" ht="20.100000000000001" customHeight="1">
      <c r="A69" s="159">
        <f>IF(B69&lt;&gt;"",COUNTA($B$19:B69),"")</f>
        <v>50</v>
      </c>
      <c r="B69" s="45" t="s">
        <v>153</v>
      </c>
      <c r="C69" s="37">
        <v>1058.45</v>
      </c>
      <c r="D69" s="37">
        <v>128.94</v>
      </c>
      <c r="E69" s="37">
        <v>64.739999999999995</v>
      </c>
      <c r="F69" s="37">
        <v>122.8</v>
      </c>
      <c r="G69" s="37">
        <v>20.73</v>
      </c>
      <c r="H69" s="37">
        <v>929.66</v>
      </c>
      <c r="I69" s="37">
        <v>632.16</v>
      </c>
      <c r="J69" s="37">
        <v>297.5</v>
      </c>
      <c r="K69" s="37">
        <v>28</v>
      </c>
      <c r="L69" s="37">
        <v>103.03</v>
      </c>
      <c r="M69" s="37">
        <v>26.39</v>
      </c>
      <c r="N69" s="37">
        <v>-365.84</v>
      </c>
      <c r="O69" s="119"/>
      <c r="P69" s="119"/>
      <c r="Q69" s="119"/>
      <c r="R69" s="119"/>
      <c r="S69" s="119"/>
      <c r="T69" s="119"/>
      <c r="U69" s="119"/>
      <c r="V69" s="119"/>
      <c r="W69" s="119"/>
      <c r="X69" s="119"/>
      <c r="Y69" s="119"/>
      <c r="Z69" s="119"/>
      <c r="AA69" s="119"/>
      <c r="AB69" s="119"/>
      <c r="AC69" s="119"/>
    </row>
    <row r="70" spans="1:29" s="22" customFormat="1" ht="11.1" customHeight="1">
      <c r="A70" s="158">
        <f>IF(B70&lt;&gt;"",COUNTA($B$19:B70),"")</f>
        <v>51</v>
      </c>
      <c r="B70" s="42" t="s">
        <v>154</v>
      </c>
      <c r="C70" s="36" t="s">
        <v>10</v>
      </c>
      <c r="D70" s="36" t="s">
        <v>10</v>
      </c>
      <c r="E70" s="36" t="s">
        <v>10</v>
      </c>
      <c r="F70" s="36" t="s">
        <v>10</v>
      </c>
      <c r="G70" s="36" t="s">
        <v>10</v>
      </c>
      <c r="H70" s="36" t="s">
        <v>10</v>
      </c>
      <c r="I70" s="36" t="s">
        <v>10</v>
      </c>
      <c r="J70" s="36" t="s">
        <v>10</v>
      </c>
      <c r="K70" s="36" t="s">
        <v>10</v>
      </c>
      <c r="L70" s="36" t="s">
        <v>10</v>
      </c>
      <c r="M70" s="36" t="s">
        <v>10</v>
      </c>
      <c r="N70" s="36" t="s">
        <v>10</v>
      </c>
      <c r="O70" s="119"/>
      <c r="P70" s="119"/>
      <c r="Q70" s="119"/>
      <c r="R70" s="119"/>
      <c r="S70" s="119"/>
      <c r="T70" s="119"/>
      <c r="U70" s="119"/>
      <c r="V70" s="119"/>
      <c r="W70" s="119"/>
      <c r="X70" s="119"/>
      <c r="Y70" s="119"/>
      <c r="Z70" s="119"/>
      <c r="AA70" s="119"/>
      <c r="AB70" s="119"/>
      <c r="AC70" s="119"/>
    </row>
    <row r="71" spans="1:29" s="22" customFormat="1" ht="11.1" customHeight="1">
      <c r="A71" s="158">
        <f>IF(B71&lt;&gt;"",COUNTA($B$19:B71),"")</f>
        <v>52</v>
      </c>
      <c r="B71" s="42" t="s">
        <v>155</v>
      </c>
      <c r="C71" s="36" t="s">
        <v>10</v>
      </c>
      <c r="D71" s="36" t="s">
        <v>10</v>
      </c>
      <c r="E71" s="36" t="s">
        <v>10</v>
      </c>
      <c r="F71" s="36" t="s">
        <v>10</v>
      </c>
      <c r="G71" s="36" t="s">
        <v>10</v>
      </c>
      <c r="H71" s="36" t="s">
        <v>10</v>
      </c>
      <c r="I71" s="36" t="s">
        <v>10</v>
      </c>
      <c r="J71" s="36" t="s">
        <v>10</v>
      </c>
      <c r="K71" s="36" t="s">
        <v>10</v>
      </c>
      <c r="L71" s="36" t="s">
        <v>10</v>
      </c>
      <c r="M71" s="36" t="s">
        <v>10</v>
      </c>
      <c r="N71" s="36" t="s">
        <v>10</v>
      </c>
      <c r="O71" s="119"/>
      <c r="P71" s="119"/>
      <c r="Q71" s="119"/>
      <c r="R71" s="119"/>
      <c r="S71" s="119"/>
      <c r="T71" s="119"/>
      <c r="U71" s="119"/>
      <c r="V71" s="119"/>
      <c r="W71" s="119"/>
      <c r="X71" s="119"/>
      <c r="Y71" s="119"/>
      <c r="Z71" s="119"/>
      <c r="AA71" s="119"/>
      <c r="AB71" s="119"/>
      <c r="AC71" s="119"/>
    </row>
    <row r="72" spans="1:29" s="22" customFormat="1" ht="11.1" customHeight="1">
      <c r="A72" s="158">
        <f>IF(B72&lt;&gt;"",COUNTA($B$19:B72),"")</f>
        <v>53</v>
      </c>
      <c r="B72" s="42" t="s">
        <v>171</v>
      </c>
      <c r="C72" s="36" t="s">
        <v>10</v>
      </c>
      <c r="D72" s="36" t="s">
        <v>10</v>
      </c>
      <c r="E72" s="36" t="s">
        <v>10</v>
      </c>
      <c r="F72" s="36" t="s">
        <v>10</v>
      </c>
      <c r="G72" s="36" t="s">
        <v>10</v>
      </c>
      <c r="H72" s="36" t="s">
        <v>10</v>
      </c>
      <c r="I72" s="36" t="s">
        <v>10</v>
      </c>
      <c r="J72" s="36" t="s">
        <v>10</v>
      </c>
      <c r="K72" s="36" t="s">
        <v>10</v>
      </c>
      <c r="L72" s="36" t="s">
        <v>10</v>
      </c>
      <c r="M72" s="36" t="s">
        <v>10</v>
      </c>
      <c r="N72" s="36" t="s">
        <v>10</v>
      </c>
      <c r="O72" s="119"/>
      <c r="P72" s="119"/>
      <c r="Q72" s="119"/>
      <c r="R72" s="119"/>
      <c r="S72" s="119"/>
      <c r="T72" s="119"/>
      <c r="U72" s="119"/>
      <c r="V72" s="119"/>
      <c r="W72" s="119"/>
      <c r="X72" s="119"/>
      <c r="Y72" s="119"/>
      <c r="Z72" s="119"/>
      <c r="AA72" s="119"/>
      <c r="AB72" s="119"/>
      <c r="AC72" s="119"/>
    </row>
    <row r="73" spans="1:29" s="22" customFormat="1" ht="11.1" customHeight="1">
      <c r="A73" s="158">
        <f>IF(B73&lt;&gt;"",COUNTA($B$19:B73),"")</f>
        <v>54</v>
      </c>
      <c r="B73" s="42" t="s">
        <v>172</v>
      </c>
      <c r="C73" s="36" t="s">
        <v>10</v>
      </c>
      <c r="D73" s="36" t="s">
        <v>10</v>
      </c>
      <c r="E73" s="36" t="s">
        <v>10</v>
      </c>
      <c r="F73" s="36" t="s">
        <v>10</v>
      </c>
      <c r="G73" s="36" t="s">
        <v>10</v>
      </c>
      <c r="H73" s="36" t="s">
        <v>10</v>
      </c>
      <c r="I73" s="36" t="s">
        <v>10</v>
      </c>
      <c r="J73" s="36" t="s">
        <v>10</v>
      </c>
      <c r="K73" s="36" t="s">
        <v>10</v>
      </c>
      <c r="L73" s="36" t="s">
        <v>10</v>
      </c>
      <c r="M73" s="36" t="s">
        <v>10</v>
      </c>
      <c r="N73" s="36" t="s">
        <v>10</v>
      </c>
      <c r="O73" s="119"/>
      <c r="P73" s="119"/>
      <c r="Q73" s="119"/>
      <c r="R73" s="119"/>
      <c r="S73" s="119"/>
      <c r="T73" s="119"/>
      <c r="U73" s="119"/>
      <c r="V73" s="119"/>
      <c r="W73" s="119"/>
      <c r="X73" s="119"/>
      <c r="Y73" s="119"/>
      <c r="Z73" s="119"/>
      <c r="AA73" s="119"/>
      <c r="AB73" s="119"/>
      <c r="AC73" s="119"/>
    </row>
    <row r="74" spans="1:29" s="22" customFormat="1" ht="11.1" customHeight="1">
      <c r="A74" s="158">
        <f>IF(B74&lt;&gt;"",COUNTA($B$19:B74),"")</f>
        <v>55</v>
      </c>
      <c r="B74" s="42" t="s">
        <v>60</v>
      </c>
      <c r="C74" s="36">
        <v>190.91</v>
      </c>
      <c r="D74" s="36" t="s">
        <v>10</v>
      </c>
      <c r="E74" s="36" t="s">
        <v>10</v>
      </c>
      <c r="F74" s="36" t="s">
        <v>10</v>
      </c>
      <c r="G74" s="36" t="s">
        <v>10</v>
      </c>
      <c r="H74" s="36" t="s">
        <v>10</v>
      </c>
      <c r="I74" s="36" t="s">
        <v>10</v>
      </c>
      <c r="J74" s="36" t="s">
        <v>10</v>
      </c>
      <c r="K74" s="36" t="s">
        <v>10</v>
      </c>
      <c r="L74" s="36" t="s">
        <v>10</v>
      </c>
      <c r="M74" s="36" t="s">
        <v>10</v>
      </c>
      <c r="N74" s="36">
        <v>190.91</v>
      </c>
      <c r="O74" s="119"/>
      <c r="P74" s="119"/>
      <c r="Q74" s="119"/>
      <c r="R74" s="119"/>
      <c r="S74" s="119"/>
      <c r="T74" s="119"/>
      <c r="U74" s="119"/>
      <c r="V74" s="119"/>
      <c r="W74" s="119"/>
      <c r="X74" s="119"/>
      <c r="Y74" s="119"/>
      <c r="Z74" s="119"/>
      <c r="AA74" s="119"/>
      <c r="AB74" s="119"/>
      <c r="AC74" s="119"/>
    </row>
    <row r="75" spans="1:29" s="22" customFormat="1" ht="21.6" customHeight="1">
      <c r="A75" s="158">
        <f>IF(B75&lt;&gt;"",COUNTA($B$19:B75),"")</f>
        <v>56</v>
      </c>
      <c r="B75" s="43" t="s">
        <v>156</v>
      </c>
      <c r="C75" s="36">
        <v>194.7</v>
      </c>
      <c r="D75" s="36" t="s">
        <v>10</v>
      </c>
      <c r="E75" s="36" t="s">
        <v>10</v>
      </c>
      <c r="F75" s="36" t="s">
        <v>10</v>
      </c>
      <c r="G75" s="36" t="s">
        <v>10</v>
      </c>
      <c r="H75" s="36" t="s">
        <v>10</v>
      </c>
      <c r="I75" s="36" t="s">
        <v>10</v>
      </c>
      <c r="J75" s="36" t="s">
        <v>10</v>
      </c>
      <c r="K75" s="36" t="s">
        <v>10</v>
      </c>
      <c r="L75" s="36" t="s">
        <v>10</v>
      </c>
      <c r="M75" s="36" t="s">
        <v>10</v>
      </c>
      <c r="N75" s="36">
        <v>194.7</v>
      </c>
      <c r="O75" s="119"/>
      <c r="P75" s="119"/>
      <c r="Q75" s="119"/>
      <c r="R75" s="119"/>
      <c r="S75" s="119"/>
      <c r="T75" s="119"/>
      <c r="U75" s="119"/>
      <c r="V75" s="119"/>
      <c r="W75" s="119"/>
      <c r="X75" s="119"/>
      <c r="Y75" s="119"/>
      <c r="Z75" s="119"/>
      <c r="AA75" s="119"/>
      <c r="AB75" s="119"/>
      <c r="AC75" s="119"/>
    </row>
    <row r="76" spans="1:29" s="22" customFormat="1" ht="21.6" customHeight="1">
      <c r="A76" s="158">
        <f>IF(B76&lt;&gt;"",COUNTA($B$19:B76),"")</f>
        <v>57</v>
      </c>
      <c r="B76" s="43" t="s">
        <v>157</v>
      </c>
      <c r="C76" s="36">
        <v>336.09</v>
      </c>
      <c r="D76" s="36">
        <v>0.25</v>
      </c>
      <c r="E76" s="36">
        <v>7.0000000000000007E-2</v>
      </c>
      <c r="F76" s="36">
        <v>11.95</v>
      </c>
      <c r="G76" s="36">
        <v>2.75</v>
      </c>
      <c r="H76" s="36">
        <v>301.91000000000003</v>
      </c>
      <c r="I76" s="36">
        <v>199.93</v>
      </c>
      <c r="J76" s="36">
        <v>101.98</v>
      </c>
      <c r="K76" s="36">
        <v>0.1</v>
      </c>
      <c r="L76" s="36">
        <v>17.59</v>
      </c>
      <c r="M76" s="36">
        <v>1.47</v>
      </c>
      <c r="N76" s="36" t="s">
        <v>10</v>
      </c>
      <c r="O76" s="119"/>
      <c r="P76" s="119"/>
      <c r="Q76" s="119"/>
      <c r="R76" s="119"/>
      <c r="S76" s="119"/>
      <c r="T76" s="119"/>
      <c r="U76" s="119"/>
      <c r="V76" s="119"/>
      <c r="W76" s="119"/>
      <c r="X76" s="119"/>
      <c r="Y76" s="119"/>
      <c r="Z76" s="119"/>
      <c r="AA76" s="119"/>
      <c r="AB76" s="119"/>
      <c r="AC76" s="119"/>
    </row>
    <row r="77" spans="1:29" s="22" customFormat="1" ht="21.6" customHeight="1">
      <c r="A77" s="158">
        <f>IF(B77&lt;&gt;"",COUNTA($B$19:B77),"")</f>
        <v>58</v>
      </c>
      <c r="B77" s="43" t="s">
        <v>158</v>
      </c>
      <c r="C77" s="36">
        <v>54.26</v>
      </c>
      <c r="D77" s="36">
        <v>0.59</v>
      </c>
      <c r="E77" s="36" t="s">
        <v>10</v>
      </c>
      <c r="F77" s="36">
        <v>0.31</v>
      </c>
      <c r="G77" s="36" t="s">
        <v>10</v>
      </c>
      <c r="H77" s="36">
        <v>52.86</v>
      </c>
      <c r="I77" s="36">
        <v>52.3</v>
      </c>
      <c r="J77" s="36">
        <v>0.56000000000000005</v>
      </c>
      <c r="K77" s="36" t="s">
        <v>10</v>
      </c>
      <c r="L77" s="36" t="s">
        <v>10</v>
      </c>
      <c r="M77" s="36">
        <v>0.5</v>
      </c>
      <c r="N77" s="36" t="s">
        <v>10</v>
      </c>
      <c r="O77" s="119"/>
      <c r="P77" s="119"/>
      <c r="Q77" s="119"/>
      <c r="R77" s="119"/>
      <c r="S77" s="119"/>
      <c r="T77" s="119"/>
      <c r="U77" s="119"/>
      <c r="V77" s="119"/>
      <c r="W77" s="119"/>
      <c r="X77" s="119"/>
      <c r="Y77" s="119"/>
      <c r="Z77" s="119"/>
      <c r="AA77" s="119"/>
      <c r="AB77" s="119"/>
      <c r="AC77" s="119"/>
    </row>
    <row r="78" spans="1:29" s="22" customFormat="1" ht="11.1" customHeight="1">
      <c r="A78" s="158">
        <f>IF(B78&lt;&gt;"",COUNTA($B$19:B78),"")</f>
        <v>59</v>
      </c>
      <c r="B78" s="42" t="s">
        <v>159</v>
      </c>
      <c r="C78" s="36">
        <v>51.62</v>
      </c>
      <c r="D78" s="36">
        <v>0.08</v>
      </c>
      <c r="E78" s="36">
        <v>27.34</v>
      </c>
      <c r="F78" s="36">
        <v>1.06</v>
      </c>
      <c r="G78" s="36">
        <v>5.58</v>
      </c>
      <c r="H78" s="36">
        <v>0.02</v>
      </c>
      <c r="I78" s="36">
        <v>0.02</v>
      </c>
      <c r="J78" s="36" t="s">
        <v>10</v>
      </c>
      <c r="K78" s="36">
        <v>1.1399999999999999</v>
      </c>
      <c r="L78" s="36">
        <v>15.68</v>
      </c>
      <c r="M78" s="36">
        <v>0.73</v>
      </c>
      <c r="N78" s="36" t="s">
        <v>10</v>
      </c>
      <c r="O78" s="119"/>
      <c r="P78" s="119"/>
      <c r="Q78" s="119"/>
      <c r="R78" s="119"/>
      <c r="S78" s="119"/>
      <c r="T78" s="119"/>
      <c r="U78" s="119"/>
      <c r="V78" s="119"/>
      <c r="W78" s="119"/>
      <c r="X78" s="119"/>
      <c r="Y78" s="119"/>
      <c r="Z78" s="119"/>
      <c r="AA78" s="119"/>
      <c r="AB78" s="119"/>
      <c r="AC78" s="119"/>
    </row>
    <row r="79" spans="1:29" s="22" customFormat="1" ht="11.1" customHeight="1">
      <c r="A79" s="158">
        <f>IF(B79&lt;&gt;"",COUNTA($B$19:B79),"")</f>
        <v>60</v>
      </c>
      <c r="B79" s="42" t="s">
        <v>160</v>
      </c>
      <c r="C79" s="36">
        <v>675.84</v>
      </c>
      <c r="D79" s="36">
        <v>36.909999999999997</v>
      </c>
      <c r="E79" s="36">
        <v>31.98</v>
      </c>
      <c r="F79" s="36">
        <v>4.38</v>
      </c>
      <c r="G79" s="36">
        <v>0.66</v>
      </c>
      <c r="H79" s="36">
        <v>217.3</v>
      </c>
      <c r="I79" s="36">
        <v>176.97</v>
      </c>
      <c r="J79" s="36">
        <v>40.340000000000003</v>
      </c>
      <c r="K79" s="36">
        <v>0.43</v>
      </c>
      <c r="L79" s="36">
        <v>5.84</v>
      </c>
      <c r="M79" s="36">
        <v>1.2</v>
      </c>
      <c r="N79" s="36">
        <v>377.14</v>
      </c>
      <c r="O79" s="119"/>
      <c r="P79" s="119"/>
      <c r="Q79" s="119"/>
      <c r="R79" s="119"/>
      <c r="S79" s="119"/>
      <c r="T79" s="119"/>
      <c r="U79" s="119"/>
      <c r="V79" s="119"/>
      <c r="W79" s="119"/>
      <c r="X79" s="119"/>
      <c r="Y79" s="119"/>
      <c r="Z79" s="119"/>
      <c r="AA79" s="119"/>
      <c r="AB79" s="119"/>
      <c r="AC79" s="119"/>
    </row>
    <row r="80" spans="1:29" s="22" customFormat="1" ht="11.1" customHeight="1">
      <c r="A80" s="158">
        <f>IF(B80&lt;&gt;"",COUNTA($B$19:B80),"")</f>
        <v>61</v>
      </c>
      <c r="B80" s="42" t="s">
        <v>146</v>
      </c>
      <c r="C80" s="36">
        <v>397.19</v>
      </c>
      <c r="D80" s="36">
        <v>0.55000000000000004</v>
      </c>
      <c r="E80" s="36">
        <v>3.9</v>
      </c>
      <c r="F80" s="36">
        <v>3.38</v>
      </c>
      <c r="G80" s="36">
        <v>0.05</v>
      </c>
      <c r="H80" s="36">
        <v>7.59</v>
      </c>
      <c r="I80" s="36" t="s">
        <v>10</v>
      </c>
      <c r="J80" s="36">
        <v>7.59</v>
      </c>
      <c r="K80" s="36" t="s">
        <v>10</v>
      </c>
      <c r="L80" s="36">
        <v>4.55</v>
      </c>
      <c r="M80" s="36">
        <v>0.2</v>
      </c>
      <c r="N80" s="36">
        <v>376.97</v>
      </c>
      <c r="O80" s="119"/>
      <c r="P80" s="119"/>
      <c r="Q80" s="119"/>
      <c r="R80" s="119"/>
      <c r="S80" s="119"/>
      <c r="T80" s="119"/>
      <c r="U80" s="119"/>
      <c r="V80" s="119"/>
      <c r="W80" s="119"/>
      <c r="X80" s="119"/>
      <c r="Y80" s="119"/>
      <c r="Z80" s="119"/>
      <c r="AA80" s="119"/>
      <c r="AB80" s="119"/>
      <c r="AC80" s="119"/>
    </row>
    <row r="81" spans="1:29" s="22" customFormat="1" ht="20.100000000000001" customHeight="1">
      <c r="A81" s="159">
        <f>IF(B81&lt;&gt;"",COUNTA($B$19:B81),"")</f>
        <v>62</v>
      </c>
      <c r="B81" s="45" t="s">
        <v>161</v>
      </c>
      <c r="C81" s="37">
        <v>1106.23</v>
      </c>
      <c r="D81" s="37">
        <v>37.28</v>
      </c>
      <c r="E81" s="37">
        <v>55.48</v>
      </c>
      <c r="F81" s="37">
        <v>14.31</v>
      </c>
      <c r="G81" s="37">
        <v>8.94</v>
      </c>
      <c r="H81" s="37">
        <v>564.5</v>
      </c>
      <c r="I81" s="37">
        <v>429.21</v>
      </c>
      <c r="J81" s="37">
        <v>135.29</v>
      </c>
      <c r="K81" s="37">
        <v>1.66</v>
      </c>
      <c r="L81" s="37">
        <v>34.56</v>
      </c>
      <c r="M81" s="37">
        <v>3.71</v>
      </c>
      <c r="N81" s="37">
        <v>385.78</v>
      </c>
      <c r="O81" s="119"/>
      <c r="P81" s="119"/>
      <c r="Q81" s="119"/>
      <c r="R81" s="119"/>
      <c r="S81" s="119"/>
      <c r="T81" s="119"/>
      <c r="U81" s="119"/>
      <c r="V81" s="119"/>
      <c r="W81" s="119"/>
      <c r="X81" s="119"/>
      <c r="Y81" s="119"/>
      <c r="Z81" s="119"/>
      <c r="AA81" s="119"/>
      <c r="AB81" s="119"/>
      <c r="AC81" s="119"/>
    </row>
    <row r="82" spans="1:29" s="47" customFormat="1" ht="11.1" customHeight="1">
      <c r="A82" s="158">
        <f>IF(B82&lt;&gt;"",COUNTA($B$19:B82),"")</f>
        <v>63</v>
      </c>
      <c r="B82" s="42" t="s">
        <v>162</v>
      </c>
      <c r="C82" s="36">
        <v>26.95</v>
      </c>
      <c r="D82" s="36">
        <v>0.01</v>
      </c>
      <c r="E82" s="36">
        <v>3.72</v>
      </c>
      <c r="F82" s="36" t="s">
        <v>10</v>
      </c>
      <c r="G82" s="36" t="s">
        <v>10</v>
      </c>
      <c r="H82" s="36">
        <v>4.47</v>
      </c>
      <c r="I82" s="36">
        <v>4.46</v>
      </c>
      <c r="J82" s="36" t="s">
        <v>10</v>
      </c>
      <c r="K82" s="36" t="s">
        <v>10</v>
      </c>
      <c r="L82" s="36">
        <v>2.97</v>
      </c>
      <c r="M82" s="36" t="s">
        <v>10</v>
      </c>
      <c r="N82" s="36">
        <v>15.79</v>
      </c>
      <c r="O82" s="120"/>
      <c r="P82" s="120"/>
      <c r="Q82" s="120"/>
      <c r="R82" s="120"/>
      <c r="S82" s="120"/>
      <c r="T82" s="120"/>
      <c r="U82" s="120"/>
      <c r="V82" s="120"/>
      <c r="W82" s="120"/>
      <c r="X82" s="120"/>
      <c r="Y82" s="120"/>
      <c r="Z82" s="120"/>
      <c r="AA82" s="120"/>
      <c r="AB82" s="120"/>
      <c r="AC82" s="120"/>
    </row>
    <row r="83" spans="1:29" s="47" customFormat="1" ht="11.1" customHeight="1">
      <c r="A83" s="158">
        <f>IF(B83&lt;&gt;"",COUNTA($B$19:B83),"")</f>
        <v>64</v>
      </c>
      <c r="B83" s="42" t="s">
        <v>163</v>
      </c>
      <c r="C83" s="36" t="s">
        <v>10</v>
      </c>
      <c r="D83" s="36" t="s">
        <v>10</v>
      </c>
      <c r="E83" s="36" t="s">
        <v>10</v>
      </c>
      <c r="F83" s="36" t="s">
        <v>10</v>
      </c>
      <c r="G83" s="36" t="s">
        <v>10</v>
      </c>
      <c r="H83" s="36" t="s">
        <v>10</v>
      </c>
      <c r="I83" s="36" t="s">
        <v>10</v>
      </c>
      <c r="J83" s="36" t="s">
        <v>10</v>
      </c>
      <c r="K83" s="36" t="s">
        <v>10</v>
      </c>
      <c r="L83" s="36" t="s">
        <v>10</v>
      </c>
      <c r="M83" s="36" t="s">
        <v>10</v>
      </c>
      <c r="N83" s="36" t="s">
        <v>10</v>
      </c>
      <c r="O83" s="120"/>
      <c r="P83" s="120"/>
      <c r="Q83" s="120"/>
      <c r="R83" s="120"/>
      <c r="S83" s="120"/>
      <c r="T83" s="120"/>
      <c r="U83" s="120"/>
      <c r="V83" s="120"/>
      <c r="W83" s="120"/>
      <c r="X83" s="120"/>
      <c r="Y83" s="120"/>
      <c r="Z83" s="120"/>
      <c r="AA83" s="120"/>
      <c r="AB83" s="120"/>
      <c r="AC83" s="120"/>
    </row>
    <row r="84" spans="1:29" s="47" customFormat="1" ht="11.1" customHeight="1">
      <c r="A84" s="158">
        <f>IF(B84&lt;&gt;"",COUNTA($B$19:B84),"")</f>
        <v>65</v>
      </c>
      <c r="B84" s="42" t="s">
        <v>164</v>
      </c>
      <c r="C84" s="36">
        <v>7.21</v>
      </c>
      <c r="D84" s="36">
        <v>3.28</v>
      </c>
      <c r="E84" s="36">
        <v>0.43</v>
      </c>
      <c r="F84" s="36">
        <v>0.01</v>
      </c>
      <c r="G84" s="36">
        <v>0.01</v>
      </c>
      <c r="H84" s="36">
        <v>0.22</v>
      </c>
      <c r="I84" s="36">
        <v>0.22</v>
      </c>
      <c r="J84" s="36" t="s">
        <v>10</v>
      </c>
      <c r="K84" s="36">
        <v>0.02</v>
      </c>
      <c r="L84" s="36">
        <v>3.21</v>
      </c>
      <c r="M84" s="36">
        <v>0.04</v>
      </c>
      <c r="N84" s="36" t="s">
        <v>10</v>
      </c>
      <c r="O84" s="120"/>
      <c r="P84" s="120"/>
      <c r="Q84" s="120"/>
      <c r="R84" s="120"/>
      <c r="S84" s="120"/>
      <c r="T84" s="120"/>
      <c r="U84" s="120"/>
      <c r="V84" s="120"/>
      <c r="W84" s="120"/>
      <c r="X84" s="120"/>
      <c r="Y84" s="120"/>
      <c r="Z84" s="120"/>
      <c r="AA84" s="120"/>
      <c r="AB84" s="120"/>
      <c r="AC84" s="120"/>
    </row>
    <row r="85" spans="1:29" s="47" customFormat="1" ht="11.1" customHeight="1">
      <c r="A85" s="158">
        <f>IF(B85&lt;&gt;"",COUNTA($B$19:B85),"")</f>
        <v>66</v>
      </c>
      <c r="B85" s="42" t="s">
        <v>146</v>
      </c>
      <c r="C85" s="36" t="s">
        <v>10</v>
      </c>
      <c r="D85" s="36" t="s">
        <v>10</v>
      </c>
      <c r="E85" s="36" t="s">
        <v>10</v>
      </c>
      <c r="F85" s="36" t="s">
        <v>10</v>
      </c>
      <c r="G85" s="36" t="s">
        <v>10</v>
      </c>
      <c r="H85" s="36" t="s">
        <v>10</v>
      </c>
      <c r="I85" s="36" t="s">
        <v>10</v>
      </c>
      <c r="J85" s="36" t="s">
        <v>10</v>
      </c>
      <c r="K85" s="36" t="s">
        <v>10</v>
      </c>
      <c r="L85" s="36" t="s">
        <v>10</v>
      </c>
      <c r="M85" s="36" t="s">
        <v>10</v>
      </c>
      <c r="N85" s="36" t="s">
        <v>10</v>
      </c>
      <c r="O85" s="120"/>
      <c r="P85" s="120"/>
      <c r="Q85" s="120"/>
      <c r="R85" s="120"/>
      <c r="S85" s="120"/>
      <c r="T85" s="120"/>
      <c r="U85" s="120"/>
      <c r="V85" s="120"/>
      <c r="W85" s="120"/>
      <c r="X85" s="120"/>
      <c r="Y85" s="120"/>
      <c r="Z85" s="120"/>
      <c r="AA85" s="120"/>
      <c r="AB85" s="120"/>
      <c r="AC85" s="120"/>
    </row>
    <row r="86" spans="1:29" s="22" customFormat="1" ht="20.100000000000001" customHeight="1">
      <c r="A86" s="159">
        <f>IF(B86&lt;&gt;"",COUNTA($B$19:B86),"")</f>
        <v>67</v>
      </c>
      <c r="B86" s="45" t="s">
        <v>165</v>
      </c>
      <c r="C86" s="37">
        <v>34.17</v>
      </c>
      <c r="D86" s="37">
        <v>3.28</v>
      </c>
      <c r="E86" s="37">
        <v>4.1399999999999997</v>
      </c>
      <c r="F86" s="37">
        <v>0.01</v>
      </c>
      <c r="G86" s="37">
        <v>0.01</v>
      </c>
      <c r="H86" s="37">
        <v>4.68</v>
      </c>
      <c r="I86" s="37">
        <v>4.68</v>
      </c>
      <c r="J86" s="37" t="s">
        <v>10</v>
      </c>
      <c r="K86" s="37">
        <v>0.02</v>
      </c>
      <c r="L86" s="37">
        <v>6.19</v>
      </c>
      <c r="M86" s="37">
        <v>0.04</v>
      </c>
      <c r="N86" s="37">
        <v>15.79</v>
      </c>
      <c r="O86" s="119"/>
      <c r="P86" s="119"/>
      <c r="Q86" s="119"/>
      <c r="R86" s="119"/>
      <c r="S86" s="119"/>
      <c r="T86" s="119"/>
      <c r="U86" s="119"/>
      <c r="V86" s="119"/>
      <c r="W86" s="119"/>
      <c r="X86" s="119"/>
      <c r="Y86" s="119"/>
      <c r="Z86" s="119"/>
      <c r="AA86" s="119"/>
      <c r="AB86" s="119"/>
      <c r="AC86" s="119"/>
    </row>
    <row r="87" spans="1:29" s="22" customFormat="1" ht="20.100000000000001" customHeight="1">
      <c r="A87" s="159">
        <f>IF(B87&lt;&gt;"",COUNTA($B$19:B87),"")</f>
        <v>68</v>
      </c>
      <c r="B87" s="45" t="s">
        <v>166</v>
      </c>
      <c r="C87" s="37">
        <v>1140.3900000000001</v>
      </c>
      <c r="D87" s="37">
        <v>40.56</v>
      </c>
      <c r="E87" s="37">
        <v>59.63</v>
      </c>
      <c r="F87" s="37">
        <v>14.32</v>
      </c>
      <c r="G87" s="37">
        <v>8.9499999999999993</v>
      </c>
      <c r="H87" s="37">
        <v>569.17999999999995</v>
      </c>
      <c r="I87" s="37">
        <v>433.89</v>
      </c>
      <c r="J87" s="37">
        <v>135.30000000000001</v>
      </c>
      <c r="K87" s="37">
        <v>1.68</v>
      </c>
      <c r="L87" s="37">
        <v>40.75</v>
      </c>
      <c r="M87" s="37">
        <v>3.75</v>
      </c>
      <c r="N87" s="37">
        <v>401.57</v>
      </c>
      <c r="O87" s="119"/>
      <c r="P87" s="119"/>
      <c r="Q87" s="119"/>
      <c r="R87" s="119"/>
      <c r="S87" s="119"/>
      <c r="T87" s="119"/>
      <c r="U87" s="119"/>
      <c r="V87" s="119"/>
      <c r="W87" s="119"/>
      <c r="X87" s="119"/>
      <c r="Y87" s="119"/>
      <c r="Z87" s="119"/>
      <c r="AA87" s="119"/>
      <c r="AB87" s="119"/>
      <c r="AC87" s="119"/>
    </row>
    <row r="88" spans="1:29" s="22" customFormat="1" ht="20.100000000000001" customHeight="1">
      <c r="A88" s="159">
        <f>IF(B88&lt;&gt;"",COUNTA($B$19:B88),"")</f>
        <v>69</v>
      </c>
      <c r="B88" s="45" t="s">
        <v>167</v>
      </c>
      <c r="C88" s="37">
        <v>81.94</v>
      </c>
      <c r="D88" s="37">
        <v>-88.38</v>
      </c>
      <c r="E88" s="37">
        <v>-5.1100000000000003</v>
      </c>
      <c r="F88" s="37">
        <v>-108.47</v>
      </c>
      <c r="G88" s="37">
        <v>-11.78</v>
      </c>
      <c r="H88" s="37">
        <v>-360.48</v>
      </c>
      <c r="I88" s="37">
        <v>-198.27</v>
      </c>
      <c r="J88" s="37">
        <v>-162.21</v>
      </c>
      <c r="K88" s="37">
        <v>-26.32</v>
      </c>
      <c r="L88" s="37">
        <v>-62.28</v>
      </c>
      <c r="M88" s="37">
        <v>-22.64</v>
      </c>
      <c r="N88" s="37">
        <v>767.41</v>
      </c>
      <c r="O88" s="119"/>
      <c r="P88" s="119"/>
      <c r="Q88" s="119"/>
      <c r="R88" s="119"/>
      <c r="S88" s="119"/>
      <c r="T88" s="119"/>
      <c r="U88" s="119"/>
      <c r="V88" s="119"/>
      <c r="W88" s="119"/>
      <c r="X88" s="119"/>
      <c r="Y88" s="119"/>
      <c r="Z88" s="119"/>
      <c r="AA88" s="119"/>
      <c r="AB88" s="119"/>
      <c r="AC88" s="119"/>
    </row>
    <row r="89" spans="1:29" s="47" customFormat="1" ht="24.95" customHeight="1">
      <c r="A89" s="158">
        <f>IF(B89&lt;&gt;"",COUNTA($B$19:B89),"")</f>
        <v>70</v>
      </c>
      <c r="B89" s="44" t="s">
        <v>168</v>
      </c>
      <c r="C89" s="38">
        <v>80.38</v>
      </c>
      <c r="D89" s="38">
        <v>-90.75</v>
      </c>
      <c r="E89" s="38">
        <v>-7.14</v>
      </c>
      <c r="F89" s="38">
        <v>-96.02</v>
      </c>
      <c r="G89" s="38">
        <v>-11.61</v>
      </c>
      <c r="H89" s="38">
        <v>-363.36</v>
      </c>
      <c r="I89" s="38">
        <v>-202.46</v>
      </c>
      <c r="J89" s="38">
        <v>-160.9</v>
      </c>
      <c r="K89" s="38">
        <v>-26.12</v>
      </c>
      <c r="L89" s="38">
        <v>-54.05</v>
      </c>
      <c r="M89" s="38">
        <v>-22.2</v>
      </c>
      <c r="N89" s="38">
        <v>751.62</v>
      </c>
      <c r="O89" s="120"/>
      <c r="P89" s="120"/>
      <c r="Q89" s="120"/>
      <c r="R89" s="120"/>
      <c r="S89" s="120"/>
      <c r="T89" s="120"/>
      <c r="U89" s="120"/>
      <c r="V89" s="120"/>
      <c r="W89" s="120"/>
      <c r="X89" s="120"/>
      <c r="Y89" s="120"/>
      <c r="Z89" s="120"/>
      <c r="AA89" s="120"/>
      <c r="AB89" s="120"/>
      <c r="AC89" s="120"/>
    </row>
    <row r="90" spans="1:29" s="47" customFormat="1" ht="18" customHeight="1">
      <c r="A90" s="158">
        <f>IF(B90&lt;&gt;"",COUNTA($B$19:B90),"")</f>
        <v>71</v>
      </c>
      <c r="B90" s="42" t="s">
        <v>169</v>
      </c>
      <c r="C90" s="36">
        <v>11.48</v>
      </c>
      <c r="D90" s="36" t="s">
        <v>10</v>
      </c>
      <c r="E90" s="36" t="s">
        <v>10</v>
      </c>
      <c r="F90" s="36" t="s">
        <v>10</v>
      </c>
      <c r="G90" s="36" t="s">
        <v>10</v>
      </c>
      <c r="H90" s="36" t="s">
        <v>10</v>
      </c>
      <c r="I90" s="36" t="s">
        <v>10</v>
      </c>
      <c r="J90" s="36" t="s">
        <v>10</v>
      </c>
      <c r="K90" s="36" t="s">
        <v>10</v>
      </c>
      <c r="L90" s="36" t="s">
        <v>10</v>
      </c>
      <c r="M90" s="36" t="s">
        <v>10</v>
      </c>
      <c r="N90" s="36">
        <v>11.48</v>
      </c>
      <c r="O90" s="120"/>
      <c r="P90" s="120"/>
      <c r="Q90" s="120"/>
      <c r="R90" s="120"/>
      <c r="S90" s="120"/>
      <c r="T90" s="120"/>
      <c r="U90" s="120"/>
      <c r="V90" s="120"/>
      <c r="W90" s="120"/>
      <c r="X90" s="120"/>
      <c r="Y90" s="120"/>
      <c r="Z90" s="120"/>
      <c r="AA90" s="120"/>
      <c r="AB90" s="120"/>
      <c r="AC90" s="120"/>
    </row>
    <row r="91" spans="1:29" ht="11.1" customHeight="1">
      <c r="A91" s="158">
        <f>IF(B91&lt;&gt;"",COUNTA($B$19:B91),"")</f>
        <v>72</v>
      </c>
      <c r="B91" s="42" t="s">
        <v>170</v>
      </c>
      <c r="C91" s="36">
        <v>41.63</v>
      </c>
      <c r="D91" s="36" t="s">
        <v>10</v>
      </c>
      <c r="E91" s="36" t="s">
        <v>10</v>
      </c>
      <c r="F91" s="36" t="s">
        <v>10</v>
      </c>
      <c r="G91" s="36" t="s">
        <v>10</v>
      </c>
      <c r="H91" s="36" t="s">
        <v>10</v>
      </c>
      <c r="I91" s="36" t="s">
        <v>10</v>
      </c>
      <c r="J91" s="36" t="s">
        <v>10</v>
      </c>
      <c r="K91" s="36" t="s">
        <v>10</v>
      </c>
      <c r="L91" s="36" t="s">
        <v>10</v>
      </c>
      <c r="M91" s="36" t="s">
        <v>10</v>
      </c>
      <c r="N91" s="36">
        <v>41.63</v>
      </c>
    </row>
  </sheetData>
  <mergeCells count="27">
    <mergeCell ref="L4:L15"/>
    <mergeCell ref="M4:M15"/>
    <mergeCell ref="N4:N15"/>
    <mergeCell ref="I5:I15"/>
    <mergeCell ref="J5:J15"/>
    <mergeCell ref="C18:G18"/>
    <mergeCell ref="H18:N18"/>
    <mergeCell ref="C55:G55"/>
    <mergeCell ref="H55:N55"/>
    <mergeCell ref="A3:A16"/>
    <mergeCell ref="B3:B16"/>
    <mergeCell ref="C3:C16"/>
    <mergeCell ref="D3:G3"/>
    <mergeCell ref="H3:N3"/>
    <mergeCell ref="D4:D15"/>
    <mergeCell ref="E4:E15"/>
    <mergeCell ref="F4:F15"/>
    <mergeCell ref="G4:G15"/>
    <mergeCell ref="H4:H15"/>
    <mergeCell ref="I4:J4"/>
    <mergeCell ref="K4:K15"/>
    <mergeCell ref="A1:B1"/>
    <mergeCell ref="C1:G1"/>
    <mergeCell ref="H1:N1"/>
    <mergeCell ref="A2:B2"/>
    <mergeCell ref="C2:G2"/>
    <mergeCell ref="H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354"/>
  <sheetViews>
    <sheetView zoomScale="140" zoomScaleNormal="140" zoomScalePageLayoutView="140" workbookViewId="0">
      <selection activeCell="A2" sqref="A2:A3"/>
    </sheetView>
  </sheetViews>
  <sheetFormatPr baseColWidth="10" defaultRowHeight="12.75"/>
  <cols>
    <col min="1" max="1" width="9.85546875" style="63" customWidth="1"/>
    <col min="2" max="2" width="72.42578125" style="12" bestFit="1" customWidth="1"/>
    <col min="3" max="16384" width="11.42578125" style="9"/>
  </cols>
  <sheetData>
    <row r="1" spans="1:2" s="12" customFormat="1" ht="39.950000000000003" customHeight="1">
      <c r="A1" s="49" t="s">
        <v>216</v>
      </c>
      <c r="B1" s="49"/>
    </row>
    <row r="2" spans="1:2" s="50" customFormat="1" ht="11.45" customHeight="1">
      <c r="A2" s="190" t="s">
        <v>217</v>
      </c>
      <c r="B2" s="192" t="s">
        <v>30</v>
      </c>
    </row>
    <row r="3" spans="1:2" s="50" customFormat="1" ht="11.45" customHeight="1">
      <c r="A3" s="191"/>
      <c r="B3" s="193"/>
    </row>
    <row r="4" spans="1:2" s="53" customFormat="1" ht="11.1" customHeight="1">
      <c r="A4" s="51"/>
      <c r="B4" s="52"/>
    </row>
    <row r="5" spans="1:2" s="53" customFormat="1" ht="11.1" customHeight="1">
      <c r="A5" s="54" t="s">
        <v>218</v>
      </c>
      <c r="B5" s="55" t="s">
        <v>219</v>
      </c>
    </row>
    <row r="6" spans="1:2" s="53" customFormat="1" ht="8.1" customHeight="1">
      <c r="A6" s="56"/>
      <c r="B6" s="57"/>
    </row>
    <row r="7" spans="1:2" s="53" customFormat="1" ht="11.1" customHeight="1">
      <c r="A7" s="54" t="s">
        <v>220</v>
      </c>
      <c r="B7" s="55" t="s">
        <v>199</v>
      </c>
    </row>
    <row r="8" spans="1:2" s="53" customFormat="1" ht="11.1" customHeight="1">
      <c r="A8" s="56" t="s">
        <v>221</v>
      </c>
      <c r="B8" s="57" t="s">
        <v>222</v>
      </c>
    </row>
    <row r="9" spans="1:2" s="53" customFormat="1" ht="8.1" customHeight="1">
      <c r="A9" s="56"/>
      <c r="B9" s="57"/>
    </row>
    <row r="10" spans="1:2" s="53" customFormat="1" ht="11.1" customHeight="1">
      <c r="A10" s="54" t="s">
        <v>223</v>
      </c>
      <c r="B10" s="55" t="s">
        <v>200</v>
      </c>
    </row>
    <row r="11" spans="1:2" s="53" customFormat="1" ht="11.1" customHeight="1">
      <c r="A11" s="56" t="s">
        <v>224</v>
      </c>
      <c r="B11" s="57" t="s">
        <v>225</v>
      </c>
    </row>
    <row r="12" spans="1:2" s="53" customFormat="1" ht="11.1" customHeight="1">
      <c r="A12" s="56" t="s">
        <v>226</v>
      </c>
      <c r="B12" s="57" t="s">
        <v>227</v>
      </c>
    </row>
    <row r="13" spans="1:2" s="53" customFormat="1" ht="11.1" customHeight="1">
      <c r="A13" s="56" t="s">
        <v>228</v>
      </c>
      <c r="B13" s="57" t="s">
        <v>32</v>
      </c>
    </row>
    <row r="14" spans="1:2" s="53" customFormat="1" ht="11.1" customHeight="1">
      <c r="A14" s="56" t="s">
        <v>229</v>
      </c>
      <c r="B14" s="57" t="s">
        <v>34</v>
      </c>
    </row>
    <row r="15" spans="1:2" s="53" customFormat="1" ht="11.1" customHeight="1">
      <c r="A15" s="56" t="s">
        <v>230</v>
      </c>
      <c r="B15" s="57" t="s">
        <v>33</v>
      </c>
    </row>
    <row r="16" spans="1:2" s="53" customFormat="1" ht="9" customHeight="1">
      <c r="A16" s="56"/>
      <c r="B16" s="57"/>
    </row>
    <row r="17" spans="1:2" s="53" customFormat="1" ht="11.1" customHeight="1">
      <c r="A17" s="54" t="s">
        <v>231</v>
      </c>
      <c r="B17" s="55" t="s">
        <v>232</v>
      </c>
    </row>
    <row r="18" spans="1:2" s="53" customFormat="1" ht="5.0999999999999996" customHeight="1">
      <c r="A18" s="56"/>
      <c r="B18" s="57"/>
    </row>
    <row r="19" spans="1:2" s="53" customFormat="1" ht="11.1" customHeight="1">
      <c r="A19" s="54" t="s">
        <v>173</v>
      </c>
      <c r="B19" s="55" t="s">
        <v>201</v>
      </c>
    </row>
    <row r="20" spans="1:2" s="53" customFormat="1" ht="11.1" customHeight="1">
      <c r="A20" s="56" t="s">
        <v>233</v>
      </c>
      <c r="B20" s="57" t="s">
        <v>234</v>
      </c>
    </row>
    <row r="21" spans="1:2" s="53" customFormat="1" ht="11.1" customHeight="1">
      <c r="A21" s="56" t="s">
        <v>235</v>
      </c>
      <c r="B21" s="57" t="s">
        <v>236</v>
      </c>
    </row>
    <row r="22" spans="1:2" s="53" customFormat="1" ht="11.1" customHeight="1">
      <c r="A22" s="56">
        <v>213</v>
      </c>
      <c r="B22" s="57" t="s">
        <v>237</v>
      </c>
    </row>
    <row r="23" spans="1:2" s="53" customFormat="1" ht="11.1" customHeight="1">
      <c r="A23" s="56" t="s">
        <v>238</v>
      </c>
      <c r="B23" s="57" t="s">
        <v>239</v>
      </c>
    </row>
    <row r="24" spans="1:2" s="53" customFormat="1" ht="11.1" customHeight="1">
      <c r="A24" s="56" t="s">
        <v>240</v>
      </c>
      <c r="B24" s="57" t="s">
        <v>35</v>
      </c>
    </row>
    <row r="25" spans="1:2" s="53" customFormat="1" ht="11.1" customHeight="1">
      <c r="A25" s="56" t="s">
        <v>241</v>
      </c>
      <c r="B25" s="57" t="s">
        <v>242</v>
      </c>
    </row>
    <row r="26" spans="1:2" s="53" customFormat="1" ht="11.1" customHeight="1">
      <c r="A26" s="56" t="s">
        <v>243</v>
      </c>
      <c r="B26" s="57" t="s">
        <v>244</v>
      </c>
    </row>
    <row r="27" spans="1:2" s="53" customFormat="1" ht="11.1" customHeight="1">
      <c r="A27" s="56" t="s">
        <v>245</v>
      </c>
      <c r="B27" s="57" t="s">
        <v>246</v>
      </c>
    </row>
    <row r="28" spans="1:2" s="53" customFormat="1" ht="11.1" customHeight="1">
      <c r="A28" s="56" t="s">
        <v>247</v>
      </c>
      <c r="B28" s="57" t="s">
        <v>248</v>
      </c>
    </row>
    <row r="29" spans="1:2" s="53" customFormat="1" ht="11.1" customHeight="1">
      <c r="A29" s="56" t="s">
        <v>249</v>
      </c>
      <c r="B29" s="57" t="s">
        <v>250</v>
      </c>
    </row>
    <row r="30" spans="1:2" s="53" customFormat="1" ht="11.1" customHeight="1">
      <c r="A30" s="56" t="s">
        <v>251</v>
      </c>
      <c r="B30" s="57" t="s">
        <v>36</v>
      </c>
    </row>
    <row r="31" spans="1:2" s="53" customFormat="1" ht="11.1" customHeight="1">
      <c r="A31" s="56" t="s">
        <v>252</v>
      </c>
      <c r="B31" s="57" t="s">
        <v>253</v>
      </c>
    </row>
    <row r="32" spans="1:2" s="53" customFormat="1" ht="11.1" customHeight="1">
      <c r="A32" s="56" t="s">
        <v>254</v>
      </c>
      <c r="B32" s="57" t="s">
        <v>255</v>
      </c>
    </row>
    <row r="33" spans="1:2" s="53" customFormat="1" ht="5.0999999999999996" customHeight="1">
      <c r="A33" s="56"/>
      <c r="B33" s="57"/>
    </row>
    <row r="34" spans="1:2" s="53" customFormat="1" ht="11.1" customHeight="1">
      <c r="A34" s="54" t="s">
        <v>174</v>
      </c>
      <c r="B34" s="55" t="s">
        <v>202</v>
      </c>
    </row>
    <row r="35" spans="1:2" s="53" customFormat="1" ht="11.1" customHeight="1">
      <c r="A35" s="56" t="s">
        <v>256</v>
      </c>
      <c r="B35" s="57" t="s">
        <v>37</v>
      </c>
    </row>
    <row r="36" spans="1:2" s="53" customFormat="1" ht="11.1" customHeight="1">
      <c r="A36" s="56" t="s">
        <v>257</v>
      </c>
      <c r="B36" s="57" t="s">
        <v>258</v>
      </c>
    </row>
    <row r="37" spans="1:2" s="53" customFormat="1" ht="11.1" customHeight="1">
      <c r="A37" s="56" t="s">
        <v>259</v>
      </c>
      <c r="B37" s="57" t="s">
        <v>260</v>
      </c>
    </row>
    <row r="38" spans="1:2" s="53" customFormat="1" ht="11.1" customHeight="1">
      <c r="A38" s="56" t="s">
        <v>261</v>
      </c>
      <c r="B38" s="57" t="s">
        <v>262</v>
      </c>
    </row>
    <row r="39" spans="1:2" s="53" customFormat="1" ht="11.1" customHeight="1">
      <c r="A39" s="56" t="s">
        <v>263</v>
      </c>
      <c r="B39" s="57" t="s">
        <v>264</v>
      </c>
    </row>
    <row r="40" spans="1:2" s="53" customFormat="1" ht="11.1" customHeight="1">
      <c r="A40" s="56" t="s">
        <v>265</v>
      </c>
      <c r="B40" s="57" t="s">
        <v>266</v>
      </c>
    </row>
    <row r="41" spans="1:2" s="53" customFormat="1" ht="11.1" customHeight="1">
      <c r="A41" s="56" t="s">
        <v>267</v>
      </c>
      <c r="B41" s="57" t="s">
        <v>38</v>
      </c>
    </row>
    <row r="42" spans="1:2" s="53" customFormat="1" ht="11.1" customHeight="1">
      <c r="A42" s="56" t="s">
        <v>268</v>
      </c>
      <c r="B42" s="57" t="s">
        <v>269</v>
      </c>
    </row>
    <row r="43" spans="1:2" s="53" customFormat="1" ht="11.1" customHeight="1">
      <c r="A43" s="56" t="s">
        <v>270</v>
      </c>
      <c r="B43" s="57" t="s">
        <v>39</v>
      </c>
    </row>
    <row r="44" spans="1:2" s="53" customFormat="1" ht="11.1" customHeight="1">
      <c r="A44" s="56" t="s">
        <v>271</v>
      </c>
      <c r="B44" s="57" t="s">
        <v>272</v>
      </c>
    </row>
    <row r="45" spans="1:2" s="53" customFormat="1" ht="11.1" customHeight="1">
      <c r="A45" s="56" t="s">
        <v>273</v>
      </c>
      <c r="B45" s="57" t="s">
        <v>274</v>
      </c>
    </row>
    <row r="46" spans="1:2" s="53" customFormat="1" ht="9" customHeight="1">
      <c r="A46" s="56"/>
      <c r="B46" s="57"/>
    </row>
    <row r="47" spans="1:2" s="53" customFormat="1" ht="11.1" customHeight="1">
      <c r="A47" s="54" t="s">
        <v>275</v>
      </c>
      <c r="B47" s="55" t="s">
        <v>203</v>
      </c>
    </row>
    <row r="48" spans="1:2" s="53" customFormat="1" ht="5.0999999999999996" customHeight="1">
      <c r="A48" s="56"/>
      <c r="B48" s="57"/>
    </row>
    <row r="49" spans="1:2" s="53" customFormat="1" ht="11.1" customHeight="1">
      <c r="A49" s="54" t="s">
        <v>177</v>
      </c>
      <c r="B49" s="55" t="s">
        <v>276</v>
      </c>
    </row>
    <row r="50" spans="1:2" s="53" customFormat="1" ht="11.1" customHeight="1">
      <c r="A50" s="56" t="s">
        <v>277</v>
      </c>
      <c r="B50" s="57" t="s">
        <v>278</v>
      </c>
    </row>
    <row r="51" spans="1:2" s="53" customFormat="1" ht="11.1" customHeight="1">
      <c r="A51" s="56">
        <v>3111</v>
      </c>
      <c r="B51" s="57" t="s">
        <v>948</v>
      </c>
    </row>
    <row r="52" spans="1:2" s="53" customFormat="1" ht="11.1" customHeight="1">
      <c r="A52" s="56">
        <v>3112</v>
      </c>
      <c r="B52" s="57" t="s">
        <v>949</v>
      </c>
    </row>
    <row r="53" spans="1:2" s="53" customFormat="1" ht="11.1" customHeight="1">
      <c r="A53" s="56">
        <v>3113</v>
      </c>
      <c r="B53" s="57" t="s">
        <v>950</v>
      </c>
    </row>
    <row r="54" spans="1:2" s="53" customFormat="1" ht="11.1" customHeight="1">
      <c r="A54" s="56">
        <v>3114</v>
      </c>
      <c r="B54" s="57" t="s">
        <v>951</v>
      </c>
    </row>
    <row r="55" spans="1:2" s="53" customFormat="1" ht="11.1" customHeight="1">
      <c r="A55" s="56">
        <v>3115</v>
      </c>
      <c r="B55" s="57" t="s">
        <v>952</v>
      </c>
    </row>
    <row r="56" spans="1:2" s="53" customFormat="1" ht="11.1" customHeight="1">
      <c r="A56" s="56">
        <v>3116</v>
      </c>
      <c r="B56" s="57" t="s">
        <v>953</v>
      </c>
    </row>
    <row r="57" spans="1:2" s="53" customFormat="1" ht="11.1" customHeight="1">
      <c r="A57" s="56">
        <v>3119</v>
      </c>
      <c r="B57" s="57" t="s">
        <v>954</v>
      </c>
    </row>
    <row r="58" spans="1:2" s="53" customFormat="1" ht="11.1" customHeight="1">
      <c r="A58" s="56">
        <v>312</v>
      </c>
      <c r="B58" s="57" t="s">
        <v>279</v>
      </c>
    </row>
    <row r="59" spans="1:2" s="53" customFormat="1" ht="11.1" customHeight="1">
      <c r="A59" s="56">
        <v>3121</v>
      </c>
      <c r="B59" s="57" t="s">
        <v>280</v>
      </c>
    </row>
    <row r="60" spans="1:2" s="53" customFormat="1" ht="11.1" customHeight="1">
      <c r="A60" s="56">
        <v>3122</v>
      </c>
      <c r="B60" s="57" t="s">
        <v>281</v>
      </c>
    </row>
    <row r="61" spans="1:2" s="53" customFormat="1" ht="11.1" customHeight="1">
      <c r="A61" s="56">
        <v>3123</v>
      </c>
      <c r="B61" s="57" t="s">
        <v>282</v>
      </c>
    </row>
    <row r="62" spans="1:2" s="53" customFormat="1" ht="11.1" customHeight="1">
      <c r="A62" s="56">
        <v>3124</v>
      </c>
      <c r="B62" s="57" t="s">
        <v>283</v>
      </c>
    </row>
    <row r="63" spans="1:2" s="53" customFormat="1" ht="11.1" customHeight="1">
      <c r="A63" s="56">
        <v>3125</v>
      </c>
      <c r="B63" s="57" t="s">
        <v>284</v>
      </c>
    </row>
    <row r="64" spans="1:2" s="53" customFormat="1" ht="11.1" customHeight="1">
      <c r="A64" s="56" t="s">
        <v>285</v>
      </c>
      <c r="B64" s="57" t="s">
        <v>286</v>
      </c>
    </row>
    <row r="65" spans="1:2" s="53" customFormat="1" ht="11.1" customHeight="1">
      <c r="A65" s="56">
        <v>313</v>
      </c>
      <c r="B65" s="57" t="s">
        <v>287</v>
      </c>
    </row>
    <row r="66" spans="1:2" s="53" customFormat="1" ht="11.1" customHeight="1">
      <c r="A66" s="56">
        <v>315</v>
      </c>
      <c r="B66" s="57" t="s">
        <v>41</v>
      </c>
    </row>
    <row r="67" spans="1:2" s="53" customFormat="1" ht="11.1" customHeight="1">
      <c r="A67" s="56">
        <v>321</v>
      </c>
      <c r="B67" s="57" t="s">
        <v>288</v>
      </c>
    </row>
    <row r="68" spans="1:2" s="53" customFormat="1" ht="11.1" customHeight="1">
      <c r="A68" s="56">
        <v>331</v>
      </c>
      <c r="B68" s="57" t="s">
        <v>289</v>
      </c>
    </row>
    <row r="69" spans="1:2" s="53" customFormat="1" ht="11.1" customHeight="1">
      <c r="A69" s="56">
        <v>341</v>
      </c>
      <c r="B69" s="57" t="s">
        <v>290</v>
      </c>
    </row>
    <row r="70" spans="1:2" s="53" customFormat="1" ht="11.1" customHeight="1">
      <c r="A70" s="56">
        <v>343</v>
      </c>
      <c r="B70" s="57" t="s">
        <v>291</v>
      </c>
    </row>
    <row r="71" spans="1:2" s="53" customFormat="1" ht="11.1" customHeight="1">
      <c r="A71" s="56">
        <v>344</v>
      </c>
      <c r="B71" s="57" t="s">
        <v>292</v>
      </c>
    </row>
    <row r="72" spans="1:2" s="53" customFormat="1" ht="11.1" customHeight="1">
      <c r="A72" s="56" t="s">
        <v>293</v>
      </c>
      <c r="B72" s="57" t="s">
        <v>294</v>
      </c>
    </row>
    <row r="73" spans="1:2" s="53" customFormat="1" ht="11.1" customHeight="1">
      <c r="A73" s="56">
        <v>351</v>
      </c>
      <c r="B73" s="57" t="s">
        <v>295</v>
      </c>
    </row>
    <row r="74" spans="1:2" s="53" customFormat="1" ht="5.0999999999999996" customHeight="1">
      <c r="A74" s="56"/>
      <c r="B74" s="57"/>
    </row>
    <row r="75" spans="1:2" s="53" customFormat="1" ht="11.1" customHeight="1">
      <c r="A75" s="54">
        <v>36</v>
      </c>
      <c r="B75" s="55" t="s">
        <v>296</v>
      </c>
    </row>
    <row r="76" spans="1:2" s="53" customFormat="1" ht="11.1" customHeight="1">
      <c r="A76" s="56">
        <v>361</v>
      </c>
      <c r="B76" s="57" t="s">
        <v>297</v>
      </c>
    </row>
    <row r="77" spans="1:2" s="53" customFormat="1" ht="11.1" customHeight="1">
      <c r="A77" s="56">
        <v>362</v>
      </c>
      <c r="B77" s="57" t="s">
        <v>42</v>
      </c>
    </row>
    <row r="78" spans="1:2" s="53" customFormat="1" ht="11.1" customHeight="1">
      <c r="A78" s="56">
        <v>363</v>
      </c>
      <c r="B78" s="57" t="s">
        <v>298</v>
      </c>
    </row>
    <row r="79" spans="1:2" s="53" customFormat="1" ht="11.1" customHeight="1">
      <c r="A79" s="56">
        <v>365</v>
      </c>
      <c r="B79" s="57" t="s">
        <v>44</v>
      </c>
    </row>
    <row r="80" spans="1:2" s="53" customFormat="1" ht="11.1" customHeight="1">
      <c r="A80" s="56">
        <v>366</v>
      </c>
      <c r="B80" s="57" t="s">
        <v>43</v>
      </c>
    </row>
    <row r="81" spans="1:2" s="53" customFormat="1" ht="11.1" customHeight="1">
      <c r="A81" s="56">
        <v>367</v>
      </c>
      <c r="B81" s="57" t="s">
        <v>913</v>
      </c>
    </row>
    <row r="82" spans="1:2" s="53" customFormat="1" ht="9" customHeight="1">
      <c r="A82" s="56"/>
      <c r="B82" s="57"/>
    </row>
    <row r="83" spans="1:2" s="53" customFormat="1" ht="11.1" customHeight="1">
      <c r="A83" s="54" t="s">
        <v>299</v>
      </c>
      <c r="B83" s="55" t="s">
        <v>204</v>
      </c>
    </row>
    <row r="84" spans="1:2" s="53" customFormat="1" ht="5.0999999999999996" customHeight="1">
      <c r="A84" s="56"/>
      <c r="B84" s="57"/>
    </row>
    <row r="85" spans="1:2" s="53" customFormat="1" ht="11.1" customHeight="1">
      <c r="A85" s="54" t="s">
        <v>300</v>
      </c>
      <c r="B85" s="55" t="s">
        <v>301</v>
      </c>
    </row>
    <row r="86" spans="1:2" s="53" customFormat="1" ht="11.1" customHeight="1">
      <c r="A86" s="56" t="s">
        <v>302</v>
      </c>
      <c r="B86" s="57" t="s">
        <v>303</v>
      </c>
    </row>
    <row r="87" spans="1:2" s="53" customFormat="1" ht="11.1" customHeight="1">
      <c r="A87" s="56" t="s">
        <v>304</v>
      </c>
      <c r="B87" s="57" t="s">
        <v>305</v>
      </c>
    </row>
    <row r="88" spans="1:2" s="53" customFormat="1" ht="11.1" customHeight="1">
      <c r="A88" s="56" t="s">
        <v>306</v>
      </c>
      <c r="B88" s="57" t="s">
        <v>307</v>
      </c>
    </row>
    <row r="89" spans="1:2" s="53" customFormat="1" ht="11.1" customHeight="1">
      <c r="A89" s="56" t="s">
        <v>308</v>
      </c>
      <c r="B89" s="57" t="s">
        <v>309</v>
      </c>
    </row>
    <row r="90" spans="1:2" s="53" customFormat="1" ht="5.0999999999999996" customHeight="1">
      <c r="A90" s="56"/>
      <c r="B90" s="57"/>
    </row>
    <row r="91" spans="1:2" s="53" customFormat="1" ht="11.1" customHeight="1">
      <c r="A91" s="54" t="s">
        <v>310</v>
      </c>
      <c r="B91" s="55" t="s">
        <v>311</v>
      </c>
    </row>
    <row r="92" spans="1:2" s="53" customFormat="1" ht="11.1" customHeight="1">
      <c r="A92" s="56" t="s">
        <v>312</v>
      </c>
      <c r="B92" s="57" t="s">
        <v>45</v>
      </c>
    </row>
    <row r="93" spans="1:2" s="53" customFormat="1" ht="11.1" customHeight="1">
      <c r="A93" s="56" t="s">
        <v>313</v>
      </c>
      <c r="B93" s="57" t="s">
        <v>314</v>
      </c>
    </row>
    <row r="94" spans="1:2" s="53" customFormat="1" ht="9" customHeight="1">
      <c r="A94" s="56"/>
      <c r="B94" s="57"/>
    </row>
    <row r="95" spans="1:2" s="53" customFormat="1" ht="11.1" customHeight="1">
      <c r="A95" s="54" t="s">
        <v>315</v>
      </c>
      <c r="B95" s="55" t="s">
        <v>316</v>
      </c>
    </row>
    <row r="96" spans="1:2" s="53" customFormat="1" ht="5.0999999999999996" customHeight="1">
      <c r="A96" s="56"/>
      <c r="B96" s="57"/>
    </row>
    <row r="97" spans="1:2" s="53" customFormat="1" ht="11.1" customHeight="1">
      <c r="A97" s="54" t="s">
        <v>317</v>
      </c>
      <c r="B97" s="55" t="s">
        <v>318</v>
      </c>
    </row>
    <row r="98" spans="1:2" s="53" customFormat="1" ht="11.1" customHeight="1">
      <c r="A98" s="56">
        <v>511</v>
      </c>
      <c r="B98" s="57" t="s">
        <v>319</v>
      </c>
    </row>
    <row r="99" spans="1:2" s="53" customFormat="1" ht="5.0999999999999996" customHeight="1">
      <c r="A99" s="56"/>
      <c r="B99" s="57"/>
    </row>
    <row r="100" spans="1:2" s="53" customFormat="1" ht="11.1" customHeight="1">
      <c r="A100" s="54" t="s">
        <v>320</v>
      </c>
      <c r="B100" s="55" t="s">
        <v>321</v>
      </c>
    </row>
    <row r="101" spans="1:2" s="53" customFormat="1" ht="11.1" customHeight="1">
      <c r="A101" s="56">
        <v>521</v>
      </c>
      <c r="B101" s="57" t="s">
        <v>322</v>
      </c>
    </row>
    <row r="102" spans="1:2" s="53" customFormat="1" ht="11.1" customHeight="1">
      <c r="A102" s="56">
        <v>522</v>
      </c>
      <c r="B102" s="57" t="s">
        <v>323</v>
      </c>
    </row>
    <row r="103" spans="1:2" s="53" customFormat="1" ht="11.1" customHeight="1">
      <c r="A103" s="56">
        <v>523</v>
      </c>
      <c r="B103" s="57" t="s">
        <v>324</v>
      </c>
    </row>
    <row r="104" spans="1:2" s="53" customFormat="1" ht="5.0999999999999996" customHeight="1">
      <c r="A104" s="56"/>
      <c r="B104" s="57"/>
    </row>
    <row r="105" spans="1:2" s="53" customFormat="1" ht="11.1" customHeight="1">
      <c r="A105" s="54">
        <v>53</v>
      </c>
      <c r="B105" s="55" t="s">
        <v>325</v>
      </c>
    </row>
    <row r="106" spans="1:2" s="53" customFormat="1" ht="11.1" customHeight="1">
      <c r="A106" s="56">
        <v>531</v>
      </c>
      <c r="B106" s="57" t="s">
        <v>53</v>
      </c>
    </row>
    <row r="107" spans="1:2" s="53" customFormat="1" ht="11.1" customHeight="1">
      <c r="A107" s="56">
        <v>532</v>
      </c>
      <c r="B107" s="57" t="s">
        <v>54</v>
      </c>
    </row>
    <row r="108" spans="1:2" s="53" customFormat="1" ht="11.1" customHeight="1">
      <c r="A108" s="56">
        <v>533</v>
      </c>
      <c r="B108" s="57" t="s">
        <v>55</v>
      </c>
    </row>
    <row r="109" spans="1:2" s="53" customFormat="1" ht="11.1" customHeight="1">
      <c r="A109" s="56">
        <v>534</v>
      </c>
      <c r="B109" s="57" t="s">
        <v>56</v>
      </c>
    </row>
    <row r="110" spans="1:2" s="53" customFormat="1" ht="11.1" customHeight="1">
      <c r="A110" s="56">
        <v>535</v>
      </c>
      <c r="B110" s="57" t="s">
        <v>326</v>
      </c>
    </row>
    <row r="111" spans="1:2" s="53" customFormat="1" ht="11.1" customHeight="1">
      <c r="A111" s="56">
        <v>537</v>
      </c>
      <c r="B111" s="57" t="s">
        <v>327</v>
      </c>
    </row>
    <row r="112" spans="1:2" s="53" customFormat="1" ht="11.1" customHeight="1">
      <c r="A112" s="56">
        <v>538</v>
      </c>
      <c r="B112" s="57" t="s">
        <v>52</v>
      </c>
    </row>
    <row r="113" spans="1:2" s="53" customFormat="1" ht="5.0999999999999996" customHeight="1">
      <c r="A113" s="56"/>
      <c r="B113" s="57"/>
    </row>
    <row r="114" spans="1:2" s="53" customFormat="1" ht="11.1" customHeight="1">
      <c r="A114" s="54">
        <v>54</v>
      </c>
      <c r="B114" s="55" t="s">
        <v>328</v>
      </c>
    </row>
    <row r="115" spans="1:2" s="53" customFormat="1" ht="11.1" customHeight="1">
      <c r="A115" s="56">
        <v>541</v>
      </c>
      <c r="B115" s="57" t="s">
        <v>46</v>
      </c>
    </row>
    <row r="116" spans="1:2" s="53" customFormat="1" ht="11.1" customHeight="1">
      <c r="A116" s="56">
        <v>542</v>
      </c>
      <c r="B116" s="57" t="s">
        <v>47</v>
      </c>
    </row>
    <row r="117" spans="1:2" s="53" customFormat="1" ht="11.1" customHeight="1">
      <c r="A117" s="56">
        <v>543</v>
      </c>
      <c r="B117" s="57" t="s">
        <v>49</v>
      </c>
    </row>
    <row r="118" spans="1:2" s="53" customFormat="1" ht="11.1" customHeight="1">
      <c r="A118" s="56">
        <v>544</v>
      </c>
      <c r="B118" s="57" t="s">
        <v>48</v>
      </c>
    </row>
    <row r="119" spans="1:2" s="53" customFormat="1" ht="11.1" customHeight="1">
      <c r="A119" s="56">
        <v>545</v>
      </c>
      <c r="B119" s="57" t="s">
        <v>50</v>
      </c>
    </row>
    <row r="120" spans="1:2" s="53" customFormat="1" ht="11.1" customHeight="1">
      <c r="A120" s="56">
        <v>546</v>
      </c>
      <c r="B120" s="57" t="s">
        <v>51</v>
      </c>
    </row>
    <row r="121" spans="1:2" s="53" customFormat="1" ht="11.1" customHeight="1">
      <c r="A121" s="56">
        <v>547</v>
      </c>
      <c r="B121" s="57" t="s">
        <v>946</v>
      </c>
    </row>
    <row r="122" spans="1:2" s="53" customFormat="1" ht="11.1" customHeight="1">
      <c r="A122" s="56" t="s">
        <v>329</v>
      </c>
      <c r="B122" s="57" t="s">
        <v>330</v>
      </c>
    </row>
    <row r="123" spans="1:2" s="53" customFormat="1" ht="5.0999999999999996" customHeight="1">
      <c r="A123" s="56"/>
      <c r="B123" s="57"/>
    </row>
    <row r="124" spans="1:2" s="53" customFormat="1" ht="11.1" customHeight="1">
      <c r="A124" s="54" t="s">
        <v>331</v>
      </c>
      <c r="B124" s="55" t="s">
        <v>332</v>
      </c>
    </row>
    <row r="125" spans="1:2" s="53" customFormat="1" ht="11.1" customHeight="1">
      <c r="A125" s="56" t="s">
        <v>333</v>
      </c>
      <c r="B125" s="57" t="s">
        <v>334</v>
      </c>
    </row>
    <row r="126" spans="1:2" s="53" customFormat="1" ht="11.1" customHeight="1">
      <c r="A126" s="56" t="s">
        <v>335</v>
      </c>
      <c r="B126" s="57" t="s">
        <v>336</v>
      </c>
    </row>
    <row r="127" spans="1:2" s="53" customFormat="1" ht="11.1" customHeight="1">
      <c r="A127" s="56" t="s">
        <v>337</v>
      </c>
      <c r="B127" s="57" t="s">
        <v>338</v>
      </c>
    </row>
    <row r="128" spans="1:2" s="53" customFormat="1" ht="11.1" customHeight="1">
      <c r="A128" s="56" t="s">
        <v>339</v>
      </c>
      <c r="B128" s="57" t="s">
        <v>40</v>
      </c>
    </row>
    <row r="129" spans="1:2" s="53" customFormat="1" ht="11.1" customHeight="1">
      <c r="A129" s="56" t="s">
        <v>340</v>
      </c>
      <c r="B129" s="57" t="s">
        <v>341</v>
      </c>
    </row>
    <row r="130" spans="1:2" s="53" customFormat="1" ht="5.0999999999999996" customHeight="1">
      <c r="A130" s="56"/>
      <c r="B130" s="57"/>
    </row>
    <row r="131" spans="1:2" s="53" customFormat="1" ht="11.1" customHeight="1">
      <c r="A131" s="54" t="s">
        <v>342</v>
      </c>
      <c r="B131" s="55" t="s">
        <v>31</v>
      </c>
    </row>
    <row r="132" spans="1:2" s="53" customFormat="1" ht="11.1" customHeight="1">
      <c r="A132" s="56" t="s">
        <v>343</v>
      </c>
      <c r="B132" s="57" t="s">
        <v>344</v>
      </c>
    </row>
    <row r="133" spans="1:2" s="53" customFormat="1" ht="5.0999999999999996" customHeight="1">
      <c r="A133" s="56"/>
      <c r="B133" s="57"/>
    </row>
    <row r="134" spans="1:2" s="53" customFormat="1" ht="11.1" customHeight="1">
      <c r="A134" s="54" t="s">
        <v>345</v>
      </c>
      <c r="B134" s="55" t="s">
        <v>346</v>
      </c>
    </row>
    <row r="135" spans="1:2" s="53" customFormat="1" ht="11.1" customHeight="1">
      <c r="A135" s="56" t="s">
        <v>347</v>
      </c>
      <c r="B135" s="57" t="s">
        <v>348</v>
      </c>
    </row>
    <row r="136" spans="1:2" s="53" customFormat="1" ht="11.1" customHeight="1">
      <c r="A136" s="56" t="s">
        <v>349</v>
      </c>
      <c r="B136" s="57" t="s">
        <v>350</v>
      </c>
    </row>
    <row r="137" spans="1:2" s="53" customFormat="1" ht="11.1" customHeight="1">
      <c r="A137" s="56" t="s">
        <v>351</v>
      </c>
      <c r="B137" s="57" t="s">
        <v>352</v>
      </c>
    </row>
    <row r="138" spans="1:2" s="53" customFormat="1" ht="9" customHeight="1">
      <c r="A138" s="56"/>
      <c r="B138" s="57"/>
    </row>
    <row r="139" spans="1:2" s="53" customFormat="1" ht="11.1" customHeight="1">
      <c r="A139" s="54">
        <v>6</v>
      </c>
      <c r="B139" s="55" t="s">
        <v>207</v>
      </c>
    </row>
    <row r="140" spans="1:2" s="53" customFormat="1" ht="5.0999999999999996" customHeight="1">
      <c r="A140" s="56"/>
      <c r="B140" s="57"/>
    </row>
    <row r="141" spans="1:2" s="53" customFormat="1" ht="11.1" customHeight="1">
      <c r="A141" s="54">
        <v>61</v>
      </c>
      <c r="B141" s="55" t="s">
        <v>4</v>
      </c>
    </row>
    <row r="142" spans="1:2" s="53" customFormat="1" ht="11.1" customHeight="1">
      <c r="A142" s="56">
        <v>611</v>
      </c>
      <c r="B142" s="57" t="s">
        <v>353</v>
      </c>
    </row>
    <row r="143" spans="1:2" s="53" customFormat="1" ht="11.1" customHeight="1">
      <c r="A143" s="56">
        <v>612</v>
      </c>
      <c r="B143" s="57" t="s">
        <v>57</v>
      </c>
    </row>
    <row r="144" spans="1:2" s="53" customFormat="1" ht="11.1" customHeight="1">
      <c r="A144" s="56">
        <v>613</v>
      </c>
      <c r="B144" s="57" t="s">
        <v>58</v>
      </c>
    </row>
    <row r="145" spans="1:2" s="53" customFormat="1" ht="11.1" customHeight="1">
      <c r="A145" s="58"/>
      <c r="B145" s="59"/>
    </row>
    <row r="146" spans="1:2" s="53" customFormat="1" ht="11.1" customHeight="1">
      <c r="A146" s="58"/>
      <c r="B146" s="59"/>
    </row>
    <row r="147" spans="1:2" s="53" customFormat="1" ht="11.1" customHeight="1">
      <c r="A147" s="58"/>
      <c r="B147" s="59"/>
    </row>
    <row r="148" spans="1:2" s="53" customFormat="1" ht="11.1" customHeight="1">
      <c r="A148" s="58"/>
      <c r="B148" s="59"/>
    </row>
    <row r="149" spans="1:2" s="53" customFormat="1" ht="11.1" customHeight="1">
      <c r="A149" s="58"/>
      <c r="B149" s="59"/>
    </row>
    <row r="150" spans="1:2" s="53" customFormat="1" ht="11.1" customHeight="1">
      <c r="A150" s="58"/>
      <c r="B150" s="59"/>
    </row>
    <row r="151" spans="1:2" s="53" customFormat="1" ht="11.1" customHeight="1">
      <c r="A151" s="58"/>
      <c r="B151" s="59"/>
    </row>
    <row r="152" spans="1:2" s="53" customFormat="1" ht="11.1" customHeight="1">
      <c r="A152" s="58"/>
      <c r="B152" s="59"/>
    </row>
    <row r="153" spans="1:2" s="53" customFormat="1" ht="11.1" customHeight="1">
      <c r="A153" s="58"/>
      <c r="B153" s="59"/>
    </row>
    <row r="154" spans="1:2" s="53" customFormat="1" ht="11.1" customHeight="1">
      <c r="A154" s="58"/>
      <c r="B154" s="59"/>
    </row>
    <row r="155" spans="1:2" s="53" customFormat="1" ht="11.1" customHeight="1">
      <c r="A155" s="58"/>
      <c r="B155" s="59"/>
    </row>
    <row r="156" spans="1:2" s="53" customFormat="1" ht="11.1" customHeight="1">
      <c r="A156" s="58"/>
      <c r="B156" s="59"/>
    </row>
    <row r="157" spans="1:2" s="53" customFormat="1" ht="11.1" customHeight="1">
      <c r="A157" s="58"/>
      <c r="B157" s="59"/>
    </row>
    <row r="158" spans="1:2" s="53" customFormat="1" ht="11.1" customHeight="1">
      <c r="A158" s="58"/>
      <c r="B158" s="59"/>
    </row>
    <row r="159" spans="1:2" s="53" customFormat="1" ht="11.1" customHeight="1">
      <c r="A159" s="58"/>
      <c r="B159" s="59"/>
    </row>
    <row r="160" spans="1:2" s="53" customFormat="1" ht="11.1" customHeight="1">
      <c r="A160" s="60"/>
      <c r="B160" s="61"/>
    </row>
    <row r="161" spans="1:2" s="53" customFormat="1" ht="11.1" customHeight="1">
      <c r="A161" s="58"/>
      <c r="B161" s="59"/>
    </row>
    <row r="162" spans="1:2" s="53" customFormat="1" ht="11.1" customHeight="1">
      <c r="A162" s="58"/>
      <c r="B162" s="59"/>
    </row>
    <row r="163" spans="1:2" s="53" customFormat="1" ht="11.1" customHeight="1">
      <c r="A163" s="58"/>
      <c r="B163" s="59"/>
    </row>
    <row r="164" spans="1:2" s="53" customFormat="1" ht="11.1" customHeight="1">
      <c r="A164" s="58"/>
      <c r="B164" s="59"/>
    </row>
    <row r="165" spans="1:2" s="53" customFormat="1" ht="11.1" customHeight="1">
      <c r="A165" s="58"/>
      <c r="B165" s="59"/>
    </row>
    <row r="166" spans="1:2" s="53" customFormat="1" ht="11.1" customHeight="1">
      <c r="A166" s="60"/>
      <c r="B166" s="61"/>
    </row>
    <row r="167" spans="1:2" s="53" customFormat="1" ht="11.1" customHeight="1">
      <c r="A167" s="62"/>
    </row>
    <row r="168" spans="1:2" s="53" customFormat="1" ht="11.1" customHeight="1">
      <c r="A168" s="62"/>
    </row>
    <row r="169" spans="1:2" s="53" customFormat="1" ht="11.1" customHeight="1">
      <c r="A169" s="62"/>
    </row>
    <row r="170" spans="1:2" s="53" customFormat="1" ht="11.1" customHeight="1">
      <c r="A170" s="62"/>
    </row>
    <row r="171" spans="1:2" s="53" customFormat="1" ht="11.1" customHeight="1">
      <c r="A171" s="62"/>
    </row>
    <row r="172" spans="1:2" s="53" customFormat="1" ht="11.1" customHeight="1">
      <c r="A172" s="62"/>
    </row>
    <row r="173" spans="1:2" s="53" customFormat="1" ht="11.1" customHeight="1">
      <c r="A173" s="62"/>
    </row>
    <row r="174" spans="1:2" s="53" customFormat="1" ht="11.1" customHeight="1">
      <c r="A174" s="62"/>
    </row>
    <row r="175" spans="1:2" s="53" customFormat="1" ht="11.1" customHeight="1">
      <c r="A175" s="62"/>
    </row>
    <row r="176" spans="1:2" s="53" customFormat="1" ht="11.1" customHeight="1">
      <c r="A176" s="62"/>
    </row>
    <row r="177" spans="1:1" s="53" customFormat="1" ht="11.1" customHeight="1">
      <c r="A177" s="62"/>
    </row>
    <row r="178" spans="1:1" s="53" customFormat="1" ht="11.1" customHeight="1">
      <c r="A178" s="62"/>
    </row>
    <row r="179" spans="1:1" s="53" customFormat="1" ht="11.1" customHeight="1">
      <c r="A179" s="62"/>
    </row>
    <row r="180" spans="1:1" s="53" customFormat="1" ht="11.1" customHeight="1">
      <c r="A180" s="62"/>
    </row>
    <row r="181" spans="1:1" s="53" customFormat="1" ht="11.1" customHeight="1">
      <c r="A181" s="62"/>
    </row>
    <row r="182" spans="1:1" s="53" customFormat="1" ht="11.1" customHeight="1">
      <c r="A182" s="62"/>
    </row>
    <row r="183" spans="1:1" s="53" customFormat="1" ht="11.1" customHeight="1">
      <c r="A183" s="62"/>
    </row>
    <row r="184" spans="1:1" s="53" customFormat="1" ht="11.1" customHeight="1">
      <c r="A184" s="62"/>
    </row>
    <row r="185" spans="1:1" s="53" customFormat="1" ht="11.1" customHeight="1">
      <c r="A185" s="62"/>
    </row>
    <row r="186" spans="1:1" s="53" customFormat="1" ht="11.1" customHeight="1">
      <c r="A186" s="62"/>
    </row>
    <row r="187" spans="1:1" s="53" customFormat="1" ht="11.1" customHeight="1">
      <c r="A187" s="62"/>
    </row>
    <row r="188" spans="1:1" s="53" customFormat="1" ht="11.1" customHeight="1">
      <c r="A188" s="62"/>
    </row>
    <row r="189" spans="1:1" s="53" customFormat="1" ht="11.1" customHeight="1">
      <c r="A189" s="62"/>
    </row>
    <row r="190" spans="1:1" s="53" customFormat="1" ht="11.1" customHeight="1">
      <c r="A190" s="62"/>
    </row>
    <row r="191" spans="1:1" s="53" customFormat="1" ht="11.1" customHeight="1">
      <c r="A191" s="62"/>
    </row>
    <row r="192" spans="1:1" s="53" customFormat="1" ht="11.1" customHeight="1">
      <c r="A192" s="62"/>
    </row>
    <row r="193" spans="1:1" s="53" customFormat="1" ht="11.1" customHeight="1">
      <c r="A193" s="62"/>
    </row>
    <row r="194" spans="1:1" s="53" customFormat="1" ht="11.1" customHeight="1">
      <c r="A194" s="62"/>
    </row>
    <row r="195" spans="1:1" s="53" customFormat="1" ht="11.1" customHeight="1">
      <c r="A195" s="62"/>
    </row>
    <row r="196" spans="1:1" s="53" customFormat="1" ht="11.1" customHeight="1">
      <c r="A196" s="62"/>
    </row>
    <row r="197" spans="1:1" s="53" customFormat="1" ht="11.1" customHeight="1">
      <c r="A197" s="62"/>
    </row>
    <row r="198" spans="1:1" s="53" customFormat="1" ht="11.1" customHeight="1">
      <c r="A198" s="62"/>
    </row>
    <row r="199" spans="1:1" s="53" customFormat="1" ht="11.1" customHeight="1">
      <c r="A199" s="62"/>
    </row>
    <row r="200" spans="1:1" s="53" customFormat="1" ht="11.1" customHeight="1">
      <c r="A200" s="62"/>
    </row>
    <row r="201" spans="1:1" s="53" customFormat="1" ht="11.1" customHeight="1">
      <c r="A201" s="62"/>
    </row>
    <row r="202" spans="1:1" s="53" customFormat="1" ht="11.1" customHeight="1">
      <c r="A202" s="62"/>
    </row>
    <row r="203" spans="1:1" s="53" customFormat="1" ht="11.1" customHeight="1">
      <c r="A203" s="62"/>
    </row>
    <row r="204" spans="1:1" s="53" customFormat="1" ht="11.1" customHeight="1">
      <c r="A204" s="62"/>
    </row>
    <row r="205" spans="1:1" s="53" customFormat="1" ht="11.1" customHeight="1">
      <c r="A205" s="62"/>
    </row>
    <row r="206" spans="1:1" s="53" customFormat="1" ht="11.1" customHeight="1">
      <c r="A206" s="62"/>
    </row>
    <row r="207" spans="1:1" s="53" customFormat="1" ht="11.1" customHeight="1">
      <c r="A207" s="62"/>
    </row>
    <row r="208" spans="1:1" s="53" customFormat="1" ht="11.1" customHeight="1">
      <c r="A208" s="62"/>
    </row>
    <row r="209" spans="1:1" s="53" customFormat="1" ht="11.1" customHeight="1">
      <c r="A209" s="62"/>
    </row>
    <row r="210" spans="1:1" s="53" customFormat="1" ht="11.1" customHeight="1">
      <c r="A210" s="62"/>
    </row>
    <row r="211" spans="1:1" s="53" customFormat="1" ht="11.1" customHeight="1">
      <c r="A211" s="62"/>
    </row>
    <row r="212" spans="1:1" s="53" customFormat="1" ht="11.1" customHeight="1">
      <c r="A212" s="62"/>
    </row>
    <row r="213" spans="1:1" s="53" customFormat="1" ht="11.1" customHeight="1">
      <c r="A213" s="62"/>
    </row>
    <row r="214" spans="1:1" s="53" customFormat="1" ht="11.1" customHeight="1">
      <c r="A214" s="62"/>
    </row>
    <row r="215" spans="1:1" s="53" customFormat="1" ht="11.1" customHeight="1">
      <c r="A215" s="62"/>
    </row>
    <row r="216" spans="1:1" s="53" customFormat="1" ht="11.1" customHeight="1">
      <c r="A216" s="62"/>
    </row>
    <row r="217" spans="1:1" s="53" customFormat="1" ht="11.1" customHeight="1">
      <c r="A217" s="62"/>
    </row>
    <row r="218" spans="1:1" s="53" customFormat="1" ht="11.1" customHeight="1">
      <c r="A218" s="62"/>
    </row>
    <row r="219" spans="1:1" s="53" customFormat="1" ht="11.1" customHeight="1">
      <c r="A219" s="62"/>
    </row>
    <row r="220" spans="1:1" s="53" customFormat="1" ht="11.1" customHeight="1">
      <c r="A220" s="62"/>
    </row>
    <row r="221" spans="1:1" s="53" customFormat="1" ht="11.1" customHeight="1">
      <c r="A221" s="62"/>
    </row>
    <row r="222" spans="1:1" s="53" customFormat="1" ht="11.1" customHeight="1">
      <c r="A222" s="62"/>
    </row>
    <row r="223" spans="1:1" s="53" customFormat="1" ht="11.1" customHeight="1">
      <c r="A223" s="62"/>
    </row>
    <row r="224" spans="1:1" s="53" customFormat="1" ht="11.1" customHeight="1">
      <c r="A224" s="62"/>
    </row>
    <row r="225" spans="1:1" s="53" customFormat="1" ht="11.1" customHeight="1">
      <c r="A225" s="62"/>
    </row>
    <row r="226" spans="1:1" s="53" customFormat="1" ht="11.1" customHeight="1">
      <c r="A226" s="62"/>
    </row>
    <row r="227" spans="1:1" s="53" customFormat="1" ht="11.1" customHeight="1">
      <c r="A227" s="62"/>
    </row>
    <row r="228" spans="1:1" s="53" customFormat="1" ht="11.1" customHeight="1">
      <c r="A228" s="62"/>
    </row>
    <row r="229" spans="1:1" s="53" customFormat="1" ht="11.1" customHeight="1">
      <c r="A229" s="62"/>
    </row>
    <row r="230" spans="1:1" s="53" customFormat="1" ht="11.1" customHeight="1">
      <c r="A230" s="62"/>
    </row>
    <row r="231" spans="1:1" s="53" customFormat="1" ht="11.1" customHeight="1">
      <c r="A231" s="62"/>
    </row>
    <row r="232" spans="1:1" s="53" customFormat="1" ht="11.1" customHeight="1">
      <c r="A232" s="62"/>
    </row>
    <row r="233" spans="1:1" s="53" customFormat="1" ht="11.1" customHeight="1">
      <c r="A233" s="62"/>
    </row>
    <row r="234" spans="1:1" s="53" customFormat="1" ht="11.1" customHeight="1">
      <c r="A234" s="62"/>
    </row>
    <row r="235" spans="1:1" s="53" customFormat="1" ht="11.1" customHeight="1">
      <c r="A235" s="62"/>
    </row>
    <row r="236" spans="1:1" s="53" customFormat="1" ht="11.1" customHeight="1">
      <c r="A236" s="62"/>
    </row>
    <row r="237" spans="1:1" s="53" customFormat="1" ht="11.45" customHeight="1">
      <c r="A237" s="62"/>
    </row>
    <row r="238" spans="1:1" s="53" customFormat="1" ht="11.45" customHeight="1">
      <c r="A238" s="62"/>
    </row>
    <row r="239" spans="1:1" s="53" customFormat="1" ht="11.45" customHeight="1">
      <c r="A239" s="62"/>
    </row>
    <row r="240" spans="1:1" s="53" customFormat="1" ht="11.45" customHeight="1">
      <c r="A240" s="62"/>
    </row>
    <row r="241" spans="1:1" s="53" customFormat="1" ht="11.45" customHeight="1">
      <c r="A241" s="62"/>
    </row>
    <row r="242" spans="1:1" s="53" customFormat="1" ht="11.45" customHeight="1">
      <c r="A242" s="62"/>
    </row>
    <row r="243" spans="1:1" s="53" customFormat="1" ht="11.45" customHeight="1">
      <c r="A243" s="62"/>
    </row>
    <row r="244" spans="1:1" s="53" customFormat="1" ht="11.45" customHeight="1">
      <c r="A244" s="62"/>
    </row>
    <row r="245" spans="1:1" s="53" customFormat="1" ht="11.45" customHeight="1">
      <c r="A245" s="62"/>
    </row>
    <row r="246" spans="1:1" s="53" customFormat="1" ht="11.45" customHeight="1">
      <c r="A246" s="62"/>
    </row>
    <row r="247" spans="1:1" s="53" customFormat="1" ht="11.45" customHeight="1">
      <c r="A247" s="62"/>
    </row>
    <row r="248" spans="1:1" s="53" customFormat="1" ht="11.45" customHeight="1">
      <c r="A248" s="62"/>
    </row>
    <row r="249" spans="1:1" s="53" customFormat="1" ht="11.45" customHeight="1">
      <c r="A249" s="62"/>
    </row>
    <row r="250" spans="1:1" s="53" customFormat="1" ht="11.45" customHeight="1">
      <c r="A250" s="62"/>
    </row>
    <row r="251" spans="1:1" s="53" customFormat="1" ht="11.45" customHeight="1">
      <c r="A251" s="62"/>
    </row>
    <row r="252" spans="1:1" s="53" customFormat="1" ht="11.45" customHeight="1">
      <c r="A252" s="62"/>
    </row>
    <row r="253" spans="1:1" s="53" customFormat="1" ht="11.45" customHeight="1">
      <c r="A253" s="62"/>
    </row>
    <row r="254" spans="1:1" s="53" customFormat="1" ht="11.45" customHeight="1">
      <c r="A254" s="62"/>
    </row>
    <row r="255" spans="1:1" s="53" customFormat="1" ht="11.45" customHeight="1">
      <c r="A255" s="62"/>
    </row>
    <row r="256" spans="1:1" s="53" customFormat="1" ht="11.45" customHeight="1">
      <c r="A256" s="62"/>
    </row>
    <row r="257" spans="1:1" s="53" customFormat="1" ht="11.45" customHeight="1">
      <c r="A257" s="62"/>
    </row>
    <row r="258" spans="1:1" s="53" customFormat="1" ht="11.45" customHeight="1">
      <c r="A258" s="62"/>
    </row>
    <row r="259" spans="1:1" s="53" customFormat="1" ht="11.45" customHeight="1">
      <c r="A259" s="62"/>
    </row>
    <row r="260" spans="1:1" s="53" customFormat="1" ht="11.45" customHeight="1">
      <c r="A260" s="62"/>
    </row>
    <row r="261" spans="1:1" s="53" customFormat="1" ht="11.45" customHeight="1">
      <c r="A261" s="62"/>
    </row>
    <row r="262" spans="1:1" s="53" customFormat="1" ht="11.45" customHeight="1">
      <c r="A262" s="62"/>
    </row>
    <row r="263" spans="1:1" s="53" customFormat="1" ht="11.45" customHeight="1">
      <c r="A263" s="62"/>
    </row>
    <row r="264" spans="1:1" s="53" customFormat="1" ht="11.45" customHeight="1">
      <c r="A264" s="62"/>
    </row>
    <row r="265" spans="1:1" s="53" customFormat="1" ht="11.45" customHeight="1">
      <c r="A265" s="62"/>
    </row>
    <row r="266" spans="1:1" s="53" customFormat="1" ht="11.45" customHeight="1">
      <c r="A266" s="62"/>
    </row>
    <row r="267" spans="1:1" s="53" customFormat="1" ht="11.45" customHeight="1">
      <c r="A267" s="62"/>
    </row>
    <row r="268" spans="1:1" s="53" customFormat="1" ht="11.45" customHeight="1">
      <c r="A268" s="62"/>
    </row>
    <row r="269" spans="1:1" s="53" customFormat="1" ht="11.45" customHeight="1">
      <c r="A269" s="62"/>
    </row>
    <row r="270" spans="1:1" s="53" customFormat="1" ht="11.45" customHeight="1">
      <c r="A270" s="62"/>
    </row>
    <row r="271" spans="1:1" s="53" customFormat="1" ht="11.45" customHeight="1">
      <c r="A271" s="62"/>
    </row>
    <row r="272" spans="1:1"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2016 00&amp;R&amp;7&amp;P</oddFooter>
    <evenFooter>&amp;L&amp;7&amp;P&amp;R&amp;7StatA MV, Statistischer Bericht L233 2016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3"/>
  <sheetViews>
    <sheetView topLeftCell="A2" zoomScale="140" zoomScaleNormal="140" workbookViewId="0">
      <selection activeCell="A2" sqref="A2:A3"/>
    </sheetView>
  </sheetViews>
  <sheetFormatPr baseColWidth="10" defaultRowHeight="12.75"/>
  <cols>
    <col min="1" max="1" width="10.28515625" style="9" bestFit="1" customWidth="1"/>
    <col min="2" max="2" width="81.5703125" style="9" customWidth="1"/>
    <col min="3" max="16384" width="11.42578125" style="9"/>
  </cols>
  <sheetData>
    <row r="1" spans="1:2" s="65" customFormat="1" ht="39.950000000000003" customHeight="1">
      <c r="A1" s="64" t="s">
        <v>354</v>
      </c>
    </row>
    <row r="2" spans="1:2" s="65" customFormat="1" ht="11.45" customHeight="1">
      <c r="A2" s="194" t="s">
        <v>217</v>
      </c>
      <c r="B2" s="196" t="s">
        <v>30</v>
      </c>
    </row>
    <row r="3" spans="1:2" s="53" customFormat="1" ht="11.45" customHeight="1">
      <c r="A3" s="195"/>
      <c r="B3" s="197"/>
    </row>
    <row r="4" spans="1:2" s="53" customFormat="1" ht="11.45" customHeight="1">
      <c r="A4" s="66"/>
      <c r="B4" s="67"/>
    </row>
    <row r="5" spans="1:2" s="50" customFormat="1" ht="11.45" customHeight="1">
      <c r="A5" s="68" t="s">
        <v>355</v>
      </c>
      <c r="B5" s="69" t="s">
        <v>356</v>
      </c>
    </row>
    <row r="6" spans="1:2" s="50" customFormat="1" ht="11.45" customHeight="1">
      <c r="A6" s="68"/>
      <c r="B6" s="69"/>
    </row>
    <row r="7" spans="1:2" s="50" customFormat="1" ht="11.45" customHeight="1">
      <c r="A7" s="68" t="s">
        <v>357</v>
      </c>
      <c r="B7" s="69" t="s">
        <v>358</v>
      </c>
    </row>
    <row r="8" spans="1:2" s="53" customFormat="1" ht="11.45" customHeight="1">
      <c r="A8" s="70" t="s">
        <v>359</v>
      </c>
      <c r="B8" s="71" t="s">
        <v>59</v>
      </c>
    </row>
    <row r="9" spans="1:2" s="53" customFormat="1" ht="11.45" customHeight="1">
      <c r="A9" s="70" t="s">
        <v>360</v>
      </c>
      <c r="B9" s="71" t="s">
        <v>361</v>
      </c>
    </row>
    <row r="10" spans="1:2" s="53" customFormat="1" ht="11.45" customHeight="1">
      <c r="A10" s="70" t="s">
        <v>362</v>
      </c>
      <c r="B10" s="71" t="s">
        <v>363</v>
      </c>
    </row>
    <row r="11" spans="1:2" s="53" customFormat="1" ht="11.45" customHeight="1">
      <c r="A11" s="70" t="s">
        <v>364</v>
      </c>
      <c r="B11" s="71" t="s">
        <v>365</v>
      </c>
    </row>
    <row r="12" spans="1:2" s="53" customFormat="1" ht="11.45" customHeight="1">
      <c r="A12" s="70" t="s">
        <v>366</v>
      </c>
      <c r="B12" s="71" t="s">
        <v>367</v>
      </c>
    </row>
    <row r="13" spans="1:2" s="53" customFormat="1" ht="11.45" customHeight="1">
      <c r="A13" s="70" t="s">
        <v>368</v>
      </c>
      <c r="B13" s="71" t="s">
        <v>369</v>
      </c>
    </row>
    <row r="14" spans="1:2" s="53" customFormat="1" ht="11.45" customHeight="1">
      <c r="A14" s="70" t="s">
        <v>370</v>
      </c>
      <c r="B14" s="71" t="s">
        <v>371</v>
      </c>
    </row>
    <row r="15" spans="1:2" s="53" customFormat="1" ht="11.45" customHeight="1">
      <c r="A15" s="70" t="s">
        <v>372</v>
      </c>
      <c r="B15" s="71" t="s">
        <v>373</v>
      </c>
    </row>
    <row r="16" spans="1:2" s="53" customFormat="1" ht="11.45" customHeight="1">
      <c r="A16" s="70" t="s">
        <v>374</v>
      </c>
      <c r="B16" s="71" t="s">
        <v>375</v>
      </c>
    </row>
    <row r="17" spans="1:2" s="53" customFormat="1" ht="11.45" customHeight="1">
      <c r="A17" s="70" t="s">
        <v>376</v>
      </c>
      <c r="B17" s="71" t="s">
        <v>377</v>
      </c>
    </row>
    <row r="18" spans="1:2" s="53" customFormat="1" ht="11.45" customHeight="1">
      <c r="A18" s="70" t="s">
        <v>378</v>
      </c>
      <c r="B18" s="71" t="s">
        <v>379</v>
      </c>
    </row>
    <row r="19" spans="1:2" s="53" customFormat="1" ht="11.45" customHeight="1">
      <c r="A19" s="70" t="s">
        <v>380</v>
      </c>
      <c r="B19" s="71" t="s">
        <v>381</v>
      </c>
    </row>
    <row r="20" spans="1:2" s="53" customFormat="1" ht="11.45" customHeight="1">
      <c r="A20" s="70" t="s">
        <v>382</v>
      </c>
      <c r="B20" s="71" t="s">
        <v>383</v>
      </c>
    </row>
    <row r="21" spans="1:2" s="53" customFormat="1" ht="11.45" customHeight="1">
      <c r="A21" s="70" t="s">
        <v>384</v>
      </c>
      <c r="B21" s="71" t="s">
        <v>385</v>
      </c>
    </row>
    <row r="22" spans="1:2" s="53" customFormat="1" ht="11.45" customHeight="1">
      <c r="A22" s="70" t="s">
        <v>386</v>
      </c>
      <c r="B22" s="71" t="s">
        <v>387</v>
      </c>
    </row>
    <row r="23" spans="1:2" s="53" customFormat="1" ht="11.45" customHeight="1">
      <c r="A23" s="70" t="s">
        <v>388</v>
      </c>
      <c r="B23" s="71" t="s">
        <v>389</v>
      </c>
    </row>
    <row r="24" spans="1:2" s="53" customFormat="1" ht="11.45" customHeight="1">
      <c r="A24" s="70" t="s">
        <v>390</v>
      </c>
      <c r="B24" s="71" t="s">
        <v>391</v>
      </c>
    </row>
    <row r="25" spans="1:2" s="53" customFormat="1" ht="11.45" customHeight="1">
      <c r="A25" s="70" t="s">
        <v>392</v>
      </c>
      <c r="B25" s="71" t="s">
        <v>393</v>
      </c>
    </row>
    <row r="26" spans="1:2" s="53" customFormat="1" ht="11.45" customHeight="1">
      <c r="A26" s="70" t="s">
        <v>394</v>
      </c>
      <c r="B26" s="71" t="s">
        <v>395</v>
      </c>
    </row>
    <row r="27" spans="1:2" s="53" customFormat="1" ht="11.45" customHeight="1">
      <c r="A27" s="70" t="s">
        <v>396</v>
      </c>
      <c r="B27" s="71" t="s">
        <v>397</v>
      </c>
    </row>
    <row r="28" spans="1:2" s="53" customFormat="1" ht="11.45" customHeight="1">
      <c r="A28" s="70" t="s">
        <v>398</v>
      </c>
      <c r="B28" s="71" t="s">
        <v>399</v>
      </c>
    </row>
    <row r="29" spans="1:2" s="53" customFormat="1" ht="11.45" customHeight="1">
      <c r="A29" s="72" t="s">
        <v>400</v>
      </c>
      <c r="B29" s="73" t="s">
        <v>401</v>
      </c>
    </row>
    <row r="30" spans="1:2" s="53" customFormat="1" ht="11.45" customHeight="1">
      <c r="A30" s="72"/>
      <c r="B30" s="73"/>
    </row>
    <row r="31" spans="1:2" s="50" customFormat="1" ht="11.45" customHeight="1">
      <c r="A31" s="68" t="s">
        <v>402</v>
      </c>
      <c r="B31" s="69" t="s">
        <v>403</v>
      </c>
    </row>
    <row r="32" spans="1:2" s="53" customFormat="1" ht="11.45" customHeight="1">
      <c r="A32" s="70" t="s">
        <v>404</v>
      </c>
      <c r="B32" s="71" t="s">
        <v>60</v>
      </c>
    </row>
    <row r="33" spans="1:2" s="53" customFormat="1" ht="11.45" customHeight="1">
      <c r="A33" s="70" t="s">
        <v>405</v>
      </c>
      <c r="B33" s="71" t="s">
        <v>61</v>
      </c>
    </row>
    <row r="34" spans="1:2" s="53" customFormat="1" ht="11.45" customHeight="1">
      <c r="A34" s="70" t="s">
        <v>406</v>
      </c>
      <c r="B34" s="71" t="s">
        <v>407</v>
      </c>
    </row>
    <row r="35" spans="1:2" s="53" customFormat="1" ht="11.45" customHeight="1">
      <c r="A35" s="70" t="s">
        <v>408</v>
      </c>
      <c r="B35" s="71" t="s">
        <v>409</v>
      </c>
    </row>
    <row r="36" spans="1:2" s="53" customFormat="1" ht="11.45" customHeight="1">
      <c r="A36" s="70" t="s">
        <v>410</v>
      </c>
      <c r="B36" s="71" t="s">
        <v>62</v>
      </c>
    </row>
    <row r="37" spans="1:2" s="53" customFormat="1" ht="11.45" customHeight="1">
      <c r="A37" s="70" t="s">
        <v>411</v>
      </c>
      <c r="B37" s="71" t="s">
        <v>412</v>
      </c>
    </row>
    <row r="38" spans="1:2" s="53" customFormat="1" ht="11.45" customHeight="1">
      <c r="A38" s="70" t="s">
        <v>413</v>
      </c>
      <c r="B38" s="71" t="s">
        <v>414</v>
      </c>
    </row>
    <row r="39" spans="1:2" s="53" customFormat="1" ht="11.45" customHeight="1">
      <c r="A39" s="70" t="s">
        <v>415</v>
      </c>
      <c r="B39" s="71" t="s">
        <v>416</v>
      </c>
    </row>
    <row r="40" spans="1:2" s="53" customFormat="1" ht="11.45" customHeight="1">
      <c r="A40" s="70" t="s">
        <v>417</v>
      </c>
      <c r="B40" s="71" t="s">
        <v>68</v>
      </c>
    </row>
    <row r="41" spans="1:2" s="53" customFormat="1" ht="11.45" customHeight="1">
      <c r="A41" s="70" t="s">
        <v>418</v>
      </c>
      <c r="B41" s="71" t="s">
        <v>412</v>
      </c>
    </row>
    <row r="42" spans="1:2" s="53" customFormat="1" ht="11.45" customHeight="1">
      <c r="A42" s="70" t="s">
        <v>419</v>
      </c>
      <c r="B42" s="71" t="s">
        <v>414</v>
      </c>
    </row>
    <row r="43" spans="1:2" s="53" customFormat="1" ht="11.45" customHeight="1">
      <c r="A43" s="70" t="s">
        <v>420</v>
      </c>
      <c r="B43" s="71" t="s">
        <v>416</v>
      </c>
    </row>
    <row r="44" spans="1:2" s="53" customFormat="1" ht="11.45" customHeight="1">
      <c r="A44" s="70" t="s">
        <v>421</v>
      </c>
      <c r="B44" s="71" t="s">
        <v>422</v>
      </c>
    </row>
    <row r="45" spans="1:2" s="53" customFormat="1" ht="11.45" customHeight="1">
      <c r="A45" s="70" t="s">
        <v>423</v>
      </c>
      <c r="B45" s="71" t="s">
        <v>424</v>
      </c>
    </row>
    <row r="46" spans="1:2" s="53" customFormat="1" ht="11.45" customHeight="1">
      <c r="A46" s="70" t="s">
        <v>425</v>
      </c>
      <c r="B46" s="71" t="s">
        <v>426</v>
      </c>
    </row>
    <row r="47" spans="1:2" s="53" customFormat="1" ht="11.45" customHeight="1">
      <c r="A47" s="70" t="s">
        <v>427</v>
      </c>
      <c r="B47" s="71" t="s">
        <v>428</v>
      </c>
    </row>
    <row r="48" spans="1:2" s="53" customFormat="1" ht="11.45" customHeight="1">
      <c r="A48" s="70" t="s">
        <v>429</v>
      </c>
      <c r="B48" s="71" t="s">
        <v>430</v>
      </c>
    </row>
    <row r="49" spans="1:2" s="53" customFormat="1" ht="11.45" customHeight="1">
      <c r="A49" s="70" t="s">
        <v>431</v>
      </c>
      <c r="B49" s="71" t="s">
        <v>432</v>
      </c>
    </row>
    <row r="50" spans="1:2" s="53" customFormat="1" ht="11.45" customHeight="1">
      <c r="A50" s="70" t="s">
        <v>433</v>
      </c>
      <c r="B50" s="71" t="s">
        <v>434</v>
      </c>
    </row>
    <row r="51" spans="1:2" s="53" customFormat="1" ht="11.45" customHeight="1">
      <c r="A51" s="70" t="s">
        <v>435</v>
      </c>
      <c r="B51" s="71" t="s">
        <v>436</v>
      </c>
    </row>
    <row r="52" spans="1:2" s="53" customFormat="1" ht="11.45" customHeight="1">
      <c r="A52" s="70" t="s">
        <v>437</v>
      </c>
      <c r="B52" s="71" t="s">
        <v>438</v>
      </c>
    </row>
    <row r="53" spans="1:2" s="53" customFormat="1" ht="11.45" customHeight="1">
      <c r="A53" s="70"/>
      <c r="B53" s="71"/>
    </row>
    <row r="54" spans="1:2" s="50" customFormat="1" ht="11.45" customHeight="1">
      <c r="A54" s="68" t="s">
        <v>439</v>
      </c>
      <c r="B54" s="69" t="s">
        <v>440</v>
      </c>
    </row>
    <row r="55" spans="1:2" s="53" customFormat="1" ht="11.45" customHeight="1">
      <c r="A55" s="70" t="s">
        <v>441</v>
      </c>
      <c r="B55" s="71" t="s">
        <v>442</v>
      </c>
    </row>
    <row r="56" spans="1:2" s="53" customFormat="1" ht="11.45" customHeight="1">
      <c r="A56" s="70" t="s">
        <v>443</v>
      </c>
      <c r="B56" s="71" t="s">
        <v>444</v>
      </c>
    </row>
    <row r="57" spans="1:2" s="53" customFormat="1" ht="11.45" customHeight="1">
      <c r="A57" s="70" t="s">
        <v>445</v>
      </c>
      <c r="B57" s="73" t="s">
        <v>446</v>
      </c>
    </row>
    <row r="58" spans="1:2" s="53" customFormat="1" ht="11.45" customHeight="1">
      <c r="A58" s="70" t="s">
        <v>447</v>
      </c>
      <c r="B58" s="71" t="s">
        <v>448</v>
      </c>
    </row>
    <row r="59" spans="1:2" s="53" customFormat="1" ht="11.45" customHeight="1">
      <c r="A59" s="70" t="s">
        <v>449</v>
      </c>
      <c r="B59" s="71" t="s">
        <v>450</v>
      </c>
    </row>
    <row r="60" spans="1:2" s="53" customFormat="1" ht="11.45" customHeight="1">
      <c r="A60" s="70" t="s">
        <v>451</v>
      </c>
      <c r="B60" s="71" t="s">
        <v>452</v>
      </c>
    </row>
    <row r="61" spans="1:2" s="53" customFormat="1" ht="11.45" customHeight="1">
      <c r="A61" s="70" t="s">
        <v>453</v>
      </c>
      <c r="B61" s="71" t="s">
        <v>71</v>
      </c>
    </row>
    <row r="62" spans="1:2" s="53" customFormat="1" ht="11.45" customHeight="1">
      <c r="A62" s="70" t="s">
        <v>454</v>
      </c>
      <c r="B62" s="71" t="s">
        <v>455</v>
      </c>
    </row>
    <row r="63" spans="1:2" s="53" customFormat="1" ht="11.45" customHeight="1">
      <c r="A63" s="70" t="s">
        <v>456</v>
      </c>
      <c r="B63" s="71" t="s">
        <v>446</v>
      </c>
    </row>
    <row r="64" spans="1:2" s="53" customFormat="1" ht="11.45" customHeight="1">
      <c r="A64" s="70" t="s">
        <v>457</v>
      </c>
      <c r="B64" s="71" t="s">
        <v>448</v>
      </c>
    </row>
    <row r="65" spans="1:2" s="53" customFormat="1" ht="11.45" customHeight="1">
      <c r="A65" s="70" t="s">
        <v>458</v>
      </c>
      <c r="B65" s="71" t="s">
        <v>450</v>
      </c>
    </row>
    <row r="66" spans="1:2" s="53" customFormat="1" ht="11.45" customHeight="1">
      <c r="A66" s="70" t="s">
        <v>459</v>
      </c>
      <c r="B66" s="71" t="s">
        <v>452</v>
      </c>
    </row>
    <row r="67" spans="1:2" s="53" customFormat="1" ht="11.45" customHeight="1">
      <c r="A67" s="70" t="s">
        <v>460</v>
      </c>
      <c r="B67" s="71" t="s">
        <v>70</v>
      </c>
    </row>
    <row r="68" spans="1:2" s="53" customFormat="1" ht="11.45" customHeight="1">
      <c r="A68" s="70" t="s">
        <v>461</v>
      </c>
      <c r="B68" s="71" t="s">
        <v>412</v>
      </c>
    </row>
    <row r="69" spans="1:2" s="53" customFormat="1" ht="11.45" customHeight="1">
      <c r="A69" s="70" t="s">
        <v>462</v>
      </c>
      <c r="B69" s="71" t="s">
        <v>414</v>
      </c>
    </row>
    <row r="70" spans="1:2" s="53" customFormat="1" ht="11.45" customHeight="1">
      <c r="A70" s="70" t="s">
        <v>463</v>
      </c>
      <c r="B70" s="71" t="s">
        <v>416</v>
      </c>
    </row>
    <row r="71" spans="1:2" s="53" customFormat="1" ht="11.45" customHeight="1">
      <c r="A71" s="70" t="s">
        <v>464</v>
      </c>
      <c r="B71" s="71" t="s">
        <v>422</v>
      </c>
    </row>
    <row r="72" spans="1:2" s="53" customFormat="1" ht="11.45" customHeight="1">
      <c r="A72" s="70" t="s">
        <v>465</v>
      </c>
      <c r="B72" s="71" t="s">
        <v>424</v>
      </c>
    </row>
    <row r="73" spans="1:2" s="53" customFormat="1" ht="11.45" customHeight="1">
      <c r="A73" s="70" t="s">
        <v>466</v>
      </c>
      <c r="B73" s="71" t="s">
        <v>426</v>
      </c>
    </row>
    <row r="74" spans="1:2" s="53" customFormat="1" ht="11.45" customHeight="1">
      <c r="A74" s="70" t="s">
        <v>467</v>
      </c>
      <c r="B74" s="71" t="s">
        <v>428</v>
      </c>
    </row>
    <row r="75" spans="1:2" s="53" customFormat="1" ht="11.45" customHeight="1">
      <c r="A75" s="70" t="s">
        <v>468</v>
      </c>
      <c r="B75" s="71" t="s">
        <v>430</v>
      </c>
    </row>
    <row r="76" spans="1:2" s="53" customFormat="1" ht="11.45" customHeight="1">
      <c r="A76" s="70" t="s">
        <v>469</v>
      </c>
      <c r="B76" s="71" t="s">
        <v>432</v>
      </c>
    </row>
    <row r="77" spans="1:2" s="53" customFormat="1" ht="11.45" customHeight="1">
      <c r="A77" s="70" t="s">
        <v>470</v>
      </c>
      <c r="B77" s="71" t="s">
        <v>471</v>
      </c>
    </row>
    <row r="78" spans="1:2" s="53" customFormat="1" ht="11.45" customHeight="1">
      <c r="A78" s="70"/>
      <c r="B78" s="71"/>
    </row>
    <row r="79" spans="1:2" s="50" customFormat="1" ht="11.45" customHeight="1">
      <c r="A79" s="68" t="s">
        <v>472</v>
      </c>
      <c r="B79" s="69" t="s">
        <v>159</v>
      </c>
    </row>
    <row r="80" spans="1:2" s="53" customFormat="1" ht="11.45" customHeight="1">
      <c r="A80" s="70" t="s">
        <v>473</v>
      </c>
      <c r="B80" s="71" t="s">
        <v>64</v>
      </c>
    </row>
    <row r="81" spans="1:2" s="53" customFormat="1" ht="11.45" customHeight="1">
      <c r="A81" s="70" t="s">
        <v>474</v>
      </c>
      <c r="B81" s="71" t="s">
        <v>65</v>
      </c>
    </row>
    <row r="82" spans="1:2" s="53" customFormat="1" ht="11.45" customHeight="1">
      <c r="A82" s="70" t="s">
        <v>475</v>
      </c>
      <c r="B82" s="71" t="s">
        <v>66</v>
      </c>
    </row>
    <row r="83" spans="1:2" s="53" customFormat="1" ht="11.45" customHeight="1">
      <c r="A83" s="70"/>
      <c r="B83" s="71"/>
    </row>
    <row r="84" spans="1:2" s="50" customFormat="1" ht="11.45" customHeight="1">
      <c r="A84" s="68" t="s">
        <v>476</v>
      </c>
      <c r="B84" s="69" t="s">
        <v>914</v>
      </c>
    </row>
    <row r="85" spans="1:2" s="53" customFormat="1" ht="11.45" customHeight="1">
      <c r="A85" s="70" t="s">
        <v>477</v>
      </c>
      <c r="B85" s="71" t="s">
        <v>67</v>
      </c>
    </row>
    <row r="86" spans="1:2" s="53" customFormat="1" ht="11.45" customHeight="1">
      <c r="A86" s="70" t="s">
        <v>478</v>
      </c>
      <c r="B86" s="71" t="s">
        <v>479</v>
      </c>
    </row>
    <row r="87" spans="1:2" s="53" customFormat="1" ht="11.45" customHeight="1">
      <c r="A87" s="70" t="s">
        <v>480</v>
      </c>
      <c r="B87" s="71" t="s">
        <v>481</v>
      </c>
    </row>
    <row r="88" spans="1:2" s="53" customFormat="1" ht="11.45" customHeight="1">
      <c r="A88" s="70" t="s">
        <v>482</v>
      </c>
      <c r="B88" s="71" t="s">
        <v>483</v>
      </c>
    </row>
    <row r="89" spans="1:2" s="53" customFormat="1" ht="11.45" customHeight="1">
      <c r="A89" s="70" t="s">
        <v>484</v>
      </c>
      <c r="B89" s="71" t="s">
        <v>412</v>
      </c>
    </row>
    <row r="90" spans="1:2" s="53" customFormat="1" ht="11.45" customHeight="1">
      <c r="A90" s="70" t="s">
        <v>485</v>
      </c>
      <c r="B90" s="71" t="s">
        <v>414</v>
      </c>
    </row>
    <row r="91" spans="1:2" s="53" customFormat="1" ht="11.45" customHeight="1">
      <c r="A91" s="70" t="s">
        <v>486</v>
      </c>
      <c r="B91" s="71" t="s">
        <v>416</v>
      </c>
    </row>
    <row r="92" spans="1:2" s="53" customFormat="1" ht="11.45" customHeight="1">
      <c r="A92" s="70" t="s">
        <v>487</v>
      </c>
      <c r="B92" s="71" t="s">
        <v>422</v>
      </c>
    </row>
    <row r="93" spans="1:2" s="53" customFormat="1" ht="11.45" customHeight="1">
      <c r="A93" s="70" t="s">
        <v>488</v>
      </c>
      <c r="B93" s="71" t="s">
        <v>424</v>
      </c>
    </row>
    <row r="94" spans="1:2" s="53" customFormat="1" ht="11.45" customHeight="1">
      <c r="A94" s="70" t="s">
        <v>489</v>
      </c>
      <c r="B94" s="71" t="s">
        <v>426</v>
      </c>
    </row>
    <row r="95" spans="1:2" s="53" customFormat="1" ht="11.45" customHeight="1">
      <c r="A95" s="70" t="s">
        <v>490</v>
      </c>
      <c r="B95" s="71" t="s">
        <v>428</v>
      </c>
    </row>
    <row r="96" spans="1:2" s="53" customFormat="1" ht="11.45" customHeight="1">
      <c r="A96" s="70" t="s">
        <v>491</v>
      </c>
      <c r="B96" s="71" t="s">
        <v>430</v>
      </c>
    </row>
    <row r="97" spans="1:2" s="53" customFormat="1" ht="11.45" customHeight="1">
      <c r="A97" s="70" t="s">
        <v>492</v>
      </c>
      <c r="B97" s="71" t="s">
        <v>432</v>
      </c>
    </row>
    <row r="98" spans="1:2" s="53" customFormat="1" ht="11.45" customHeight="1">
      <c r="A98" s="70"/>
      <c r="B98" s="71"/>
    </row>
    <row r="99" spans="1:2" s="50" customFormat="1" ht="11.45" customHeight="1">
      <c r="A99" s="68" t="s">
        <v>493</v>
      </c>
      <c r="B99" s="69" t="s">
        <v>494</v>
      </c>
    </row>
    <row r="100" spans="1:2" s="53" customFormat="1" ht="11.45" customHeight="1">
      <c r="A100" s="70" t="s">
        <v>495</v>
      </c>
      <c r="B100" s="71" t="s">
        <v>69</v>
      </c>
    </row>
    <row r="101" spans="1:2" s="53" customFormat="1" ht="11.45" customHeight="1">
      <c r="A101" s="70" t="s">
        <v>496</v>
      </c>
      <c r="B101" s="71" t="s">
        <v>497</v>
      </c>
    </row>
    <row r="102" spans="1:2" s="53" customFormat="1" ht="11.45" customHeight="1">
      <c r="A102" s="70" t="s">
        <v>498</v>
      </c>
      <c r="B102" s="71" t="s">
        <v>499</v>
      </c>
    </row>
    <row r="103" spans="1:2" s="53" customFormat="1" ht="11.45" customHeight="1">
      <c r="A103" s="70" t="s">
        <v>500</v>
      </c>
      <c r="B103" s="71" t="s">
        <v>501</v>
      </c>
    </row>
    <row r="104" spans="1:2" s="53" customFormat="1" ht="11.45" customHeight="1">
      <c r="A104" s="70" t="s">
        <v>502</v>
      </c>
      <c r="B104" s="71" t="s">
        <v>503</v>
      </c>
    </row>
    <row r="105" spans="1:2" s="53" customFormat="1" ht="11.45" customHeight="1">
      <c r="A105" s="70" t="s">
        <v>504</v>
      </c>
      <c r="B105" s="71" t="s">
        <v>505</v>
      </c>
    </row>
    <row r="106" spans="1:2" s="53" customFormat="1" ht="11.45" customHeight="1">
      <c r="A106" s="70" t="s">
        <v>506</v>
      </c>
      <c r="B106" s="71" t="s">
        <v>507</v>
      </c>
    </row>
    <row r="107" spans="1:2" s="53" customFormat="1" ht="11.45" customHeight="1">
      <c r="A107" s="70" t="s">
        <v>508</v>
      </c>
      <c r="B107" s="71" t="s">
        <v>509</v>
      </c>
    </row>
    <row r="108" spans="1:2" s="53" customFormat="1" ht="11.45" customHeight="1">
      <c r="A108" s="70"/>
      <c r="B108" s="71"/>
    </row>
    <row r="109" spans="1:2" s="50" customFormat="1" ht="11.45" customHeight="1">
      <c r="A109" s="68" t="s">
        <v>510</v>
      </c>
      <c r="B109" s="69" t="s">
        <v>511</v>
      </c>
    </row>
    <row r="110" spans="1:2" s="53" customFormat="1" ht="11.45" customHeight="1">
      <c r="A110" s="70" t="s">
        <v>512</v>
      </c>
      <c r="B110" s="71" t="s">
        <v>513</v>
      </c>
    </row>
    <row r="111" spans="1:2" s="53" customFormat="1" ht="11.45" customHeight="1">
      <c r="A111" s="70" t="s">
        <v>514</v>
      </c>
      <c r="B111" s="71" t="s">
        <v>412</v>
      </c>
    </row>
    <row r="112" spans="1:2" s="53" customFormat="1" ht="11.45" customHeight="1">
      <c r="A112" s="70" t="s">
        <v>515</v>
      </c>
      <c r="B112" s="71" t="s">
        <v>414</v>
      </c>
    </row>
    <row r="113" spans="1:2" s="53" customFormat="1" ht="11.45" customHeight="1">
      <c r="A113" s="70" t="s">
        <v>516</v>
      </c>
      <c r="B113" s="71" t="s">
        <v>416</v>
      </c>
    </row>
    <row r="114" spans="1:2" s="53" customFormat="1" ht="11.45" customHeight="1">
      <c r="A114" s="70" t="s">
        <v>517</v>
      </c>
      <c r="B114" s="71" t="s">
        <v>422</v>
      </c>
    </row>
    <row r="115" spans="1:2" s="53" customFormat="1" ht="11.45" customHeight="1">
      <c r="A115" s="70" t="s">
        <v>518</v>
      </c>
      <c r="B115" s="71" t="s">
        <v>424</v>
      </c>
    </row>
    <row r="116" spans="1:2" s="53" customFormat="1" ht="11.45" customHeight="1">
      <c r="A116" s="70" t="s">
        <v>519</v>
      </c>
      <c r="B116" s="71" t="s">
        <v>426</v>
      </c>
    </row>
    <row r="117" spans="1:2" s="53" customFormat="1" ht="11.45" customHeight="1">
      <c r="A117" s="70" t="s">
        <v>520</v>
      </c>
      <c r="B117" s="71" t="s">
        <v>428</v>
      </c>
    </row>
    <row r="118" spans="1:2" s="53" customFormat="1" ht="11.45" customHeight="1">
      <c r="A118" s="70" t="s">
        <v>521</v>
      </c>
      <c r="B118" s="71" t="s">
        <v>522</v>
      </c>
    </row>
    <row r="119" spans="1:2" s="53" customFormat="1" ht="11.45" customHeight="1">
      <c r="A119" s="70" t="s">
        <v>523</v>
      </c>
      <c r="B119" s="71" t="s">
        <v>524</v>
      </c>
    </row>
    <row r="120" spans="1:2" s="53" customFormat="1" ht="11.45" customHeight="1">
      <c r="A120" s="70" t="s">
        <v>525</v>
      </c>
      <c r="B120" s="71" t="s">
        <v>526</v>
      </c>
    </row>
    <row r="121" spans="1:2" s="53" customFormat="1" ht="11.45" customHeight="1">
      <c r="A121" s="70" t="s">
        <v>527</v>
      </c>
      <c r="B121" s="71" t="s">
        <v>528</v>
      </c>
    </row>
    <row r="122" spans="1:2" s="53" customFormat="1" ht="11.45" customHeight="1">
      <c r="A122" s="70" t="s">
        <v>529</v>
      </c>
      <c r="B122" s="71" t="s">
        <v>530</v>
      </c>
    </row>
    <row r="123" spans="1:2" s="53" customFormat="1" ht="11.45" customHeight="1">
      <c r="A123" s="70"/>
      <c r="B123" s="71"/>
    </row>
    <row r="124" spans="1:2" s="50" customFormat="1" ht="11.45" customHeight="1">
      <c r="A124" s="68" t="s">
        <v>531</v>
      </c>
      <c r="B124" s="69" t="s">
        <v>161</v>
      </c>
    </row>
    <row r="125" spans="1:2" s="53" customFormat="1" ht="11.45" customHeight="1">
      <c r="A125" s="70" t="s">
        <v>532</v>
      </c>
      <c r="B125" s="71" t="s">
        <v>161</v>
      </c>
    </row>
    <row r="126" spans="1:2" s="53" customFormat="1" ht="11.45" customHeight="1">
      <c r="A126" s="70"/>
      <c r="B126" s="71"/>
    </row>
    <row r="127" spans="1:2" s="50" customFormat="1" ht="11.45" customHeight="1">
      <c r="A127" s="68" t="s">
        <v>533</v>
      </c>
      <c r="B127" s="69" t="s">
        <v>165</v>
      </c>
    </row>
    <row r="128" spans="1:2" s="53" customFormat="1" ht="11.45" customHeight="1">
      <c r="A128" s="70" t="s">
        <v>534</v>
      </c>
      <c r="B128" s="71" t="s">
        <v>535</v>
      </c>
    </row>
    <row r="129" spans="1:2" s="53" customFormat="1" ht="11.45" customHeight="1">
      <c r="A129" s="70" t="s">
        <v>536</v>
      </c>
      <c r="B129" s="71" t="s">
        <v>412</v>
      </c>
    </row>
    <row r="130" spans="1:2" s="53" customFormat="1" ht="11.45" customHeight="1">
      <c r="A130" s="70" t="s">
        <v>537</v>
      </c>
      <c r="B130" s="71" t="s">
        <v>414</v>
      </c>
    </row>
    <row r="131" spans="1:2" s="53" customFormat="1" ht="11.45" customHeight="1">
      <c r="A131" s="70" t="s">
        <v>538</v>
      </c>
      <c r="B131" s="71" t="s">
        <v>416</v>
      </c>
    </row>
    <row r="132" spans="1:2" s="53" customFormat="1" ht="11.45" customHeight="1">
      <c r="A132" s="70" t="s">
        <v>539</v>
      </c>
      <c r="B132" s="71" t="s">
        <v>422</v>
      </c>
    </row>
    <row r="133" spans="1:2" s="53" customFormat="1" ht="11.45" customHeight="1">
      <c r="A133" s="70" t="s">
        <v>540</v>
      </c>
      <c r="B133" s="71" t="s">
        <v>424</v>
      </c>
    </row>
    <row r="134" spans="1:2" s="53" customFormat="1" ht="11.45" customHeight="1">
      <c r="A134" s="70" t="s">
        <v>541</v>
      </c>
      <c r="B134" s="71" t="s">
        <v>426</v>
      </c>
    </row>
    <row r="135" spans="1:2" s="53" customFormat="1" ht="11.45" customHeight="1">
      <c r="A135" s="70" t="s">
        <v>542</v>
      </c>
      <c r="B135" s="71" t="s">
        <v>428</v>
      </c>
    </row>
    <row r="136" spans="1:2" s="53" customFormat="1" ht="11.45" customHeight="1">
      <c r="A136" s="70" t="s">
        <v>543</v>
      </c>
      <c r="B136" s="71" t="s">
        <v>430</v>
      </c>
    </row>
    <row r="137" spans="1:2" s="53" customFormat="1" ht="11.45" customHeight="1">
      <c r="A137" s="70" t="s">
        <v>544</v>
      </c>
      <c r="B137" s="71" t="s">
        <v>432</v>
      </c>
    </row>
    <row r="138" spans="1:2" s="53" customFormat="1" ht="11.45" customHeight="1">
      <c r="A138" s="70" t="s">
        <v>545</v>
      </c>
      <c r="B138" s="71" t="s">
        <v>546</v>
      </c>
    </row>
    <row r="139" spans="1:2" s="53" customFormat="1" ht="11.45" customHeight="1">
      <c r="A139" s="70" t="s">
        <v>547</v>
      </c>
      <c r="B139" s="71" t="s">
        <v>548</v>
      </c>
    </row>
    <row r="140" spans="1:2" s="53" customFormat="1" ht="23.45" customHeight="1">
      <c r="A140" s="72" t="s">
        <v>549</v>
      </c>
      <c r="B140" s="73" t="s">
        <v>550</v>
      </c>
    </row>
    <row r="141" spans="1:2" s="53" customFormat="1" ht="23.45" customHeight="1">
      <c r="A141" s="72" t="s">
        <v>551</v>
      </c>
      <c r="B141" s="73" t="s">
        <v>552</v>
      </c>
    </row>
    <row r="142" spans="1:2" s="53" customFormat="1" ht="11.45" customHeight="1">
      <c r="A142" s="70" t="s">
        <v>553</v>
      </c>
      <c r="B142" s="71" t="s">
        <v>554</v>
      </c>
    </row>
    <row r="143" spans="1:2" s="53" customFormat="1" ht="11.45" customHeight="1">
      <c r="A143" s="70" t="s">
        <v>555</v>
      </c>
      <c r="B143" s="71" t="s">
        <v>556</v>
      </c>
    </row>
    <row r="144" spans="1:2" s="53" customFormat="1" ht="11.45" customHeight="1">
      <c r="A144" s="70" t="s">
        <v>557</v>
      </c>
      <c r="B144" s="71" t="s">
        <v>558</v>
      </c>
    </row>
    <row r="145" spans="1:2" s="53" customFormat="1" ht="11.45" customHeight="1">
      <c r="A145" s="70" t="s">
        <v>559</v>
      </c>
      <c r="B145" s="71" t="s">
        <v>560</v>
      </c>
    </row>
    <row r="146" spans="1:2" s="53" customFormat="1" ht="11.45" customHeight="1">
      <c r="A146" s="70" t="s">
        <v>561</v>
      </c>
      <c r="B146" s="71" t="s">
        <v>562</v>
      </c>
    </row>
    <row r="147" spans="1:2" s="53" customFormat="1" ht="11.45" customHeight="1">
      <c r="A147" s="70" t="s">
        <v>563</v>
      </c>
      <c r="B147" s="71" t="s">
        <v>564</v>
      </c>
    </row>
    <row r="148" spans="1:2" s="53" customFormat="1" ht="11.45" customHeight="1">
      <c r="A148" s="70" t="s">
        <v>565</v>
      </c>
      <c r="B148" s="71" t="s">
        <v>566</v>
      </c>
    </row>
    <row r="149" spans="1:2" s="53" customFormat="1" ht="11.45" customHeight="1">
      <c r="A149" s="70" t="s">
        <v>567</v>
      </c>
      <c r="B149" s="71" t="s">
        <v>568</v>
      </c>
    </row>
    <row r="150" spans="1:2" s="53" customFormat="1" ht="11.45" customHeight="1">
      <c r="A150" s="70" t="s">
        <v>569</v>
      </c>
      <c r="B150" s="71" t="s">
        <v>570</v>
      </c>
    </row>
    <row r="151" spans="1:2" s="53" customFormat="1" ht="11.45" customHeight="1">
      <c r="A151" s="70" t="s">
        <v>571</v>
      </c>
      <c r="B151" s="71" t="s">
        <v>572</v>
      </c>
    </row>
    <row r="152" spans="1:2" s="53" customFormat="1" ht="11.45" customHeight="1">
      <c r="A152" s="70" t="s">
        <v>573</v>
      </c>
      <c r="B152" s="71" t="s">
        <v>412</v>
      </c>
    </row>
    <row r="153" spans="1:2" s="53" customFormat="1" ht="11.45" customHeight="1">
      <c r="A153" s="70" t="s">
        <v>574</v>
      </c>
      <c r="B153" s="71" t="s">
        <v>414</v>
      </c>
    </row>
    <row r="154" spans="1:2" s="53" customFormat="1" ht="11.45" customHeight="1">
      <c r="A154" s="70" t="s">
        <v>575</v>
      </c>
      <c r="B154" s="71" t="s">
        <v>416</v>
      </c>
    </row>
    <row r="155" spans="1:2" s="53" customFormat="1" ht="11.45" customHeight="1">
      <c r="A155" s="70" t="s">
        <v>576</v>
      </c>
      <c r="B155" s="71" t="s">
        <v>422</v>
      </c>
    </row>
    <row r="156" spans="1:2" s="53" customFormat="1" ht="11.45" customHeight="1">
      <c r="A156" s="70" t="s">
        <v>577</v>
      </c>
      <c r="B156" s="71" t="s">
        <v>424</v>
      </c>
    </row>
    <row r="157" spans="1:2" s="53" customFormat="1" ht="11.45" customHeight="1">
      <c r="A157" s="70" t="s">
        <v>578</v>
      </c>
      <c r="B157" s="71" t="s">
        <v>426</v>
      </c>
    </row>
    <row r="158" spans="1:2" s="53" customFormat="1" ht="11.45" customHeight="1">
      <c r="A158" s="70" t="s">
        <v>579</v>
      </c>
      <c r="B158" s="71" t="s">
        <v>428</v>
      </c>
    </row>
    <row r="159" spans="1:2" s="53" customFormat="1" ht="11.45" customHeight="1">
      <c r="A159" s="70" t="s">
        <v>580</v>
      </c>
      <c r="B159" s="71" t="s">
        <v>522</v>
      </c>
    </row>
    <row r="160" spans="1:2" s="53" customFormat="1" ht="11.45" customHeight="1">
      <c r="A160" s="70" t="s">
        <v>581</v>
      </c>
      <c r="B160" s="71" t="s">
        <v>524</v>
      </c>
    </row>
    <row r="161" spans="1:2" s="53" customFormat="1" ht="11.45" customHeight="1">
      <c r="A161" s="70" t="s">
        <v>582</v>
      </c>
      <c r="B161" s="71" t="s">
        <v>526</v>
      </c>
    </row>
    <row r="162" spans="1:2" s="53" customFormat="1" ht="11.45" customHeight="1">
      <c r="A162" s="70" t="s">
        <v>583</v>
      </c>
      <c r="B162" s="71" t="s">
        <v>72</v>
      </c>
    </row>
    <row r="163" spans="1:2" s="53" customFormat="1" ht="11.45" customHeight="1">
      <c r="A163" s="70"/>
      <c r="B163" s="71"/>
    </row>
    <row r="164" spans="1:2" s="50" customFormat="1" ht="11.45" customHeight="1">
      <c r="A164" s="68" t="s">
        <v>584</v>
      </c>
      <c r="B164" s="69" t="s">
        <v>585</v>
      </c>
    </row>
    <row r="165" spans="1:2" s="53" customFormat="1" ht="11.45" customHeight="1">
      <c r="A165" s="70" t="s">
        <v>586</v>
      </c>
      <c r="B165" s="71" t="s">
        <v>915</v>
      </c>
    </row>
    <row r="166" spans="1:2" s="53" customFormat="1" ht="11.45" customHeight="1">
      <c r="A166" s="70" t="s">
        <v>587</v>
      </c>
      <c r="B166" s="71" t="s">
        <v>588</v>
      </c>
    </row>
    <row r="167" spans="1:2" s="53" customFormat="1" ht="11.45" customHeight="1">
      <c r="A167" s="70" t="s">
        <v>589</v>
      </c>
      <c r="B167" s="71" t="s">
        <v>412</v>
      </c>
    </row>
    <row r="168" spans="1:2" s="53" customFormat="1" ht="11.45" customHeight="1">
      <c r="A168" s="70" t="s">
        <v>590</v>
      </c>
      <c r="B168" s="71" t="s">
        <v>414</v>
      </c>
    </row>
    <row r="169" spans="1:2" s="53" customFormat="1" ht="11.45" customHeight="1">
      <c r="A169" s="70" t="s">
        <v>591</v>
      </c>
      <c r="B169" s="71" t="s">
        <v>416</v>
      </c>
    </row>
    <row r="170" spans="1:2" s="53" customFormat="1" ht="11.45" customHeight="1">
      <c r="A170" s="70" t="s">
        <v>592</v>
      </c>
      <c r="B170" s="71" t="s">
        <v>422</v>
      </c>
    </row>
    <row r="171" spans="1:2" s="53" customFormat="1" ht="11.45" customHeight="1">
      <c r="A171" s="70" t="s">
        <v>593</v>
      </c>
      <c r="B171" s="71" t="s">
        <v>424</v>
      </c>
    </row>
    <row r="172" spans="1:2" s="53" customFormat="1" ht="11.45" customHeight="1">
      <c r="A172" s="70" t="s">
        <v>594</v>
      </c>
      <c r="B172" s="71" t="s">
        <v>426</v>
      </c>
    </row>
    <row r="173" spans="1:2" s="53" customFormat="1" ht="11.45" customHeight="1">
      <c r="A173" s="70" t="s">
        <v>595</v>
      </c>
      <c r="B173" s="71" t="s">
        <v>428</v>
      </c>
    </row>
    <row r="174" spans="1:2" s="53" customFormat="1" ht="11.45" customHeight="1">
      <c r="A174" s="70" t="s">
        <v>596</v>
      </c>
      <c r="B174" s="71" t="s">
        <v>522</v>
      </c>
    </row>
    <row r="175" spans="1:2" s="53" customFormat="1" ht="11.45" customHeight="1">
      <c r="A175" s="70" t="s">
        <v>597</v>
      </c>
      <c r="B175" s="71" t="s">
        <v>524</v>
      </c>
    </row>
    <row r="176" spans="1:2" s="53" customFormat="1" ht="11.45" customHeight="1">
      <c r="A176" s="70" t="s">
        <v>598</v>
      </c>
      <c r="B176" s="71" t="s">
        <v>526</v>
      </c>
    </row>
    <row r="177" spans="1:2" s="53" customFormat="1" ht="11.45" customHeight="1">
      <c r="A177" s="70" t="s">
        <v>599</v>
      </c>
      <c r="B177" s="71" t="s">
        <v>600</v>
      </c>
    </row>
    <row r="178" spans="1:2" s="53" customFormat="1" ht="11.45" customHeight="1">
      <c r="A178" s="70" t="s">
        <v>601</v>
      </c>
      <c r="B178" s="71" t="s">
        <v>602</v>
      </c>
    </row>
    <row r="179" spans="1:2" s="53" customFormat="1" ht="11.45" customHeight="1">
      <c r="A179" s="70" t="s">
        <v>603</v>
      </c>
      <c r="B179" s="71" t="s">
        <v>412</v>
      </c>
    </row>
    <row r="180" spans="1:2" s="53" customFormat="1" ht="11.45" customHeight="1">
      <c r="A180" s="70" t="s">
        <v>604</v>
      </c>
      <c r="B180" s="71" t="s">
        <v>414</v>
      </c>
    </row>
    <row r="181" spans="1:2" s="53" customFormat="1" ht="11.45" customHeight="1">
      <c r="A181" s="70" t="s">
        <v>605</v>
      </c>
      <c r="B181" s="71" t="s">
        <v>416</v>
      </c>
    </row>
    <row r="182" spans="1:2" s="53" customFormat="1" ht="11.45" customHeight="1">
      <c r="A182" s="70" t="s">
        <v>606</v>
      </c>
      <c r="B182" s="71" t="s">
        <v>422</v>
      </c>
    </row>
    <row r="183" spans="1:2" s="53" customFormat="1" ht="11.45" customHeight="1">
      <c r="A183" s="70" t="s">
        <v>607</v>
      </c>
      <c r="B183" s="71" t="s">
        <v>424</v>
      </c>
    </row>
    <row r="184" spans="1:2" s="53" customFormat="1" ht="11.45" customHeight="1">
      <c r="A184" s="70" t="s">
        <v>608</v>
      </c>
      <c r="B184" s="71" t="s">
        <v>426</v>
      </c>
    </row>
    <row r="185" spans="1:2" s="53" customFormat="1" ht="11.45" customHeight="1">
      <c r="A185" s="70" t="s">
        <v>609</v>
      </c>
      <c r="B185" s="71" t="s">
        <v>428</v>
      </c>
    </row>
    <row r="186" spans="1:2" s="53" customFormat="1" ht="11.45" customHeight="1">
      <c r="A186" s="70" t="s">
        <v>610</v>
      </c>
      <c r="B186" s="71" t="s">
        <v>522</v>
      </c>
    </row>
    <row r="187" spans="1:2" s="53" customFormat="1" ht="11.45" customHeight="1">
      <c r="A187" s="70" t="s">
        <v>611</v>
      </c>
      <c r="B187" s="71" t="s">
        <v>524</v>
      </c>
    </row>
    <row r="188" spans="1:2" s="53" customFormat="1" ht="11.45" customHeight="1">
      <c r="A188" s="70" t="s">
        <v>612</v>
      </c>
      <c r="B188" s="71" t="s">
        <v>526</v>
      </c>
    </row>
    <row r="189" spans="1:2" s="53" customFormat="1" ht="11.25">
      <c r="A189" s="68" t="s">
        <v>613</v>
      </c>
      <c r="B189" s="69" t="s">
        <v>614</v>
      </c>
    </row>
    <row r="190" spans="1:2" s="53" customFormat="1" ht="9.9499999999999993" customHeight="1">
      <c r="A190" s="68"/>
      <c r="B190" s="69"/>
    </row>
    <row r="191" spans="1:2" s="50" customFormat="1" ht="11.45" customHeight="1">
      <c r="A191" s="68" t="s">
        <v>615</v>
      </c>
      <c r="B191" s="69" t="s">
        <v>616</v>
      </c>
    </row>
    <row r="192" spans="1:2" s="53" customFormat="1" ht="11.45" customHeight="1">
      <c r="A192" s="70" t="s">
        <v>617</v>
      </c>
      <c r="B192" s="71" t="s">
        <v>618</v>
      </c>
    </row>
    <row r="193" spans="1:2" s="53" customFormat="1" ht="11.45" customHeight="1">
      <c r="A193" s="70" t="s">
        <v>619</v>
      </c>
      <c r="B193" s="71" t="s">
        <v>620</v>
      </c>
    </row>
    <row r="194" spans="1:2" s="53" customFormat="1" ht="11.45" customHeight="1">
      <c r="A194" s="70" t="s">
        <v>621</v>
      </c>
      <c r="B194" s="71" t="s">
        <v>622</v>
      </c>
    </row>
    <row r="195" spans="1:2" s="53" customFormat="1" ht="11.45" customHeight="1">
      <c r="A195" s="70" t="s">
        <v>623</v>
      </c>
      <c r="B195" s="71" t="s">
        <v>624</v>
      </c>
    </row>
    <row r="196" spans="1:2" s="53" customFormat="1" ht="11.45" customHeight="1">
      <c r="A196" s="70" t="s">
        <v>625</v>
      </c>
      <c r="B196" s="71" t="s">
        <v>73</v>
      </c>
    </row>
    <row r="197" spans="1:2" s="53" customFormat="1" ht="11.45" customHeight="1">
      <c r="A197" s="70" t="s">
        <v>626</v>
      </c>
      <c r="B197" s="71" t="s">
        <v>620</v>
      </c>
    </row>
    <row r="198" spans="1:2" s="53" customFormat="1" ht="11.45" customHeight="1">
      <c r="A198" s="70" t="s">
        <v>627</v>
      </c>
      <c r="B198" s="71" t="s">
        <v>622</v>
      </c>
    </row>
    <row r="199" spans="1:2" s="53" customFormat="1" ht="11.45" customHeight="1">
      <c r="A199" s="70" t="s">
        <v>628</v>
      </c>
      <c r="B199" s="71" t="s">
        <v>624</v>
      </c>
    </row>
    <row r="200" spans="1:2" s="53" customFormat="1" ht="11.45" customHeight="1">
      <c r="A200" s="70" t="s">
        <v>629</v>
      </c>
      <c r="B200" s="71" t="s">
        <v>74</v>
      </c>
    </row>
    <row r="201" spans="1:2" s="53" customFormat="1" ht="11.45" customHeight="1">
      <c r="A201" s="70" t="s">
        <v>630</v>
      </c>
      <c r="B201" s="71" t="s">
        <v>620</v>
      </c>
    </row>
    <row r="202" spans="1:2" s="53" customFormat="1" ht="11.45" customHeight="1">
      <c r="A202" s="70" t="s">
        <v>631</v>
      </c>
      <c r="B202" s="71" t="s">
        <v>622</v>
      </c>
    </row>
    <row r="203" spans="1:2" s="53" customFormat="1" ht="11.45" customHeight="1">
      <c r="A203" s="70" t="s">
        <v>632</v>
      </c>
      <c r="B203" s="71" t="s">
        <v>624</v>
      </c>
    </row>
    <row r="204" spans="1:2" s="53" customFormat="1" ht="11.45" customHeight="1">
      <c r="A204" s="70" t="s">
        <v>633</v>
      </c>
      <c r="B204" s="71" t="s">
        <v>634</v>
      </c>
    </row>
    <row r="205" spans="1:2" s="53" customFormat="1" ht="9.9499999999999993" customHeight="1">
      <c r="A205" s="70"/>
      <c r="B205" s="71"/>
    </row>
    <row r="206" spans="1:2" s="50" customFormat="1" ht="11.45" customHeight="1">
      <c r="A206" s="68" t="s">
        <v>635</v>
      </c>
      <c r="B206" s="69" t="s">
        <v>636</v>
      </c>
    </row>
    <row r="207" spans="1:2" s="53" customFormat="1" ht="11.45" customHeight="1">
      <c r="A207" s="70" t="s">
        <v>637</v>
      </c>
      <c r="B207" s="71" t="s">
        <v>638</v>
      </c>
    </row>
    <row r="208" spans="1:2" s="53" customFormat="1" ht="11.45" customHeight="1">
      <c r="A208" s="70" t="s">
        <v>639</v>
      </c>
      <c r="B208" s="71" t="s">
        <v>620</v>
      </c>
    </row>
    <row r="209" spans="1:2" s="53" customFormat="1" ht="11.45" customHeight="1">
      <c r="A209" s="70" t="s">
        <v>640</v>
      </c>
      <c r="B209" s="71" t="s">
        <v>622</v>
      </c>
    </row>
    <row r="210" spans="1:2" s="53" customFormat="1" ht="11.45" customHeight="1">
      <c r="A210" s="70" t="s">
        <v>641</v>
      </c>
      <c r="B210" s="71" t="s">
        <v>624</v>
      </c>
    </row>
    <row r="211" spans="1:2" s="53" customFormat="1" ht="11.45" customHeight="1">
      <c r="A211" s="70" t="s">
        <v>642</v>
      </c>
      <c r="B211" s="71" t="s">
        <v>74</v>
      </c>
    </row>
    <row r="212" spans="1:2" s="53" customFormat="1" ht="11.45" customHeight="1">
      <c r="A212" s="70" t="s">
        <v>643</v>
      </c>
      <c r="B212" s="71" t="s">
        <v>620</v>
      </c>
    </row>
    <row r="213" spans="1:2" s="53" customFormat="1" ht="11.45" customHeight="1">
      <c r="A213" s="70" t="s">
        <v>644</v>
      </c>
      <c r="B213" s="71" t="s">
        <v>622</v>
      </c>
    </row>
    <row r="214" spans="1:2" s="53" customFormat="1" ht="11.45" customHeight="1">
      <c r="A214" s="70" t="s">
        <v>645</v>
      </c>
      <c r="B214" s="71" t="s">
        <v>624</v>
      </c>
    </row>
    <row r="215" spans="1:2" s="53" customFormat="1" ht="11.45" customHeight="1">
      <c r="A215" s="70" t="s">
        <v>646</v>
      </c>
      <c r="B215" s="71" t="s">
        <v>647</v>
      </c>
    </row>
    <row r="216" spans="1:2" s="53" customFormat="1" ht="9.9499999999999993" customHeight="1">
      <c r="A216" s="70"/>
      <c r="B216" s="71"/>
    </row>
    <row r="217" spans="1:2" s="50" customFormat="1" ht="11.45" customHeight="1">
      <c r="A217" s="68" t="s">
        <v>648</v>
      </c>
      <c r="B217" s="69" t="s">
        <v>142</v>
      </c>
    </row>
    <row r="218" spans="1:2" s="53" customFormat="1" ht="11.45" customHeight="1">
      <c r="A218" s="70" t="s">
        <v>649</v>
      </c>
      <c r="B218" s="71" t="s">
        <v>75</v>
      </c>
    </row>
    <row r="219" spans="1:2" s="53" customFormat="1" ht="11.45" customHeight="1">
      <c r="A219" s="70" t="s">
        <v>650</v>
      </c>
      <c r="B219" s="71" t="s">
        <v>651</v>
      </c>
    </row>
    <row r="220" spans="1:2" s="53" customFormat="1" ht="11.45" customHeight="1">
      <c r="A220" s="70" t="s">
        <v>652</v>
      </c>
      <c r="B220" s="71" t="s">
        <v>653</v>
      </c>
    </row>
    <row r="221" spans="1:2" s="53" customFormat="1" ht="11.45" customHeight="1">
      <c r="A221" s="70" t="s">
        <v>654</v>
      </c>
      <c r="B221" s="71" t="s">
        <v>67</v>
      </c>
    </row>
    <row r="222" spans="1:2" s="53" customFormat="1" ht="11.45" customHeight="1">
      <c r="A222" s="70" t="s">
        <v>655</v>
      </c>
      <c r="B222" s="71" t="s">
        <v>656</v>
      </c>
    </row>
    <row r="223" spans="1:2" s="53" customFormat="1" ht="11.45" customHeight="1">
      <c r="A223" s="70" t="s">
        <v>657</v>
      </c>
      <c r="B223" s="71" t="s">
        <v>658</v>
      </c>
    </row>
    <row r="224" spans="1:2" s="53" customFormat="1" ht="11.45" customHeight="1">
      <c r="A224" s="70" t="s">
        <v>659</v>
      </c>
      <c r="B224" s="71" t="s">
        <v>660</v>
      </c>
    </row>
    <row r="225" spans="1:2" s="53" customFormat="1" ht="11.45" customHeight="1">
      <c r="A225" s="70" t="s">
        <v>661</v>
      </c>
      <c r="B225" s="71" t="s">
        <v>662</v>
      </c>
    </row>
    <row r="226" spans="1:2" s="53" customFormat="1" ht="11.45" customHeight="1">
      <c r="A226" s="70" t="s">
        <v>663</v>
      </c>
      <c r="B226" s="71" t="s">
        <v>664</v>
      </c>
    </row>
    <row r="227" spans="1:2" s="53" customFormat="1" ht="11.45" customHeight="1">
      <c r="A227" s="70" t="s">
        <v>665</v>
      </c>
      <c r="B227" s="71" t="s">
        <v>666</v>
      </c>
    </row>
    <row r="228" spans="1:2" s="53" customFormat="1" ht="11.45" customHeight="1">
      <c r="A228" s="70" t="s">
        <v>667</v>
      </c>
      <c r="B228" s="71" t="s">
        <v>668</v>
      </c>
    </row>
    <row r="229" spans="1:2" s="53" customFormat="1" ht="11.45" customHeight="1">
      <c r="A229" s="70" t="s">
        <v>669</v>
      </c>
      <c r="B229" s="71" t="s">
        <v>670</v>
      </c>
    </row>
    <row r="230" spans="1:2" s="53" customFormat="1" ht="11.45" customHeight="1">
      <c r="A230" s="70" t="s">
        <v>671</v>
      </c>
      <c r="B230" s="71" t="s">
        <v>672</v>
      </c>
    </row>
    <row r="231" spans="1:2" s="53" customFormat="1" ht="11.45" customHeight="1">
      <c r="A231" s="70" t="s">
        <v>673</v>
      </c>
      <c r="B231" s="71" t="s">
        <v>674</v>
      </c>
    </row>
    <row r="232" spans="1:2" s="53" customFormat="1" ht="9.9499999999999993" customHeight="1">
      <c r="A232" s="70"/>
      <c r="B232" s="71"/>
    </row>
    <row r="233" spans="1:2" s="50" customFormat="1" ht="11.45" customHeight="1">
      <c r="A233" s="68" t="s">
        <v>675</v>
      </c>
      <c r="B233" s="69" t="s">
        <v>676</v>
      </c>
    </row>
    <row r="234" spans="1:2" s="53" customFormat="1" ht="11.45" customHeight="1">
      <c r="A234" s="70" t="s">
        <v>677</v>
      </c>
      <c r="B234" s="71" t="s">
        <v>68</v>
      </c>
    </row>
    <row r="235" spans="1:2" s="53" customFormat="1" ht="11.45" customHeight="1">
      <c r="A235" s="70" t="s">
        <v>678</v>
      </c>
      <c r="B235" s="71" t="s">
        <v>679</v>
      </c>
    </row>
    <row r="236" spans="1:2" s="53" customFormat="1" ht="11.45" customHeight="1">
      <c r="A236" s="70" t="s">
        <v>680</v>
      </c>
      <c r="B236" s="71" t="s">
        <v>681</v>
      </c>
    </row>
    <row r="237" spans="1:2" s="53" customFormat="1" ht="11.45" customHeight="1">
      <c r="A237" s="70" t="s">
        <v>682</v>
      </c>
      <c r="B237" s="71" t="s">
        <v>683</v>
      </c>
    </row>
    <row r="238" spans="1:2" s="53" customFormat="1" ht="11.45" customHeight="1">
      <c r="A238" s="70" t="s">
        <v>684</v>
      </c>
      <c r="B238" s="71" t="s">
        <v>685</v>
      </c>
    </row>
    <row r="239" spans="1:2" s="53" customFormat="1" ht="11.45" customHeight="1">
      <c r="A239" s="70" t="s">
        <v>686</v>
      </c>
      <c r="B239" s="71" t="s">
        <v>687</v>
      </c>
    </row>
    <row r="240" spans="1:2" s="53" customFormat="1" ht="11.45" customHeight="1">
      <c r="A240" s="70" t="s">
        <v>688</v>
      </c>
      <c r="B240" s="71" t="s">
        <v>689</v>
      </c>
    </row>
    <row r="241" spans="1:2" s="53" customFormat="1" ht="11.45" customHeight="1">
      <c r="A241" s="70" t="s">
        <v>690</v>
      </c>
      <c r="B241" s="71" t="s">
        <v>691</v>
      </c>
    </row>
    <row r="242" spans="1:2" s="53" customFormat="1" ht="11.45" customHeight="1">
      <c r="A242" s="70" t="s">
        <v>692</v>
      </c>
      <c r="B242" s="71" t="s">
        <v>693</v>
      </c>
    </row>
    <row r="243" spans="1:2" s="53" customFormat="1" ht="11.45" customHeight="1">
      <c r="A243" s="70" t="s">
        <v>694</v>
      </c>
      <c r="B243" s="71" t="s">
        <v>695</v>
      </c>
    </row>
    <row r="244" spans="1:2" s="53" customFormat="1" ht="11.45" customHeight="1">
      <c r="A244" s="70" t="s">
        <v>696</v>
      </c>
      <c r="B244" s="71" t="s">
        <v>70</v>
      </c>
    </row>
    <row r="245" spans="1:2" s="53" customFormat="1" ht="11.45" customHeight="1">
      <c r="A245" s="70" t="s">
        <v>697</v>
      </c>
      <c r="B245" s="71" t="s">
        <v>679</v>
      </c>
    </row>
    <row r="246" spans="1:2" s="53" customFormat="1" ht="11.45" customHeight="1">
      <c r="A246" s="70" t="s">
        <v>698</v>
      </c>
      <c r="B246" s="71" t="s">
        <v>681</v>
      </c>
    </row>
    <row r="247" spans="1:2" s="53" customFormat="1" ht="11.45" customHeight="1">
      <c r="A247" s="70" t="s">
        <v>699</v>
      </c>
      <c r="B247" s="71" t="s">
        <v>683</v>
      </c>
    </row>
    <row r="248" spans="1:2" s="53" customFormat="1" ht="11.45" customHeight="1">
      <c r="A248" s="70" t="s">
        <v>700</v>
      </c>
      <c r="B248" s="71" t="s">
        <v>685</v>
      </c>
    </row>
    <row r="249" spans="1:2" s="53" customFormat="1" ht="11.45" customHeight="1">
      <c r="A249" s="70" t="s">
        <v>701</v>
      </c>
      <c r="B249" s="71" t="s">
        <v>687</v>
      </c>
    </row>
    <row r="250" spans="1:2" s="53" customFormat="1" ht="11.45" customHeight="1">
      <c r="A250" s="70" t="s">
        <v>702</v>
      </c>
      <c r="B250" s="71" t="s">
        <v>689</v>
      </c>
    </row>
    <row r="251" spans="1:2" s="53" customFormat="1" ht="11.45" customHeight="1">
      <c r="A251" s="70" t="s">
        <v>703</v>
      </c>
      <c r="B251" s="71" t="s">
        <v>691</v>
      </c>
    </row>
    <row r="252" spans="1:2" s="53" customFormat="1" ht="11.45" customHeight="1">
      <c r="A252" s="70" t="s">
        <v>704</v>
      </c>
      <c r="B252" s="71" t="s">
        <v>693</v>
      </c>
    </row>
    <row r="253" spans="1:2" s="53" customFormat="1" ht="11.45" customHeight="1">
      <c r="A253" s="70" t="s">
        <v>705</v>
      </c>
      <c r="B253" s="71" t="s">
        <v>695</v>
      </c>
    </row>
    <row r="254" spans="1:2" s="53" customFormat="1" ht="11.45" customHeight="1">
      <c r="A254" s="70" t="s">
        <v>706</v>
      </c>
      <c r="B254" s="71" t="s">
        <v>707</v>
      </c>
    </row>
    <row r="255" spans="1:2" s="53" customFormat="1" ht="11.45" customHeight="1">
      <c r="A255" s="70" t="s">
        <v>708</v>
      </c>
      <c r="B255" s="71" t="s">
        <v>709</v>
      </c>
    </row>
    <row r="256" spans="1:2" s="53" customFormat="1" ht="11.45" customHeight="1">
      <c r="A256" s="70" t="s">
        <v>710</v>
      </c>
      <c r="B256" s="71" t="s">
        <v>711</v>
      </c>
    </row>
    <row r="257" spans="1:2" s="53" customFormat="1" ht="11.45" customHeight="1">
      <c r="A257" s="70" t="s">
        <v>712</v>
      </c>
      <c r="B257" s="71" t="s">
        <v>713</v>
      </c>
    </row>
    <row r="258" spans="1:2" s="53" customFormat="1" ht="11.45" customHeight="1">
      <c r="A258" s="70" t="s">
        <v>714</v>
      </c>
      <c r="B258" s="71" t="s">
        <v>77</v>
      </c>
    </row>
    <row r="259" spans="1:2" s="53" customFormat="1" ht="11.45" customHeight="1">
      <c r="A259" s="70" t="s">
        <v>715</v>
      </c>
      <c r="B259" s="71" t="s">
        <v>716</v>
      </c>
    </row>
    <row r="260" spans="1:2" s="53" customFormat="1" ht="11.45" customHeight="1">
      <c r="A260" s="70" t="s">
        <v>717</v>
      </c>
      <c r="B260" s="71" t="s">
        <v>718</v>
      </c>
    </row>
    <row r="261" spans="1:2" s="53" customFormat="1" ht="11.45" customHeight="1">
      <c r="A261" s="70" t="s">
        <v>719</v>
      </c>
      <c r="B261" s="71" t="s">
        <v>78</v>
      </c>
    </row>
    <row r="262" spans="1:2" s="53" customFormat="1" ht="11.45" customHeight="1">
      <c r="A262" s="70" t="s">
        <v>720</v>
      </c>
      <c r="B262" s="71" t="s">
        <v>679</v>
      </c>
    </row>
    <row r="263" spans="1:2" s="53" customFormat="1" ht="11.45" customHeight="1">
      <c r="A263" s="70" t="s">
        <v>721</v>
      </c>
      <c r="B263" s="71" t="s">
        <v>681</v>
      </c>
    </row>
    <row r="264" spans="1:2" s="53" customFormat="1" ht="11.45" customHeight="1">
      <c r="A264" s="70" t="s">
        <v>722</v>
      </c>
      <c r="B264" s="71" t="s">
        <v>683</v>
      </c>
    </row>
    <row r="265" spans="1:2" s="53" customFormat="1" ht="11.45" customHeight="1">
      <c r="A265" s="70" t="s">
        <v>723</v>
      </c>
      <c r="B265" s="71" t="s">
        <v>685</v>
      </c>
    </row>
    <row r="266" spans="1:2" s="53" customFormat="1" ht="11.45" customHeight="1">
      <c r="A266" s="70" t="s">
        <v>724</v>
      </c>
      <c r="B266" s="71" t="s">
        <v>687</v>
      </c>
    </row>
    <row r="267" spans="1:2" s="53" customFormat="1" ht="11.45" customHeight="1">
      <c r="A267" s="70" t="s">
        <v>725</v>
      </c>
      <c r="B267" s="71" t="s">
        <v>63</v>
      </c>
    </row>
    <row r="268" spans="1:2" s="53" customFormat="1" ht="11.45" customHeight="1">
      <c r="A268" s="70" t="s">
        <v>726</v>
      </c>
      <c r="B268" s="71" t="s">
        <v>679</v>
      </c>
    </row>
    <row r="269" spans="1:2" s="53" customFormat="1" ht="11.45" customHeight="1">
      <c r="A269" s="70" t="s">
        <v>727</v>
      </c>
      <c r="B269" s="71" t="s">
        <v>681</v>
      </c>
    </row>
    <row r="270" spans="1:2" s="53" customFormat="1" ht="11.45" customHeight="1">
      <c r="A270" s="70" t="s">
        <v>728</v>
      </c>
      <c r="B270" s="71" t="s">
        <v>683</v>
      </c>
    </row>
    <row r="271" spans="1:2" s="53" customFormat="1" ht="11.45" customHeight="1">
      <c r="A271" s="70" t="s">
        <v>729</v>
      </c>
      <c r="B271" s="71" t="s">
        <v>685</v>
      </c>
    </row>
    <row r="272" spans="1:2" s="53" customFormat="1" ht="11.45" customHeight="1">
      <c r="A272" s="70" t="s">
        <v>730</v>
      </c>
      <c r="B272" s="71" t="s">
        <v>731</v>
      </c>
    </row>
    <row r="273" spans="1:2" s="53" customFormat="1" ht="9.9499999999999993" customHeight="1">
      <c r="A273" s="70"/>
      <c r="B273" s="71"/>
    </row>
    <row r="274" spans="1:2" s="50" customFormat="1" ht="11.45" customHeight="1">
      <c r="A274" s="68" t="s">
        <v>732</v>
      </c>
      <c r="B274" s="69" t="s">
        <v>733</v>
      </c>
    </row>
    <row r="275" spans="1:2" s="53" customFormat="1" ht="11.45" customHeight="1">
      <c r="A275" s="70" t="s">
        <v>734</v>
      </c>
      <c r="B275" s="71" t="s">
        <v>735</v>
      </c>
    </row>
    <row r="276" spans="1:2" s="53" customFormat="1" ht="11.45" customHeight="1">
      <c r="A276" s="70" t="s">
        <v>736</v>
      </c>
      <c r="B276" s="71" t="s">
        <v>737</v>
      </c>
    </row>
    <row r="277" spans="1:2" s="53" customFormat="1" ht="11.45" customHeight="1">
      <c r="A277" s="70" t="s">
        <v>738</v>
      </c>
      <c r="B277" s="71" t="s">
        <v>739</v>
      </c>
    </row>
    <row r="278" spans="1:2" s="53" customFormat="1" ht="11.45" customHeight="1">
      <c r="A278" s="70" t="s">
        <v>740</v>
      </c>
      <c r="B278" s="71" t="s">
        <v>741</v>
      </c>
    </row>
    <row r="279" spans="1:2" s="53" customFormat="1" ht="11.45" customHeight="1">
      <c r="A279" s="70" t="s">
        <v>742</v>
      </c>
      <c r="B279" s="71" t="s">
        <v>743</v>
      </c>
    </row>
    <row r="280" spans="1:2" s="53" customFormat="1" ht="11.45" customHeight="1">
      <c r="A280" s="70" t="s">
        <v>744</v>
      </c>
      <c r="B280" s="71" t="s">
        <v>76</v>
      </c>
    </row>
    <row r="281" spans="1:2" s="53" customFormat="1" ht="11.45" customHeight="1">
      <c r="A281" s="70" t="s">
        <v>745</v>
      </c>
      <c r="B281" s="71" t="s">
        <v>746</v>
      </c>
    </row>
    <row r="282" spans="1:2" s="53" customFormat="1" ht="11.45" customHeight="1">
      <c r="A282" s="70" t="s">
        <v>747</v>
      </c>
      <c r="B282" s="71" t="s">
        <v>679</v>
      </c>
    </row>
    <row r="283" spans="1:2" s="53" customFormat="1" ht="11.45" customHeight="1">
      <c r="A283" s="70" t="s">
        <v>748</v>
      </c>
      <c r="B283" s="71" t="s">
        <v>681</v>
      </c>
    </row>
    <row r="284" spans="1:2" s="53" customFormat="1" ht="11.45" customHeight="1">
      <c r="A284" s="70" t="s">
        <v>749</v>
      </c>
      <c r="B284" s="71" t="s">
        <v>683</v>
      </c>
    </row>
    <row r="285" spans="1:2" s="53" customFormat="1" ht="11.45" customHeight="1">
      <c r="A285" s="70" t="s">
        <v>750</v>
      </c>
      <c r="B285" s="71" t="s">
        <v>685</v>
      </c>
    </row>
    <row r="286" spans="1:2" s="53" customFormat="1" ht="11.45" customHeight="1">
      <c r="A286" s="70" t="s">
        <v>751</v>
      </c>
      <c r="B286" s="71" t="s">
        <v>687</v>
      </c>
    </row>
    <row r="287" spans="1:2" s="53" customFormat="1" ht="11.45" customHeight="1">
      <c r="A287" s="70" t="s">
        <v>752</v>
      </c>
      <c r="B287" s="71" t="s">
        <v>689</v>
      </c>
    </row>
    <row r="288" spans="1:2" s="53" customFormat="1" ht="11.45" customHeight="1">
      <c r="A288" s="70" t="s">
        <v>753</v>
      </c>
      <c r="B288" s="71" t="s">
        <v>691</v>
      </c>
    </row>
    <row r="289" spans="1:2" s="53" customFormat="1" ht="11.45" customHeight="1">
      <c r="A289" s="70" t="s">
        <v>754</v>
      </c>
      <c r="B289" s="71" t="s">
        <v>693</v>
      </c>
    </row>
    <row r="290" spans="1:2" s="53" customFormat="1" ht="11.45" customHeight="1">
      <c r="A290" s="70" t="s">
        <v>755</v>
      </c>
      <c r="B290" s="71" t="s">
        <v>695</v>
      </c>
    </row>
    <row r="291" spans="1:2" s="53" customFormat="1" ht="11.45" customHeight="1">
      <c r="A291" s="70" t="s">
        <v>756</v>
      </c>
      <c r="B291" s="71" t="s">
        <v>436</v>
      </c>
    </row>
    <row r="292" spans="1:2" s="53" customFormat="1" ht="11.45" customHeight="1">
      <c r="A292" s="70" t="s">
        <v>757</v>
      </c>
      <c r="B292" s="71" t="s">
        <v>758</v>
      </c>
    </row>
    <row r="293" spans="1:2" s="53" customFormat="1" ht="11.45" customHeight="1">
      <c r="A293" s="70" t="s">
        <v>759</v>
      </c>
      <c r="B293" s="71" t="s">
        <v>760</v>
      </c>
    </row>
    <row r="294" spans="1:2" s="53" customFormat="1" ht="11.45" customHeight="1">
      <c r="A294" s="70" t="s">
        <v>761</v>
      </c>
      <c r="B294" s="71" t="s">
        <v>501</v>
      </c>
    </row>
    <row r="295" spans="1:2" s="53" customFormat="1" ht="11.45" customHeight="1">
      <c r="A295" s="70" t="s">
        <v>762</v>
      </c>
      <c r="B295" s="71" t="s">
        <v>503</v>
      </c>
    </row>
    <row r="296" spans="1:2" s="53" customFormat="1" ht="11.45" customHeight="1">
      <c r="A296" s="70" t="s">
        <v>763</v>
      </c>
      <c r="B296" s="71" t="s">
        <v>764</v>
      </c>
    </row>
    <row r="297" spans="1:2" s="53" customFormat="1" ht="11.45" customHeight="1">
      <c r="A297" s="70" t="s">
        <v>765</v>
      </c>
      <c r="B297" s="71" t="s">
        <v>507</v>
      </c>
    </row>
    <row r="298" spans="1:2" s="53" customFormat="1" ht="11.45" customHeight="1">
      <c r="A298" s="70" t="s">
        <v>766</v>
      </c>
      <c r="B298" s="71" t="s">
        <v>767</v>
      </c>
    </row>
    <row r="299" spans="1:2" s="53" customFormat="1" ht="9.9499999999999993" customHeight="1">
      <c r="A299" s="70"/>
      <c r="B299" s="71"/>
    </row>
    <row r="300" spans="1:2" s="50" customFormat="1" ht="11.45" customHeight="1">
      <c r="A300" s="68" t="s">
        <v>768</v>
      </c>
      <c r="B300" s="69" t="s">
        <v>769</v>
      </c>
    </row>
    <row r="301" spans="1:2" s="53" customFormat="1" ht="11.45" customHeight="1">
      <c r="A301" s="70" t="s">
        <v>770</v>
      </c>
      <c r="B301" s="71" t="s">
        <v>144</v>
      </c>
    </row>
    <row r="302" spans="1:2" s="53" customFormat="1" ht="11.45" customHeight="1">
      <c r="A302" s="70" t="s">
        <v>771</v>
      </c>
      <c r="B302" s="71" t="s">
        <v>679</v>
      </c>
    </row>
    <row r="303" spans="1:2" s="53" customFormat="1" ht="11.45" customHeight="1">
      <c r="A303" s="70" t="s">
        <v>772</v>
      </c>
      <c r="B303" s="71" t="s">
        <v>681</v>
      </c>
    </row>
    <row r="304" spans="1:2" s="53" customFormat="1" ht="11.45" customHeight="1">
      <c r="A304" s="70" t="s">
        <v>773</v>
      </c>
      <c r="B304" s="71" t="s">
        <v>683</v>
      </c>
    </row>
    <row r="305" spans="1:2" s="53" customFormat="1" ht="11.45" customHeight="1">
      <c r="A305" s="70" t="s">
        <v>774</v>
      </c>
      <c r="B305" s="71" t="s">
        <v>685</v>
      </c>
    </row>
    <row r="306" spans="1:2" s="53" customFormat="1" ht="11.45" customHeight="1">
      <c r="A306" s="70" t="s">
        <v>775</v>
      </c>
      <c r="B306" s="71" t="s">
        <v>687</v>
      </c>
    </row>
    <row r="307" spans="1:2" s="53" customFormat="1" ht="11.45" customHeight="1">
      <c r="A307" s="70" t="s">
        <v>776</v>
      </c>
      <c r="B307" s="71" t="s">
        <v>689</v>
      </c>
    </row>
    <row r="308" spans="1:2" s="53" customFormat="1" ht="11.45" customHeight="1">
      <c r="A308" s="70" t="s">
        <v>777</v>
      </c>
      <c r="B308" s="71" t="s">
        <v>691</v>
      </c>
    </row>
    <row r="309" spans="1:2" s="53" customFormat="1" ht="11.45" customHeight="1">
      <c r="A309" s="70" t="s">
        <v>778</v>
      </c>
      <c r="B309" s="71" t="s">
        <v>779</v>
      </c>
    </row>
    <row r="310" spans="1:2" s="53" customFormat="1" ht="11.45" customHeight="1">
      <c r="A310" s="70" t="s">
        <v>780</v>
      </c>
      <c r="B310" s="71" t="s">
        <v>781</v>
      </c>
    </row>
    <row r="311" spans="1:2" s="53" customFormat="1" ht="11.45" customHeight="1">
      <c r="A311" s="70" t="s">
        <v>782</v>
      </c>
      <c r="B311" s="71" t="s">
        <v>783</v>
      </c>
    </row>
    <row r="312" spans="1:2" s="53" customFormat="1" ht="11.45" customHeight="1">
      <c r="A312" s="70" t="s">
        <v>784</v>
      </c>
      <c r="B312" s="71" t="s">
        <v>785</v>
      </c>
    </row>
    <row r="313" spans="1:2" s="53" customFormat="1" ht="11.45" customHeight="1">
      <c r="A313" s="70" t="s">
        <v>786</v>
      </c>
      <c r="B313" s="71" t="s">
        <v>787</v>
      </c>
    </row>
    <row r="314" spans="1:2" s="53" customFormat="1" ht="11.45" customHeight="1">
      <c r="A314" s="70" t="s">
        <v>788</v>
      </c>
      <c r="B314" s="71" t="s">
        <v>789</v>
      </c>
    </row>
    <row r="315" spans="1:2" s="53" customFormat="1" ht="11.45" customHeight="1">
      <c r="A315" s="70" t="s">
        <v>790</v>
      </c>
      <c r="B315" s="71" t="s">
        <v>791</v>
      </c>
    </row>
    <row r="316" spans="1:2" s="53" customFormat="1" ht="11.45" customHeight="1">
      <c r="A316" s="70" t="s">
        <v>792</v>
      </c>
      <c r="B316" s="71" t="s">
        <v>793</v>
      </c>
    </row>
    <row r="317" spans="1:2" s="53" customFormat="1" ht="9.9499999999999993" customHeight="1">
      <c r="A317" s="70"/>
      <c r="B317" s="71"/>
    </row>
    <row r="318" spans="1:2" s="50" customFormat="1" ht="11.45" customHeight="1">
      <c r="A318" s="68" t="s">
        <v>794</v>
      </c>
      <c r="B318" s="69" t="s">
        <v>147</v>
      </c>
    </row>
    <row r="319" spans="1:2" s="53" customFormat="1" ht="11.45" customHeight="1">
      <c r="A319" s="70" t="s">
        <v>795</v>
      </c>
      <c r="B319" s="71" t="s">
        <v>147</v>
      </c>
    </row>
    <row r="320" spans="1:2" s="50" customFormat="1" ht="11.45" customHeight="1">
      <c r="A320" s="68" t="s">
        <v>796</v>
      </c>
      <c r="B320" s="69" t="s">
        <v>152</v>
      </c>
    </row>
    <row r="321" spans="1:2" s="53" customFormat="1" ht="11.45" customHeight="1">
      <c r="A321" s="70" t="s">
        <v>797</v>
      </c>
      <c r="B321" s="71" t="s">
        <v>798</v>
      </c>
    </row>
    <row r="322" spans="1:2" s="53" customFormat="1" ht="11.45" customHeight="1">
      <c r="A322" s="70" t="s">
        <v>799</v>
      </c>
      <c r="B322" s="71" t="s">
        <v>679</v>
      </c>
    </row>
    <row r="323" spans="1:2" s="53" customFormat="1" ht="11.45" customHeight="1">
      <c r="A323" s="70" t="s">
        <v>800</v>
      </c>
      <c r="B323" s="71" t="s">
        <v>681</v>
      </c>
    </row>
    <row r="324" spans="1:2" s="53" customFormat="1" ht="11.45" customHeight="1">
      <c r="A324" s="70" t="s">
        <v>801</v>
      </c>
      <c r="B324" s="71" t="s">
        <v>683</v>
      </c>
    </row>
    <row r="325" spans="1:2" s="53" customFormat="1" ht="11.45" customHeight="1">
      <c r="A325" s="70" t="s">
        <v>802</v>
      </c>
      <c r="B325" s="71" t="s">
        <v>685</v>
      </c>
    </row>
    <row r="326" spans="1:2" s="53" customFormat="1" ht="11.45" customHeight="1">
      <c r="A326" s="70" t="s">
        <v>803</v>
      </c>
      <c r="B326" s="71" t="s">
        <v>687</v>
      </c>
    </row>
    <row r="327" spans="1:2" s="53" customFormat="1" ht="11.45" customHeight="1">
      <c r="A327" s="70" t="s">
        <v>804</v>
      </c>
      <c r="B327" s="71" t="s">
        <v>689</v>
      </c>
    </row>
    <row r="328" spans="1:2" s="53" customFormat="1" ht="11.45" customHeight="1">
      <c r="A328" s="70" t="s">
        <v>805</v>
      </c>
      <c r="B328" s="71" t="s">
        <v>691</v>
      </c>
    </row>
    <row r="329" spans="1:2" s="53" customFormat="1" ht="11.45" customHeight="1">
      <c r="A329" s="70" t="s">
        <v>806</v>
      </c>
      <c r="B329" s="71" t="s">
        <v>693</v>
      </c>
    </row>
    <row r="330" spans="1:2" s="53" customFormat="1" ht="11.45" customHeight="1">
      <c r="A330" s="70" t="s">
        <v>807</v>
      </c>
      <c r="B330" s="71" t="s">
        <v>695</v>
      </c>
    </row>
    <row r="331" spans="1:2" s="53" customFormat="1" ht="11.45" customHeight="1">
      <c r="A331" s="70" t="s">
        <v>808</v>
      </c>
      <c r="B331" s="71" t="s">
        <v>809</v>
      </c>
    </row>
    <row r="332" spans="1:2" s="53" customFormat="1" ht="11.45" customHeight="1">
      <c r="A332" s="70" t="s">
        <v>810</v>
      </c>
      <c r="B332" s="71" t="s">
        <v>811</v>
      </c>
    </row>
    <row r="333" spans="1:2" s="53" customFormat="1" ht="23.45" customHeight="1">
      <c r="A333" s="72" t="s">
        <v>812</v>
      </c>
      <c r="B333" s="73" t="s">
        <v>813</v>
      </c>
    </row>
    <row r="334" spans="1:2" s="53" customFormat="1" ht="23.45" customHeight="1">
      <c r="A334" s="72" t="s">
        <v>814</v>
      </c>
      <c r="B334" s="73" t="s">
        <v>815</v>
      </c>
    </row>
    <row r="335" spans="1:2" s="53" customFormat="1" ht="11.45" customHeight="1">
      <c r="A335" s="70" t="s">
        <v>816</v>
      </c>
      <c r="B335" s="71" t="s">
        <v>817</v>
      </c>
    </row>
    <row r="336" spans="1:2" s="53" customFormat="1" ht="11.45" customHeight="1">
      <c r="A336" s="70" t="s">
        <v>818</v>
      </c>
      <c r="B336" s="71" t="s">
        <v>556</v>
      </c>
    </row>
    <row r="337" spans="1:2" s="53" customFormat="1" ht="11.45" customHeight="1">
      <c r="A337" s="70" t="s">
        <v>819</v>
      </c>
      <c r="B337" s="71" t="s">
        <v>558</v>
      </c>
    </row>
    <row r="338" spans="1:2" s="53" customFormat="1" ht="11.45" customHeight="1">
      <c r="A338" s="70" t="s">
        <v>820</v>
      </c>
      <c r="B338" s="71" t="s">
        <v>560</v>
      </c>
    </row>
    <row r="339" spans="1:2" s="53" customFormat="1" ht="11.45" customHeight="1">
      <c r="A339" s="70" t="s">
        <v>821</v>
      </c>
      <c r="B339" s="71" t="s">
        <v>562</v>
      </c>
    </row>
    <row r="340" spans="1:2" s="53" customFormat="1" ht="11.45" customHeight="1">
      <c r="A340" s="70" t="s">
        <v>822</v>
      </c>
      <c r="B340" s="71" t="s">
        <v>564</v>
      </c>
    </row>
    <row r="341" spans="1:2" s="53" customFormat="1" ht="11.45" customHeight="1">
      <c r="A341" s="70" t="s">
        <v>823</v>
      </c>
      <c r="B341" s="71" t="s">
        <v>566</v>
      </c>
    </row>
    <row r="342" spans="1:2" s="53" customFormat="1" ht="11.45" customHeight="1">
      <c r="A342" s="70" t="s">
        <v>824</v>
      </c>
      <c r="B342" s="71" t="s">
        <v>568</v>
      </c>
    </row>
    <row r="343" spans="1:2" s="53" customFormat="1" ht="11.45" customHeight="1">
      <c r="A343" s="70" t="s">
        <v>825</v>
      </c>
      <c r="B343" s="71" t="s">
        <v>826</v>
      </c>
    </row>
    <row r="344" spans="1:2" s="53" customFormat="1" ht="11.45" customHeight="1">
      <c r="A344" s="70" t="s">
        <v>827</v>
      </c>
      <c r="B344" s="71" t="s">
        <v>828</v>
      </c>
    </row>
    <row r="345" spans="1:2" s="53" customFormat="1" ht="11.45" customHeight="1">
      <c r="A345" s="70" t="s">
        <v>829</v>
      </c>
      <c r="B345" s="71" t="s">
        <v>830</v>
      </c>
    </row>
    <row r="346" spans="1:2" s="53" customFormat="1" ht="11.45" customHeight="1">
      <c r="A346" s="70" t="s">
        <v>831</v>
      </c>
      <c r="B346" s="71" t="s">
        <v>679</v>
      </c>
    </row>
    <row r="347" spans="1:2" s="53" customFormat="1" ht="11.45" customHeight="1">
      <c r="A347" s="70" t="s">
        <v>832</v>
      </c>
      <c r="B347" s="71" t="s">
        <v>681</v>
      </c>
    </row>
    <row r="348" spans="1:2" s="53" customFormat="1" ht="11.45" customHeight="1">
      <c r="A348" s="70" t="s">
        <v>833</v>
      </c>
      <c r="B348" s="71" t="s">
        <v>683</v>
      </c>
    </row>
    <row r="349" spans="1:2" s="53" customFormat="1" ht="11.45" customHeight="1">
      <c r="A349" s="70" t="s">
        <v>834</v>
      </c>
      <c r="B349" s="71" t="s">
        <v>685</v>
      </c>
    </row>
    <row r="350" spans="1:2" s="53" customFormat="1" ht="11.45" customHeight="1">
      <c r="A350" s="70" t="s">
        <v>835</v>
      </c>
      <c r="B350" s="71" t="s">
        <v>687</v>
      </c>
    </row>
    <row r="351" spans="1:2" s="53" customFormat="1" ht="11.45" customHeight="1">
      <c r="A351" s="70" t="s">
        <v>836</v>
      </c>
      <c r="B351" s="71" t="s">
        <v>689</v>
      </c>
    </row>
    <row r="352" spans="1:2" s="53" customFormat="1" ht="11.45" customHeight="1">
      <c r="A352" s="70" t="s">
        <v>837</v>
      </c>
      <c r="B352" s="71" t="s">
        <v>691</v>
      </c>
    </row>
    <row r="353" spans="1:2" s="53" customFormat="1" ht="11.45" customHeight="1">
      <c r="A353" s="70" t="s">
        <v>838</v>
      </c>
      <c r="B353" s="71" t="s">
        <v>779</v>
      </c>
    </row>
    <row r="354" spans="1:2" s="53" customFormat="1" ht="11.45" customHeight="1">
      <c r="A354" s="70" t="s">
        <v>839</v>
      </c>
      <c r="B354" s="71" t="s">
        <v>781</v>
      </c>
    </row>
    <row r="355" spans="1:2" s="53" customFormat="1" ht="11.45" customHeight="1">
      <c r="A355" s="70" t="s">
        <v>840</v>
      </c>
      <c r="B355" s="71" t="s">
        <v>783</v>
      </c>
    </row>
    <row r="356" spans="1:2" s="53" customFormat="1" ht="11.45" customHeight="1">
      <c r="A356" s="70"/>
      <c r="B356" s="71"/>
    </row>
    <row r="357" spans="1:2" s="50" customFormat="1" ht="11.45" customHeight="1">
      <c r="A357" s="68" t="s">
        <v>841</v>
      </c>
      <c r="B357" s="69" t="s">
        <v>842</v>
      </c>
    </row>
    <row r="358" spans="1:2" s="53" customFormat="1" ht="11.45" customHeight="1">
      <c r="A358" s="70" t="s">
        <v>843</v>
      </c>
      <c r="B358" s="71" t="s">
        <v>844</v>
      </c>
    </row>
    <row r="359" spans="1:2" s="53" customFormat="1" ht="11.45" customHeight="1">
      <c r="A359" s="70" t="s">
        <v>845</v>
      </c>
      <c r="B359" s="71" t="s">
        <v>846</v>
      </c>
    </row>
    <row r="360" spans="1:2" s="53" customFormat="1" ht="11.45" customHeight="1">
      <c r="A360" s="70" t="s">
        <v>847</v>
      </c>
      <c r="B360" s="71" t="s">
        <v>679</v>
      </c>
    </row>
    <row r="361" spans="1:2" s="53" customFormat="1" ht="11.45" customHeight="1">
      <c r="A361" s="70" t="s">
        <v>848</v>
      </c>
      <c r="B361" s="71" t="s">
        <v>681</v>
      </c>
    </row>
    <row r="362" spans="1:2" s="53" customFormat="1" ht="11.45" customHeight="1">
      <c r="A362" s="70" t="s">
        <v>849</v>
      </c>
      <c r="B362" s="71" t="s">
        <v>683</v>
      </c>
    </row>
    <row r="363" spans="1:2" s="53" customFormat="1" ht="11.45" customHeight="1">
      <c r="A363" s="70" t="s">
        <v>850</v>
      </c>
      <c r="B363" s="71" t="s">
        <v>685</v>
      </c>
    </row>
    <row r="364" spans="1:2" s="53" customFormat="1" ht="11.45" customHeight="1">
      <c r="A364" s="70" t="s">
        <v>851</v>
      </c>
      <c r="B364" s="71" t="s">
        <v>687</v>
      </c>
    </row>
    <row r="365" spans="1:2" s="53" customFormat="1" ht="11.45" customHeight="1">
      <c r="A365" s="70" t="s">
        <v>852</v>
      </c>
      <c r="B365" s="71" t="s">
        <v>689</v>
      </c>
    </row>
    <row r="366" spans="1:2" s="53" customFormat="1" ht="11.45" customHeight="1">
      <c r="A366" s="70" t="s">
        <v>853</v>
      </c>
      <c r="B366" s="71" t="s">
        <v>691</v>
      </c>
    </row>
    <row r="367" spans="1:2" s="53" customFormat="1" ht="11.45" customHeight="1">
      <c r="A367" s="70" t="s">
        <v>854</v>
      </c>
      <c r="B367" s="71" t="s">
        <v>779</v>
      </c>
    </row>
    <row r="368" spans="1:2" s="53" customFormat="1" ht="11.45" customHeight="1">
      <c r="A368" s="70" t="s">
        <v>855</v>
      </c>
      <c r="B368" s="71" t="s">
        <v>781</v>
      </c>
    </row>
    <row r="369" spans="1:2" s="53" customFormat="1" ht="11.45" customHeight="1">
      <c r="A369" s="70" t="s">
        <v>856</v>
      </c>
      <c r="B369" s="71" t="s">
        <v>783</v>
      </c>
    </row>
    <row r="370" spans="1:2" s="53" customFormat="1" ht="11.45" customHeight="1">
      <c r="A370" s="70" t="s">
        <v>857</v>
      </c>
      <c r="B370" s="71" t="s">
        <v>858</v>
      </c>
    </row>
    <row r="371" spans="1:2" s="53" customFormat="1" ht="11.45" customHeight="1">
      <c r="A371" s="70" t="s">
        <v>859</v>
      </c>
      <c r="B371" s="71" t="s">
        <v>860</v>
      </c>
    </row>
    <row r="372" spans="1:2" s="53" customFormat="1" ht="11.45" customHeight="1">
      <c r="A372" s="70" t="s">
        <v>861</v>
      </c>
      <c r="B372" s="71" t="s">
        <v>679</v>
      </c>
    </row>
    <row r="373" spans="1:2" s="53" customFormat="1" ht="11.45" customHeight="1">
      <c r="A373" s="70" t="s">
        <v>862</v>
      </c>
      <c r="B373" s="71" t="s">
        <v>681</v>
      </c>
    </row>
    <row r="374" spans="1:2" s="53" customFormat="1" ht="11.45" customHeight="1">
      <c r="A374" s="70" t="s">
        <v>863</v>
      </c>
      <c r="B374" s="71" t="s">
        <v>683</v>
      </c>
    </row>
    <row r="375" spans="1:2" s="53" customFormat="1" ht="11.45" customHeight="1">
      <c r="A375" s="70" t="s">
        <v>864</v>
      </c>
      <c r="B375" s="71" t="s">
        <v>685</v>
      </c>
    </row>
    <row r="376" spans="1:2" s="53" customFormat="1" ht="11.45" customHeight="1">
      <c r="A376" s="70" t="s">
        <v>865</v>
      </c>
      <c r="B376" s="71" t="s">
        <v>687</v>
      </c>
    </row>
    <row r="377" spans="1:2" s="53" customFormat="1" ht="11.45" customHeight="1">
      <c r="A377" s="70" t="s">
        <v>866</v>
      </c>
      <c r="B377" s="71" t="s">
        <v>689</v>
      </c>
    </row>
    <row r="378" spans="1:2" s="53" customFormat="1" ht="11.45" customHeight="1">
      <c r="A378" s="70" t="s">
        <v>867</v>
      </c>
      <c r="B378" s="71" t="s">
        <v>691</v>
      </c>
    </row>
    <row r="379" spans="1:2" s="53" customFormat="1" ht="11.45" customHeight="1">
      <c r="A379" s="70" t="s">
        <v>868</v>
      </c>
      <c r="B379" s="71" t="s">
        <v>779</v>
      </c>
    </row>
    <row r="380" spans="1:2" s="53" customFormat="1" ht="11.45" customHeight="1">
      <c r="A380" s="70" t="s">
        <v>869</v>
      </c>
      <c r="B380" s="71" t="s">
        <v>781</v>
      </c>
    </row>
    <row r="381" spans="1:2" s="53" customFormat="1" ht="11.45" customHeight="1">
      <c r="A381" s="70" t="s">
        <v>870</v>
      </c>
      <c r="B381" s="71" t="s">
        <v>783</v>
      </c>
    </row>
    <row r="382" spans="1:2" s="53" customFormat="1" ht="11.25">
      <c r="A382" s="59"/>
      <c r="B382" s="59"/>
    </row>
    <row r="383" spans="1:2" s="53" customFormat="1" ht="11.25">
      <c r="A383" s="59"/>
      <c r="B383" s="59"/>
    </row>
    <row r="384" spans="1:2" s="53" customFormat="1" ht="11.25">
      <c r="A384" s="59"/>
      <c r="B384" s="59"/>
    </row>
    <row r="385" spans="1:2" s="53" customFormat="1" ht="11.25">
      <c r="A385" s="59"/>
      <c r="B385" s="59"/>
    </row>
    <row r="386" spans="1:2" s="53" customFormat="1" ht="11.25">
      <c r="A386" s="59"/>
      <c r="B386" s="59"/>
    </row>
    <row r="387" spans="1:2" s="53" customFormat="1" ht="11.25">
      <c r="A387" s="59"/>
      <c r="B387" s="59"/>
    </row>
    <row r="388" spans="1:2" s="53" customFormat="1" ht="11.25">
      <c r="A388" s="59"/>
      <c r="B388" s="59"/>
    </row>
    <row r="389" spans="1:2" s="53" customFormat="1" ht="11.25">
      <c r="A389" s="59"/>
      <c r="B389" s="59"/>
    </row>
    <row r="390" spans="1:2" s="53" customFormat="1" ht="11.25">
      <c r="A390" s="59"/>
      <c r="B390" s="59"/>
    </row>
    <row r="391" spans="1:2" s="53" customFormat="1" ht="11.25">
      <c r="A391" s="59"/>
      <c r="B391" s="59"/>
    </row>
    <row r="392" spans="1:2" s="53" customFormat="1" ht="11.25">
      <c r="A392" s="59"/>
      <c r="B392" s="59"/>
    </row>
    <row r="393" spans="1:2" s="53" customFormat="1" ht="11.25">
      <c r="A393" s="59"/>
      <c r="B393" s="59"/>
    </row>
    <row r="394" spans="1:2" s="53" customFormat="1" ht="11.25">
      <c r="A394" s="59"/>
      <c r="B394" s="59"/>
    </row>
    <row r="395" spans="1:2" s="53" customFormat="1" ht="11.25">
      <c r="A395" s="61"/>
      <c r="B395" s="61"/>
    </row>
    <row r="396" spans="1:2" s="53" customFormat="1" ht="11.25">
      <c r="A396" s="61"/>
      <c r="B396" s="61"/>
    </row>
    <row r="397" spans="1:2" s="53" customFormat="1" ht="11.25">
      <c r="A397" s="59"/>
      <c r="B397" s="59"/>
    </row>
    <row r="398" spans="1:2" s="53" customFormat="1" ht="11.25">
      <c r="A398" s="61"/>
      <c r="B398" s="61"/>
    </row>
    <row r="399" spans="1:2" s="53" customFormat="1" ht="11.25"/>
    <row r="400" spans="1:2" s="53" customFormat="1" ht="11.25"/>
    <row r="401" s="53" customFormat="1" ht="11.25"/>
    <row r="402" s="53" customFormat="1" ht="11.25"/>
    <row r="403" s="53" customFormat="1" ht="11.25"/>
    <row r="404" s="53" customFormat="1" ht="11.25"/>
    <row r="405" s="53" customFormat="1" ht="11.25"/>
    <row r="406" s="53" customFormat="1" ht="11.25"/>
    <row r="407" s="53" customFormat="1" ht="11.25"/>
    <row r="408" s="53" customFormat="1" ht="11.25"/>
    <row r="409" s="53" customFormat="1" ht="11.25"/>
    <row r="410" s="53" customFormat="1" ht="11.25"/>
    <row r="411" s="53" customFormat="1" ht="11.25"/>
    <row r="412" s="53" customFormat="1" ht="11.25"/>
    <row r="413" s="53" customFormat="1" ht="11.25"/>
    <row r="414" s="53" customFormat="1" ht="11.25"/>
    <row r="415" s="53" customFormat="1" ht="11.25"/>
    <row r="416" s="53" customFormat="1" ht="11.25"/>
    <row r="417" s="53" customFormat="1" ht="11.25"/>
    <row r="418" s="53" customFormat="1" ht="11.25"/>
    <row r="419" s="53" customFormat="1" ht="11.25"/>
    <row r="420" s="53" customFormat="1" ht="11.25"/>
    <row r="421" s="53" customFormat="1" ht="11.25"/>
    <row r="422" s="53" customFormat="1" ht="11.25"/>
    <row r="423" s="53" customFormat="1" ht="11.25"/>
    <row r="424" s="53" customFormat="1" ht="11.25"/>
    <row r="425" s="53" customFormat="1" ht="11.25"/>
    <row r="426" s="53" customFormat="1" ht="11.25"/>
    <row r="427" s="53" customFormat="1" ht="11.25"/>
    <row r="428" s="53" customFormat="1" ht="11.25"/>
    <row r="429" s="53" customFormat="1" ht="11.25"/>
    <row r="430" s="53" customFormat="1" ht="11.25"/>
    <row r="431" s="53" customFormat="1" ht="11.25"/>
    <row r="432" s="53" customFormat="1" ht="11.25"/>
    <row r="433" s="53" customFormat="1" ht="11.25"/>
    <row r="434" s="53" customFormat="1" ht="11.25"/>
    <row r="435" s="53" customFormat="1" ht="11.25"/>
    <row r="436" s="53" customFormat="1" ht="11.25"/>
    <row r="437" s="53" customFormat="1" ht="11.25"/>
    <row r="438" s="53" customFormat="1" ht="11.25"/>
    <row r="439" s="53" customFormat="1" ht="11.25"/>
    <row r="440" s="53" customFormat="1" ht="11.25"/>
    <row r="441" s="53" customFormat="1" ht="11.25"/>
    <row r="442" s="53" customFormat="1" ht="11.25"/>
    <row r="443" s="53" customFormat="1" ht="11.25"/>
    <row r="444" s="53" customFormat="1" ht="11.25"/>
    <row r="445" s="10" customFormat="1" ht="12"/>
    <row r="446" s="10" customFormat="1" ht="12"/>
    <row r="447" s="10" customFormat="1" ht="12"/>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1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RowHeight="11.1" customHeight="1"/>
  <cols>
    <col min="1" max="1" width="4.7109375" style="82" customWidth="1"/>
    <col min="2" max="2" width="44.7109375" style="83" customWidth="1"/>
    <col min="3" max="3" width="42.7109375" style="84" customWidth="1"/>
    <col min="4" max="16384" width="11.42578125" style="9"/>
  </cols>
  <sheetData>
    <row r="1" spans="1:3" s="12" customFormat="1" ht="39.950000000000003" customHeight="1">
      <c r="A1" s="198" t="s">
        <v>29</v>
      </c>
      <c r="B1" s="198"/>
      <c r="C1" s="198"/>
    </row>
    <row r="2" spans="1:3" ht="11.1" customHeight="1">
      <c r="A2" s="199" t="s">
        <v>871</v>
      </c>
      <c r="B2" s="201" t="s">
        <v>188</v>
      </c>
      <c r="C2" s="203" t="s">
        <v>872</v>
      </c>
    </row>
    <row r="3" spans="1:3" ht="12.75">
      <c r="A3" s="200"/>
      <c r="B3" s="202"/>
      <c r="C3" s="204"/>
    </row>
    <row r="4" spans="1:3" ht="11.1" customHeight="1">
      <c r="A4" s="13"/>
      <c r="B4" s="74"/>
      <c r="C4" s="75"/>
    </row>
    <row r="5" spans="1:3" ht="24" customHeight="1">
      <c r="A5" s="76">
        <v>1</v>
      </c>
      <c r="B5" s="77" t="s">
        <v>141</v>
      </c>
      <c r="C5" s="78" t="s">
        <v>873</v>
      </c>
    </row>
    <row r="6" spans="1:3" ht="24" customHeight="1">
      <c r="A6" s="76">
        <v>2</v>
      </c>
      <c r="B6" s="77" t="s">
        <v>142</v>
      </c>
      <c r="C6" s="78" t="s">
        <v>874</v>
      </c>
    </row>
    <row r="7" spans="1:3" ht="12" customHeight="1">
      <c r="A7" s="76">
        <v>3</v>
      </c>
      <c r="B7" s="77" t="s">
        <v>875</v>
      </c>
      <c r="C7" s="78" t="s">
        <v>876</v>
      </c>
    </row>
    <row r="8" spans="1:3" ht="12" customHeight="1">
      <c r="A8" s="76">
        <v>4</v>
      </c>
      <c r="B8" s="77" t="s">
        <v>144</v>
      </c>
      <c r="C8" s="78" t="s">
        <v>877</v>
      </c>
    </row>
    <row r="9" spans="1:3" ht="24" customHeight="1">
      <c r="A9" s="76">
        <v>5</v>
      </c>
      <c r="B9" s="77" t="s">
        <v>145</v>
      </c>
      <c r="C9" s="78" t="s">
        <v>878</v>
      </c>
    </row>
    <row r="10" spans="1:3" ht="12" customHeight="1">
      <c r="A10" s="76">
        <v>6</v>
      </c>
      <c r="B10" s="77" t="s">
        <v>146</v>
      </c>
      <c r="C10" s="78" t="s">
        <v>879</v>
      </c>
    </row>
    <row r="11" spans="1:3" ht="12" customHeight="1">
      <c r="A11" s="76" t="s">
        <v>880</v>
      </c>
      <c r="B11" s="77"/>
      <c r="C11" s="78"/>
    </row>
    <row r="12" spans="1:3" ht="12" customHeight="1">
      <c r="A12" s="79">
        <v>7</v>
      </c>
      <c r="B12" s="80" t="s">
        <v>147</v>
      </c>
      <c r="C12" s="81" t="s">
        <v>881</v>
      </c>
    </row>
    <row r="13" spans="1:3" ht="12" customHeight="1">
      <c r="A13" s="76" t="s">
        <v>880</v>
      </c>
      <c r="B13" s="77"/>
      <c r="C13" s="78"/>
    </row>
    <row r="14" spans="1:3" ht="12" customHeight="1">
      <c r="A14" s="76">
        <v>8</v>
      </c>
      <c r="B14" s="77" t="s">
        <v>882</v>
      </c>
      <c r="C14" s="78" t="s">
        <v>883</v>
      </c>
    </row>
    <row r="15" spans="1:3" ht="12" customHeight="1">
      <c r="A15" s="76">
        <v>9</v>
      </c>
      <c r="B15" s="77" t="s">
        <v>884</v>
      </c>
      <c r="C15" s="78">
        <v>7851</v>
      </c>
    </row>
    <row r="16" spans="1:3" ht="12" customHeight="1">
      <c r="A16" s="76">
        <v>10</v>
      </c>
      <c r="B16" s="77" t="s">
        <v>150</v>
      </c>
      <c r="C16" s="78" t="s">
        <v>885</v>
      </c>
    </row>
    <row r="17" spans="1:3" ht="12" customHeight="1">
      <c r="A17" s="76">
        <v>11</v>
      </c>
      <c r="B17" s="77" t="s">
        <v>151</v>
      </c>
      <c r="C17" s="78" t="s">
        <v>886</v>
      </c>
    </row>
    <row r="18" spans="1:3" ht="12" customHeight="1">
      <c r="A18" s="76">
        <v>12</v>
      </c>
      <c r="B18" s="77" t="s">
        <v>146</v>
      </c>
      <c r="C18" s="78" t="s">
        <v>887</v>
      </c>
    </row>
    <row r="19" spans="1:3" ht="12" customHeight="1">
      <c r="A19" s="76" t="s">
        <v>880</v>
      </c>
      <c r="B19" s="77"/>
      <c r="C19" s="78"/>
    </row>
    <row r="20" spans="1:3" ht="12" customHeight="1">
      <c r="A20" s="79">
        <v>13</v>
      </c>
      <c r="B20" s="80" t="s">
        <v>152</v>
      </c>
      <c r="C20" s="81" t="s">
        <v>888</v>
      </c>
    </row>
    <row r="21" spans="1:3" ht="12" customHeight="1">
      <c r="A21" s="76" t="s">
        <v>880</v>
      </c>
      <c r="B21" s="77"/>
      <c r="C21" s="78"/>
    </row>
    <row r="22" spans="1:3" ht="12" customHeight="1">
      <c r="A22" s="79">
        <v>14</v>
      </c>
      <c r="B22" s="80" t="s">
        <v>153</v>
      </c>
      <c r="C22" s="81" t="s">
        <v>889</v>
      </c>
    </row>
    <row r="23" spans="1:3" ht="12" customHeight="1">
      <c r="A23" s="76" t="s">
        <v>880</v>
      </c>
      <c r="B23" s="77"/>
      <c r="C23" s="78"/>
    </row>
    <row r="24" spans="1:3" ht="24" customHeight="1">
      <c r="A24" s="76">
        <v>15</v>
      </c>
      <c r="B24" s="77" t="s">
        <v>154</v>
      </c>
      <c r="C24" s="78" t="s">
        <v>890</v>
      </c>
    </row>
    <row r="25" spans="1:3" ht="12" customHeight="1">
      <c r="A25" s="76">
        <v>16</v>
      </c>
      <c r="B25" s="77" t="s">
        <v>155</v>
      </c>
      <c r="C25" s="78">
        <v>6021</v>
      </c>
    </row>
    <row r="26" spans="1:3" ht="12" customHeight="1">
      <c r="A26" s="76">
        <v>17</v>
      </c>
      <c r="B26" s="77" t="s">
        <v>171</v>
      </c>
      <c r="C26" s="78" t="s">
        <v>891</v>
      </c>
    </row>
    <row r="27" spans="1:3" ht="12" customHeight="1">
      <c r="A27" s="76">
        <v>18</v>
      </c>
      <c r="B27" s="77" t="s">
        <v>172</v>
      </c>
      <c r="C27" s="78" t="s">
        <v>892</v>
      </c>
    </row>
    <row r="28" spans="1:3" ht="12" customHeight="1">
      <c r="A28" s="76">
        <v>19</v>
      </c>
      <c r="B28" s="77" t="s">
        <v>60</v>
      </c>
      <c r="C28" s="78">
        <v>6111</v>
      </c>
    </row>
    <row r="29" spans="1:3" ht="12" customHeight="1">
      <c r="A29" s="76">
        <v>20</v>
      </c>
      <c r="B29" s="77" t="s">
        <v>893</v>
      </c>
      <c r="C29" s="78" t="s">
        <v>894</v>
      </c>
    </row>
    <row r="30" spans="1:3" ht="12" customHeight="1">
      <c r="A30" s="76">
        <v>21</v>
      </c>
      <c r="B30" s="77" t="s">
        <v>895</v>
      </c>
      <c r="C30" s="78">
        <v>6141</v>
      </c>
    </row>
    <row r="31" spans="1:3" ht="12" customHeight="1">
      <c r="A31" s="76">
        <v>22</v>
      </c>
      <c r="B31" s="77" t="s">
        <v>896</v>
      </c>
      <c r="C31" s="78" t="s">
        <v>897</v>
      </c>
    </row>
    <row r="32" spans="1:3" ht="12" customHeight="1">
      <c r="A32" s="76">
        <v>23</v>
      </c>
      <c r="B32" s="77" t="s">
        <v>159</v>
      </c>
      <c r="C32" s="78" t="s">
        <v>898</v>
      </c>
    </row>
    <row r="33" spans="1:3" ht="56.25">
      <c r="A33" s="76">
        <v>24</v>
      </c>
      <c r="B33" s="77" t="s">
        <v>160</v>
      </c>
      <c r="C33" s="78" t="s">
        <v>899</v>
      </c>
    </row>
    <row r="34" spans="1:3" ht="12" customHeight="1">
      <c r="A34" s="76">
        <v>25</v>
      </c>
      <c r="B34" s="77" t="s">
        <v>146</v>
      </c>
      <c r="C34" s="78" t="s">
        <v>879</v>
      </c>
    </row>
    <row r="35" spans="1:3" ht="12" customHeight="1">
      <c r="A35" s="76" t="s">
        <v>880</v>
      </c>
      <c r="B35" s="77"/>
      <c r="C35" s="78"/>
    </row>
    <row r="36" spans="1:3" ht="12" customHeight="1">
      <c r="A36" s="79">
        <v>26</v>
      </c>
      <c r="B36" s="80" t="s">
        <v>161</v>
      </c>
      <c r="C36" s="81" t="s">
        <v>900</v>
      </c>
    </row>
    <row r="37" spans="1:3" ht="12" customHeight="1">
      <c r="A37" s="76" t="s">
        <v>880</v>
      </c>
      <c r="B37" s="77"/>
      <c r="C37" s="78"/>
    </row>
    <row r="38" spans="1:3" ht="12" customHeight="1">
      <c r="A38" s="76">
        <v>27</v>
      </c>
      <c r="B38" s="77" t="s">
        <v>162</v>
      </c>
      <c r="C38" s="78">
        <v>6811</v>
      </c>
    </row>
    <row r="39" spans="1:3" ht="12" customHeight="1">
      <c r="A39" s="76">
        <v>28</v>
      </c>
      <c r="B39" s="77" t="s">
        <v>163</v>
      </c>
      <c r="C39" s="78" t="s">
        <v>901</v>
      </c>
    </row>
    <row r="40" spans="1:3" ht="24" customHeight="1">
      <c r="A40" s="76">
        <v>29</v>
      </c>
      <c r="B40" s="77" t="s">
        <v>164</v>
      </c>
      <c r="C40" s="78" t="s">
        <v>902</v>
      </c>
    </row>
    <row r="41" spans="1:3" ht="12" customHeight="1">
      <c r="A41" s="76">
        <v>30</v>
      </c>
      <c r="B41" s="77" t="s">
        <v>146</v>
      </c>
      <c r="C41" s="78" t="s">
        <v>887</v>
      </c>
    </row>
    <row r="42" spans="1:3" ht="12" customHeight="1">
      <c r="A42" s="76" t="s">
        <v>880</v>
      </c>
      <c r="B42" s="77"/>
      <c r="C42" s="78"/>
    </row>
    <row r="43" spans="1:3" ht="12" customHeight="1">
      <c r="A43" s="79">
        <v>31</v>
      </c>
      <c r="B43" s="80" t="s">
        <v>165</v>
      </c>
      <c r="C43" s="81" t="s">
        <v>903</v>
      </c>
    </row>
    <row r="44" spans="1:3" ht="12" customHeight="1">
      <c r="A44" s="79" t="s">
        <v>880</v>
      </c>
      <c r="B44" s="80"/>
      <c r="C44" s="81"/>
    </row>
    <row r="45" spans="1:3" ht="12" customHeight="1">
      <c r="A45" s="79">
        <v>32</v>
      </c>
      <c r="B45" s="80" t="s">
        <v>166</v>
      </c>
      <c r="C45" s="81" t="s">
        <v>904</v>
      </c>
    </row>
    <row r="46" spans="1:3" ht="12" customHeight="1">
      <c r="A46" s="79" t="s">
        <v>880</v>
      </c>
      <c r="B46" s="80"/>
      <c r="C46" s="81"/>
    </row>
    <row r="47" spans="1:3" ht="12" customHeight="1">
      <c r="A47" s="79">
        <v>33</v>
      </c>
      <c r="B47" s="80" t="s">
        <v>167</v>
      </c>
      <c r="C47" s="81" t="s">
        <v>905</v>
      </c>
    </row>
    <row r="48" spans="1:3" ht="12" customHeight="1">
      <c r="A48" s="79" t="s">
        <v>880</v>
      </c>
      <c r="B48" s="80"/>
      <c r="C48" s="81"/>
    </row>
    <row r="49" spans="1:3" ht="24" customHeight="1">
      <c r="A49" s="79">
        <v>34</v>
      </c>
      <c r="B49" s="80" t="s">
        <v>906</v>
      </c>
      <c r="C49" s="81" t="s">
        <v>907</v>
      </c>
    </row>
    <row r="50" spans="1:3" ht="12" customHeight="1">
      <c r="A50" s="76" t="s">
        <v>880</v>
      </c>
      <c r="B50" s="77"/>
      <c r="C50" s="78"/>
    </row>
    <row r="51" spans="1:3" ht="12" customHeight="1">
      <c r="A51" s="76">
        <v>35</v>
      </c>
      <c r="B51" s="77" t="s">
        <v>169</v>
      </c>
      <c r="C51" s="78" t="s">
        <v>908</v>
      </c>
    </row>
    <row r="52" spans="1:3" ht="12" customHeight="1">
      <c r="A52" s="76">
        <v>36</v>
      </c>
      <c r="B52" s="77" t="s">
        <v>170</v>
      </c>
      <c r="C52" s="78" t="s">
        <v>909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L233 2016 00&amp;R&amp;7&amp;P</oddFooter>
    <evenFooter>&amp;L&amp;7&amp;P&amp;R&amp;7StatA MV, Statistischer Bericht L233 2016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4"/>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
    </sheetView>
  </sheetViews>
  <sheetFormatPr baseColWidth="10" defaultRowHeight="11.25"/>
  <cols>
    <col min="1" max="1" width="3.7109375" style="17" customWidth="1"/>
    <col min="2" max="2" width="40.7109375" style="17" customWidth="1"/>
    <col min="3" max="6" width="10.7109375" style="17" customWidth="1"/>
    <col min="7" max="16384" width="11.42578125" style="17"/>
  </cols>
  <sheetData>
    <row r="1" spans="1:8" s="22" customFormat="1" ht="24.95" customHeight="1">
      <c r="A1" s="214" t="s">
        <v>81</v>
      </c>
      <c r="B1" s="215"/>
      <c r="C1" s="216" t="str">
        <f>"Auszahlungen und Einzahlungen der Gemeinden
und Gemeindeverbände "&amp;Deckblatt!A7 - 1&amp;" und "&amp;Deckblatt!A7&amp;" 
nach Arten"</f>
        <v>Auszahlungen und Einzahlungen der Gemeinden
und Gemeindeverbände 2015 und 2016 
nach Arten</v>
      </c>
      <c r="D1" s="216"/>
      <c r="E1" s="216"/>
      <c r="F1" s="217"/>
    </row>
    <row r="2" spans="1:8" s="22" customFormat="1" ht="24.95" customHeight="1">
      <c r="A2" s="214"/>
      <c r="B2" s="215"/>
      <c r="C2" s="216"/>
      <c r="D2" s="216"/>
      <c r="E2" s="216"/>
      <c r="F2" s="217"/>
    </row>
    <row r="3" spans="1:8" s="21" customFormat="1" ht="11.45" customHeight="1">
      <c r="A3" s="205" t="s">
        <v>79</v>
      </c>
      <c r="B3" s="206" t="s">
        <v>188</v>
      </c>
      <c r="C3" s="207">
        <f>Deckblatt!A7-1</f>
        <v>2015</v>
      </c>
      <c r="D3" s="207"/>
      <c r="E3" s="208">
        <f>Deckblatt!A7</f>
        <v>2016</v>
      </c>
      <c r="F3" s="209"/>
    </row>
    <row r="4" spans="1:8" s="21" customFormat="1" ht="11.45" customHeight="1">
      <c r="A4" s="205"/>
      <c r="B4" s="206"/>
      <c r="C4" s="207"/>
      <c r="D4" s="207"/>
      <c r="E4" s="210"/>
      <c r="F4" s="211"/>
    </row>
    <row r="5" spans="1:8" s="21" customFormat="1" ht="11.45" customHeight="1">
      <c r="A5" s="205"/>
      <c r="B5" s="206"/>
      <c r="C5" s="207"/>
      <c r="D5" s="207"/>
      <c r="E5" s="210"/>
      <c r="F5" s="211"/>
    </row>
    <row r="6" spans="1:8" s="21" customFormat="1" ht="11.45" customHeight="1">
      <c r="A6" s="205"/>
      <c r="B6" s="206"/>
      <c r="C6" s="207"/>
      <c r="D6" s="207"/>
      <c r="E6" s="210"/>
      <c r="F6" s="211"/>
      <c r="G6" s="48"/>
      <c r="H6" s="48"/>
    </row>
    <row r="7" spans="1:8" s="21" customFormat="1" ht="11.45" customHeight="1">
      <c r="A7" s="205"/>
      <c r="B7" s="206"/>
      <c r="C7" s="207"/>
      <c r="D7" s="207"/>
      <c r="E7" s="210"/>
      <c r="F7" s="211"/>
    </row>
    <row r="8" spans="1:8" s="18" customFormat="1" ht="11.45" customHeight="1">
      <c r="A8" s="205"/>
      <c r="B8" s="206"/>
      <c r="C8" s="207"/>
      <c r="D8" s="207"/>
      <c r="E8" s="212"/>
      <c r="F8" s="213"/>
    </row>
    <row r="9" spans="1:8" s="18" customFormat="1" ht="11.45" customHeight="1">
      <c r="A9" s="205"/>
      <c r="B9" s="206"/>
      <c r="C9" s="219" t="s">
        <v>0</v>
      </c>
      <c r="D9" s="219" t="s">
        <v>80</v>
      </c>
      <c r="E9" s="219" t="s">
        <v>0</v>
      </c>
      <c r="F9" s="218" t="s">
        <v>80</v>
      </c>
    </row>
    <row r="10" spans="1:8" s="18" customFormat="1" ht="11.45" customHeight="1">
      <c r="A10" s="205"/>
      <c r="B10" s="206"/>
      <c r="C10" s="219"/>
      <c r="D10" s="219"/>
      <c r="E10" s="219"/>
      <c r="F10" s="218"/>
    </row>
    <row r="11" spans="1:8" s="18" customFormat="1" ht="11.45" customHeight="1">
      <c r="A11" s="205"/>
      <c r="B11" s="206"/>
      <c r="C11" s="219"/>
      <c r="D11" s="219"/>
      <c r="E11" s="219"/>
      <c r="F11" s="218"/>
    </row>
    <row r="12" spans="1:8" s="18" customFormat="1" ht="11.45" customHeight="1">
      <c r="A12" s="205"/>
      <c r="B12" s="206"/>
      <c r="C12" s="219"/>
      <c r="D12" s="219"/>
      <c r="E12" s="219"/>
      <c r="F12" s="218"/>
    </row>
    <row r="13" spans="1:8" s="18" customFormat="1" ht="11.45" customHeight="1">
      <c r="A13" s="205"/>
      <c r="B13" s="206"/>
      <c r="C13" s="219"/>
      <c r="D13" s="219"/>
      <c r="E13" s="219"/>
      <c r="F13" s="218"/>
    </row>
    <row r="14" spans="1:8" s="18" customFormat="1" ht="11.45" customHeight="1">
      <c r="A14" s="205"/>
      <c r="B14" s="206"/>
      <c r="C14" s="219"/>
      <c r="D14" s="219"/>
      <c r="E14" s="219"/>
      <c r="F14" s="218"/>
    </row>
    <row r="15" spans="1:8" s="18" customFormat="1" ht="11.45" customHeight="1">
      <c r="A15" s="205"/>
      <c r="B15" s="206"/>
      <c r="C15" s="219"/>
      <c r="D15" s="219"/>
      <c r="E15" s="219"/>
      <c r="F15" s="218"/>
    </row>
    <row r="16" spans="1:8" s="18" customFormat="1" ht="11.45" customHeight="1">
      <c r="A16" s="205"/>
      <c r="B16" s="206"/>
      <c r="C16" s="219"/>
      <c r="D16" s="219"/>
      <c r="E16" s="219"/>
      <c r="F16" s="218"/>
    </row>
    <row r="17" spans="1:6" s="19" customFormat="1" ht="11.45" customHeight="1">
      <c r="A17" s="24">
        <v>1</v>
      </c>
      <c r="B17" s="25">
        <v>2</v>
      </c>
      <c r="C17" s="26">
        <v>3</v>
      </c>
      <c r="D17" s="26">
        <v>4</v>
      </c>
      <c r="E17" s="26">
        <v>5</v>
      </c>
      <c r="F17" s="27">
        <v>6</v>
      </c>
    </row>
    <row r="18" spans="1:6" ht="20.100000000000001" customHeight="1">
      <c r="A18" s="16"/>
      <c r="B18" s="29"/>
      <c r="C18" s="28" t="s">
        <v>82</v>
      </c>
    </row>
    <row r="19" spans="1:6" ht="10.5" customHeight="1">
      <c r="A19" s="158">
        <f>IF(B19&lt;&gt;"",COUNTA($B$19:B19),"")</f>
        <v>1</v>
      </c>
      <c r="B19" s="42" t="s">
        <v>141</v>
      </c>
      <c r="C19" s="144">
        <v>996853</v>
      </c>
      <c r="D19" s="145">
        <v>622.79999999999995</v>
      </c>
      <c r="E19" s="129">
        <v>1015779</v>
      </c>
      <c r="F19" s="36">
        <v>630.48</v>
      </c>
    </row>
    <row r="20" spans="1:6" ht="10.5" customHeight="1">
      <c r="A20" s="158">
        <f>IF(B20&lt;&gt;"",COUNTA($B$19:B20),"")</f>
        <v>2</v>
      </c>
      <c r="B20" s="42" t="s">
        <v>142</v>
      </c>
      <c r="C20" s="144">
        <v>546336</v>
      </c>
      <c r="D20" s="145">
        <v>341.33</v>
      </c>
      <c r="E20" s="129">
        <v>604138</v>
      </c>
      <c r="F20" s="36">
        <v>374.98</v>
      </c>
    </row>
    <row r="21" spans="1:6" ht="21.6" customHeight="1">
      <c r="A21" s="158">
        <f>IF(B21&lt;&gt;"",COUNTA($B$19:B21),"")</f>
        <v>3</v>
      </c>
      <c r="B21" s="43" t="s">
        <v>143</v>
      </c>
      <c r="C21" s="144">
        <v>1384404</v>
      </c>
      <c r="D21" s="145">
        <v>864.93</v>
      </c>
      <c r="E21" s="129">
        <v>1423736</v>
      </c>
      <c r="F21" s="36">
        <v>883.7</v>
      </c>
    </row>
    <row r="22" spans="1:6" ht="10.5" customHeight="1">
      <c r="A22" s="158">
        <f>IF(B22&lt;&gt;"",COUNTA($B$19:B22),"")</f>
        <v>4</v>
      </c>
      <c r="B22" s="42" t="s">
        <v>144</v>
      </c>
      <c r="C22" s="144">
        <v>44948</v>
      </c>
      <c r="D22" s="145">
        <v>28.08</v>
      </c>
      <c r="E22" s="129">
        <v>38172</v>
      </c>
      <c r="F22" s="36">
        <v>23.69</v>
      </c>
    </row>
    <row r="23" spans="1:6" ht="10.5" customHeight="1">
      <c r="A23" s="158">
        <f>IF(B23&lt;&gt;"",COUNTA($B$19:B23),"")</f>
        <v>5</v>
      </c>
      <c r="B23" s="42" t="s">
        <v>145</v>
      </c>
      <c r="C23" s="144">
        <v>1613733</v>
      </c>
      <c r="D23" s="145">
        <v>1008.21</v>
      </c>
      <c r="E23" s="129">
        <v>1679104</v>
      </c>
      <c r="F23" s="36">
        <v>1042.2</v>
      </c>
    </row>
    <row r="24" spans="1:6" ht="10.5" customHeight="1">
      <c r="A24" s="158">
        <f>IF(B24&lt;&gt;"",COUNTA($B$19:B24),"")</f>
        <v>6</v>
      </c>
      <c r="B24" s="42" t="s">
        <v>146</v>
      </c>
      <c r="C24" s="144">
        <v>754492</v>
      </c>
      <c r="D24" s="145">
        <v>471.38</v>
      </c>
      <c r="E24" s="129">
        <v>785646</v>
      </c>
      <c r="F24" s="36">
        <v>487.64</v>
      </c>
    </row>
    <row r="25" spans="1:6" ht="20.100000000000001" customHeight="1">
      <c r="A25" s="159">
        <f>IF(B25&lt;&gt;"",COUNTA($B$19:B25),"")</f>
        <v>7</v>
      </c>
      <c r="B25" s="45" t="s">
        <v>147</v>
      </c>
      <c r="C25" s="146">
        <v>3831781</v>
      </c>
      <c r="D25" s="147">
        <v>2393.9699999999998</v>
      </c>
      <c r="E25" s="130">
        <v>3975282</v>
      </c>
      <c r="F25" s="37">
        <v>2467.42</v>
      </c>
    </row>
    <row r="26" spans="1:6" ht="21.6" customHeight="1">
      <c r="A26" s="158">
        <f>IF(B26&lt;&gt;"",COUNTA($B$19:B26),"")</f>
        <v>8</v>
      </c>
      <c r="B26" s="43" t="s">
        <v>148</v>
      </c>
      <c r="C26" s="144">
        <v>372039</v>
      </c>
      <c r="D26" s="145">
        <v>232.44</v>
      </c>
      <c r="E26" s="129">
        <v>363147</v>
      </c>
      <c r="F26" s="36">
        <v>225.4</v>
      </c>
    </row>
    <row r="27" spans="1:6" ht="10.5" customHeight="1">
      <c r="A27" s="158">
        <f>IF(B27&lt;&gt;"",COUNTA($B$19:B27),"")</f>
        <v>9</v>
      </c>
      <c r="B27" s="42" t="s">
        <v>149</v>
      </c>
      <c r="C27" s="144">
        <v>224151</v>
      </c>
      <c r="D27" s="145">
        <v>140.04</v>
      </c>
      <c r="E27" s="129">
        <v>228448</v>
      </c>
      <c r="F27" s="36">
        <v>141.80000000000001</v>
      </c>
    </row>
    <row r="28" spans="1:6" ht="10.5" customHeight="1">
      <c r="A28" s="158">
        <f>IF(B28&lt;&gt;"",COUNTA($B$19:B28),"")</f>
        <v>10</v>
      </c>
      <c r="B28" s="42" t="s">
        <v>150</v>
      </c>
      <c r="C28" s="144">
        <v>170</v>
      </c>
      <c r="D28" s="145">
        <v>0.11</v>
      </c>
      <c r="E28" s="129">
        <v>619</v>
      </c>
      <c r="F28" s="36">
        <v>0.38</v>
      </c>
    </row>
    <row r="29" spans="1:6" ht="10.5" customHeight="1">
      <c r="A29" s="158">
        <f>IF(B29&lt;&gt;"",COUNTA($B$19:B29),"")</f>
        <v>11</v>
      </c>
      <c r="B29" s="42" t="s">
        <v>151</v>
      </c>
      <c r="C29" s="144">
        <v>31562</v>
      </c>
      <c r="D29" s="145">
        <v>19.72</v>
      </c>
      <c r="E29" s="129">
        <v>24667</v>
      </c>
      <c r="F29" s="36">
        <v>15.31</v>
      </c>
    </row>
    <row r="30" spans="1:6" ht="10.5" customHeight="1">
      <c r="A30" s="158">
        <f>IF(B30&lt;&gt;"",COUNTA($B$19:B30),"")</f>
        <v>12</v>
      </c>
      <c r="B30" s="42" t="s">
        <v>146</v>
      </c>
      <c r="C30" s="144">
        <v>4628</v>
      </c>
      <c r="D30" s="145">
        <v>2.89</v>
      </c>
      <c r="E30" s="129">
        <v>3450</v>
      </c>
      <c r="F30" s="36">
        <v>2.14</v>
      </c>
    </row>
    <row r="31" spans="1:6" ht="20.100000000000001" customHeight="1">
      <c r="A31" s="159">
        <f>IF(B31&lt;&gt;"",COUNTA($B$19:B31),"")</f>
        <v>13</v>
      </c>
      <c r="B31" s="45" t="s">
        <v>152</v>
      </c>
      <c r="C31" s="146">
        <v>399142</v>
      </c>
      <c r="D31" s="147">
        <v>249.37</v>
      </c>
      <c r="E31" s="130">
        <v>384983</v>
      </c>
      <c r="F31" s="37">
        <v>238.96</v>
      </c>
    </row>
    <row r="32" spans="1:6" ht="20.100000000000001" customHeight="1">
      <c r="A32" s="159">
        <f>IF(B32&lt;&gt;"",COUNTA($B$19:B32),"")</f>
        <v>14</v>
      </c>
      <c r="B32" s="45" t="s">
        <v>153</v>
      </c>
      <c r="C32" s="146">
        <v>4230924</v>
      </c>
      <c r="D32" s="147">
        <v>2643.34</v>
      </c>
      <c r="E32" s="130">
        <v>4360264</v>
      </c>
      <c r="F32" s="37">
        <v>2706.38</v>
      </c>
    </row>
    <row r="33" spans="1:6" ht="10.5" customHeight="1">
      <c r="A33" s="158">
        <f>IF(B33&lt;&gt;"",COUNTA($B$19:B33),"")</f>
        <v>15</v>
      </c>
      <c r="B33" s="42" t="s">
        <v>154</v>
      </c>
      <c r="C33" s="144">
        <v>1065753</v>
      </c>
      <c r="D33" s="145">
        <v>665.85</v>
      </c>
      <c r="E33" s="129">
        <v>1150869</v>
      </c>
      <c r="F33" s="36">
        <v>714.33</v>
      </c>
    </row>
    <row r="34" spans="1:6" ht="10.5" customHeight="1">
      <c r="A34" s="158">
        <f>IF(B34&lt;&gt;"",COUNTA($B$19:B34),"")</f>
        <v>16</v>
      </c>
      <c r="B34" s="42" t="s">
        <v>155</v>
      </c>
      <c r="C34" s="144">
        <v>394420</v>
      </c>
      <c r="D34" s="145">
        <v>246.42</v>
      </c>
      <c r="E34" s="129">
        <v>399298</v>
      </c>
      <c r="F34" s="36">
        <v>247.84</v>
      </c>
    </row>
    <row r="35" spans="1:6" ht="10.5" customHeight="1">
      <c r="A35" s="158">
        <f>IF(B35&lt;&gt;"",COUNTA($B$19:B35),"")</f>
        <v>17</v>
      </c>
      <c r="B35" s="42" t="s">
        <v>171</v>
      </c>
      <c r="C35" s="144">
        <v>401600</v>
      </c>
      <c r="D35" s="145">
        <v>250.91</v>
      </c>
      <c r="E35" s="129">
        <v>471591</v>
      </c>
      <c r="F35" s="36">
        <v>292.70999999999998</v>
      </c>
    </row>
    <row r="36" spans="1:6" ht="10.5" customHeight="1">
      <c r="A36" s="158">
        <f>IF(B36&lt;&gt;"",COUNTA($B$19:B36),"")</f>
        <v>18</v>
      </c>
      <c r="B36" s="42" t="s">
        <v>172</v>
      </c>
      <c r="C36" s="144">
        <v>183222</v>
      </c>
      <c r="D36" s="145">
        <v>114.47</v>
      </c>
      <c r="E36" s="129">
        <v>190324</v>
      </c>
      <c r="F36" s="36">
        <v>118.13</v>
      </c>
    </row>
    <row r="37" spans="1:6" ht="10.5" customHeight="1">
      <c r="A37" s="158">
        <f>IF(B37&lt;&gt;"",COUNTA($B$19:B37),"")</f>
        <v>19</v>
      </c>
      <c r="B37" s="42" t="s">
        <v>60</v>
      </c>
      <c r="C37" s="144">
        <v>601283</v>
      </c>
      <c r="D37" s="145">
        <v>375.66</v>
      </c>
      <c r="E37" s="129">
        <v>625276</v>
      </c>
      <c r="F37" s="36">
        <v>388.1</v>
      </c>
    </row>
    <row r="38" spans="1:6" ht="21.6" customHeight="1">
      <c r="A38" s="158">
        <f>IF(B38&lt;&gt;"",COUNTA($B$19:B38),"")</f>
        <v>20</v>
      </c>
      <c r="B38" s="43" t="s">
        <v>156</v>
      </c>
      <c r="C38" s="144">
        <v>539361</v>
      </c>
      <c r="D38" s="145">
        <v>336.97</v>
      </c>
      <c r="E38" s="129">
        <v>555705</v>
      </c>
      <c r="F38" s="36">
        <v>344.92</v>
      </c>
    </row>
    <row r="39" spans="1:6" ht="21.6" customHeight="1">
      <c r="A39" s="158">
        <f>IF(B39&lt;&gt;"",COUNTA($B$19:B39),"")</f>
        <v>21</v>
      </c>
      <c r="B39" s="43" t="s">
        <v>157</v>
      </c>
      <c r="C39" s="144">
        <v>513523</v>
      </c>
      <c r="D39" s="145">
        <v>320.83</v>
      </c>
      <c r="E39" s="129">
        <v>595174</v>
      </c>
      <c r="F39" s="36">
        <v>369.42</v>
      </c>
    </row>
    <row r="40" spans="1:6" ht="21.6" customHeight="1">
      <c r="A40" s="158">
        <f>IF(B40&lt;&gt;"",COUNTA($B$19:B40),"")</f>
        <v>22</v>
      </c>
      <c r="B40" s="43" t="s">
        <v>158</v>
      </c>
      <c r="C40" s="144">
        <v>249433</v>
      </c>
      <c r="D40" s="145">
        <v>155.84</v>
      </c>
      <c r="E40" s="129">
        <v>244050</v>
      </c>
      <c r="F40" s="36">
        <v>151.47999999999999</v>
      </c>
    </row>
    <row r="41" spans="1:6" ht="10.5" customHeight="1">
      <c r="A41" s="158">
        <f>IF(B41&lt;&gt;"",COUNTA($B$19:B41),"")</f>
        <v>23</v>
      </c>
      <c r="B41" s="42" t="s">
        <v>159</v>
      </c>
      <c r="C41" s="144">
        <v>256811</v>
      </c>
      <c r="D41" s="145">
        <v>160.44999999999999</v>
      </c>
      <c r="E41" s="129">
        <v>260877</v>
      </c>
      <c r="F41" s="36">
        <v>161.91999999999999</v>
      </c>
    </row>
    <row r="42" spans="1:6" ht="10.5" customHeight="1">
      <c r="A42" s="158">
        <f>IF(B42&lt;&gt;"",COUNTA($B$19:B42),"")</f>
        <v>24</v>
      </c>
      <c r="B42" s="42" t="s">
        <v>160</v>
      </c>
      <c r="C42" s="144">
        <v>1520135</v>
      </c>
      <c r="D42" s="145">
        <v>949.73</v>
      </c>
      <c r="E42" s="129">
        <v>1609269</v>
      </c>
      <c r="F42" s="36">
        <v>998.86</v>
      </c>
    </row>
    <row r="43" spans="1:6" ht="10.5" customHeight="1">
      <c r="A43" s="158">
        <f>IF(B43&lt;&gt;"",COUNTA($B$19:B43),"")</f>
        <v>25</v>
      </c>
      <c r="B43" s="42" t="s">
        <v>146</v>
      </c>
      <c r="C43" s="144">
        <v>754492</v>
      </c>
      <c r="D43" s="145">
        <v>471.38</v>
      </c>
      <c r="E43" s="129">
        <v>785646</v>
      </c>
      <c r="F43" s="36">
        <v>487.64</v>
      </c>
    </row>
    <row r="44" spans="1:6" ht="20.100000000000001" customHeight="1">
      <c r="A44" s="158">
        <f>IF(B44&lt;&gt;"",COUNTA($B$19:B44),"")</f>
        <v>26</v>
      </c>
      <c r="B44" s="45" t="s">
        <v>161</v>
      </c>
      <c r="C44" s="146">
        <v>3991808</v>
      </c>
      <c r="D44" s="147">
        <v>2493.9499999999998</v>
      </c>
      <c r="E44" s="130">
        <v>4255574</v>
      </c>
      <c r="F44" s="37">
        <v>2641.4</v>
      </c>
    </row>
    <row r="45" spans="1:6" ht="10.5" customHeight="1">
      <c r="A45" s="158">
        <f>IF(B45&lt;&gt;"",COUNTA($B$19:B45),"")</f>
        <v>27</v>
      </c>
      <c r="B45" s="42" t="s">
        <v>162</v>
      </c>
      <c r="C45" s="144">
        <v>249916</v>
      </c>
      <c r="D45" s="145">
        <v>156.13999999999999</v>
      </c>
      <c r="E45" s="129">
        <v>266357</v>
      </c>
      <c r="F45" s="36">
        <v>165.33</v>
      </c>
    </row>
    <row r="46" spans="1:6" ht="10.5" customHeight="1">
      <c r="A46" s="158">
        <f>IF(B46&lt;&gt;"",COUNTA($B$19:B46),"")</f>
        <v>28</v>
      </c>
      <c r="B46" s="42" t="s">
        <v>163</v>
      </c>
      <c r="C46" s="144">
        <v>72</v>
      </c>
      <c r="D46" s="145">
        <v>0.05</v>
      </c>
      <c r="E46" s="129">
        <v>76</v>
      </c>
      <c r="F46" s="36">
        <v>0.05</v>
      </c>
    </row>
    <row r="47" spans="1:6" ht="10.5" customHeight="1">
      <c r="A47" s="158">
        <f>IF(B47&lt;&gt;"",COUNTA($B$19:B47),"")</f>
        <v>29</v>
      </c>
      <c r="B47" s="42" t="s">
        <v>164</v>
      </c>
      <c r="C47" s="144">
        <v>106990</v>
      </c>
      <c r="D47" s="145">
        <v>66.84</v>
      </c>
      <c r="E47" s="129">
        <v>102253</v>
      </c>
      <c r="F47" s="36">
        <v>63.47</v>
      </c>
    </row>
    <row r="48" spans="1:6" ht="10.5" customHeight="1">
      <c r="A48" s="158">
        <f>IF(B48&lt;&gt;"",COUNTA($B$19:B48),"")</f>
        <v>30</v>
      </c>
      <c r="B48" s="42" t="s">
        <v>146</v>
      </c>
      <c r="C48" s="144">
        <v>4628</v>
      </c>
      <c r="D48" s="145">
        <v>2.89</v>
      </c>
      <c r="E48" s="129">
        <v>3450</v>
      </c>
      <c r="F48" s="36">
        <v>2.14</v>
      </c>
    </row>
    <row r="49" spans="1:6" ht="20.100000000000001" customHeight="1">
      <c r="A49" s="159">
        <f>IF(B49&lt;&gt;"",COUNTA($B$19:B49),"")</f>
        <v>31</v>
      </c>
      <c r="B49" s="45" t="s">
        <v>165</v>
      </c>
      <c r="C49" s="146">
        <v>352350</v>
      </c>
      <c r="D49" s="147">
        <v>220.14</v>
      </c>
      <c r="E49" s="130">
        <v>365237</v>
      </c>
      <c r="F49" s="37">
        <v>226.7</v>
      </c>
    </row>
    <row r="50" spans="1:6" ht="20.100000000000001" customHeight="1">
      <c r="A50" s="159">
        <f>IF(B50&lt;&gt;"",COUNTA($B$19:B50),"")</f>
        <v>32</v>
      </c>
      <c r="B50" s="45" t="s">
        <v>166</v>
      </c>
      <c r="C50" s="146">
        <v>4344158</v>
      </c>
      <c r="D50" s="147">
        <v>2714.08</v>
      </c>
      <c r="E50" s="130">
        <v>4620811</v>
      </c>
      <c r="F50" s="37">
        <v>2868.1</v>
      </c>
    </row>
    <row r="51" spans="1:6" ht="20.100000000000001" customHeight="1">
      <c r="A51" s="159">
        <f>IF(B51&lt;&gt;"",COUNTA($B$19:B51),"")</f>
        <v>33</v>
      </c>
      <c r="B51" s="45" t="s">
        <v>167</v>
      </c>
      <c r="C51" s="146">
        <v>113234</v>
      </c>
      <c r="D51" s="147">
        <v>70.739999999999995</v>
      </c>
      <c r="E51" s="130">
        <v>260546</v>
      </c>
      <c r="F51" s="37">
        <v>161.72</v>
      </c>
    </row>
    <row r="52" spans="1:6" ht="24.95" customHeight="1">
      <c r="A52" s="158">
        <f>IF(B52&lt;&gt;"",COUNTA($B$19:B52),"")</f>
        <v>34</v>
      </c>
      <c r="B52" s="44" t="s">
        <v>168</v>
      </c>
      <c r="C52" s="148">
        <v>160026</v>
      </c>
      <c r="D52" s="149">
        <v>99.98</v>
      </c>
      <c r="E52" s="131">
        <v>280293</v>
      </c>
      <c r="F52" s="38">
        <v>173.98</v>
      </c>
    </row>
    <row r="53" spans="1:6" ht="18" customHeight="1">
      <c r="A53" s="158">
        <f>IF(B53&lt;&gt;"",COUNTA($B$19:B53),"")</f>
        <v>35</v>
      </c>
      <c r="B53" s="42" t="s">
        <v>169</v>
      </c>
      <c r="C53" s="144">
        <v>156827</v>
      </c>
      <c r="D53" s="145">
        <v>97.98</v>
      </c>
      <c r="E53" s="129">
        <v>126404</v>
      </c>
      <c r="F53" s="36">
        <v>78.459999999999994</v>
      </c>
    </row>
    <row r="54" spans="1:6">
      <c r="A54" s="158">
        <f>IF(B54&lt;&gt;"",COUNTA($B$19:B54),"")</f>
        <v>36</v>
      </c>
      <c r="B54" s="42" t="s">
        <v>170</v>
      </c>
      <c r="C54" s="144">
        <v>206602</v>
      </c>
      <c r="D54" s="145">
        <v>129.08000000000001</v>
      </c>
      <c r="E54" s="129">
        <v>211756</v>
      </c>
      <c r="F54" s="36">
        <v>131.44</v>
      </c>
    </row>
  </sheetData>
  <mergeCells count="10">
    <mergeCell ref="A3:A16"/>
    <mergeCell ref="B3:B16"/>
    <mergeCell ref="C3:D8"/>
    <mergeCell ref="E3:F8"/>
    <mergeCell ref="A1:B2"/>
    <mergeCell ref="C1:F2"/>
    <mergeCell ref="F9:F16"/>
    <mergeCell ref="C9:C16"/>
    <mergeCell ref="E9:E16"/>
    <mergeCell ref="D9:D1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G18"/>
    </sheetView>
  </sheetViews>
  <sheetFormatPr baseColWidth="10" defaultRowHeight="11.25"/>
  <cols>
    <col min="1" max="1" width="3.7109375" style="17" customWidth="1"/>
    <col min="2" max="2" width="36.28515625" style="17" customWidth="1"/>
    <col min="3" max="7" width="10.28515625" style="17" customWidth="1"/>
    <col min="8" max="10" width="7.28515625" style="17" customWidth="1"/>
    <col min="11" max="11" width="6.7109375" style="17" customWidth="1"/>
    <col min="12" max="12" width="8.28515625" style="17" customWidth="1"/>
    <col min="13" max="13" width="7.7109375" style="17" customWidth="1"/>
    <col min="14" max="14" width="7.28515625" style="17" customWidth="1"/>
    <col min="15" max="16384" width="11.42578125" style="17"/>
  </cols>
  <sheetData>
    <row r="1" spans="1:14" s="18" customFormat="1" ht="24.95" customHeight="1">
      <c r="A1" s="220" t="s">
        <v>95</v>
      </c>
      <c r="B1" s="221"/>
      <c r="C1" s="227" t="str">
        <f>"Auszahlungen und Einzahlungen der Gemeinden 
und Gemeindeverbände "&amp;Deckblatt!A7&amp;" nach Produktbereichen"</f>
        <v>Auszahlungen und Einzahlungen der Gemeinden 
und Gemeindeverbände 2016 nach Produktbereichen</v>
      </c>
      <c r="D1" s="228"/>
      <c r="E1" s="228"/>
      <c r="F1" s="228"/>
      <c r="G1" s="228"/>
      <c r="H1" s="228" t="str">
        <f>"Auszahlungen und Einzahlungen der Gemeinden 
und Gemeindeverbände "&amp;Deckblatt!A7&amp;" nach Produktbereichen"</f>
        <v>Auszahlungen und Einzahlungen der Gemeinden 
und Gemeindeverbände 2016 nach Produktbereichen</v>
      </c>
      <c r="I1" s="230"/>
      <c r="J1" s="230"/>
      <c r="K1" s="230"/>
      <c r="L1" s="230"/>
      <c r="M1" s="230"/>
      <c r="N1" s="230"/>
    </row>
    <row r="2" spans="1:14" s="18" customFormat="1" ht="27.75" customHeight="1">
      <c r="A2" s="220"/>
      <c r="B2" s="221"/>
      <c r="C2" s="229" t="s">
        <v>113</v>
      </c>
      <c r="D2" s="230"/>
      <c r="E2" s="230"/>
      <c r="F2" s="230"/>
      <c r="G2" s="230"/>
      <c r="H2" s="230" t="s">
        <v>113</v>
      </c>
      <c r="I2" s="230"/>
      <c r="J2" s="230"/>
      <c r="K2" s="230"/>
      <c r="L2" s="230"/>
      <c r="M2" s="230"/>
      <c r="N2" s="230"/>
    </row>
    <row r="3" spans="1:14" ht="11.45" customHeight="1">
      <c r="A3" s="225" t="s">
        <v>79</v>
      </c>
      <c r="B3" s="222" t="s">
        <v>188</v>
      </c>
      <c r="C3" s="222" t="s">
        <v>2</v>
      </c>
      <c r="D3" s="232" t="s">
        <v>192</v>
      </c>
      <c r="E3" s="231"/>
      <c r="F3" s="231"/>
      <c r="G3" s="231"/>
      <c r="H3" s="231" t="s">
        <v>192</v>
      </c>
      <c r="I3" s="231"/>
      <c r="J3" s="231"/>
      <c r="K3" s="231"/>
      <c r="L3" s="231"/>
      <c r="M3" s="231"/>
      <c r="N3" s="231"/>
    </row>
    <row r="4" spans="1:14" ht="11.45" customHeight="1">
      <c r="A4" s="226"/>
      <c r="B4" s="223"/>
      <c r="C4" s="223"/>
      <c r="D4" s="219" t="s">
        <v>179</v>
      </c>
      <c r="E4" s="219" t="s">
        <v>180</v>
      </c>
      <c r="F4" s="219" t="s">
        <v>181</v>
      </c>
      <c r="G4" s="218" t="s">
        <v>182</v>
      </c>
      <c r="H4" s="205" t="s">
        <v>183</v>
      </c>
      <c r="I4" s="239" t="s">
        <v>176</v>
      </c>
      <c r="J4" s="205"/>
      <c r="K4" s="219" t="s">
        <v>185</v>
      </c>
      <c r="L4" s="219" t="s">
        <v>190</v>
      </c>
      <c r="M4" s="235" t="s">
        <v>191</v>
      </c>
      <c r="N4" s="218" t="s">
        <v>186</v>
      </c>
    </row>
    <row r="5" spans="1:14" ht="11.45" customHeight="1">
      <c r="A5" s="226"/>
      <c r="B5" s="223"/>
      <c r="C5" s="223"/>
      <c r="D5" s="219"/>
      <c r="E5" s="219"/>
      <c r="F5" s="219"/>
      <c r="G5" s="218"/>
      <c r="H5" s="205"/>
      <c r="I5" s="226" t="s">
        <v>175</v>
      </c>
      <c r="J5" s="236" t="s">
        <v>184</v>
      </c>
      <c r="K5" s="219"/>
      <c r="L5" s="219"/>
      <c r="M5" s="236"/>
      <c r="N5" s="218"/>
    </row>
    <row r="6" spans="1:14" ht="11.45" customHeight="1">
      <c r="A6" s="226"/>
      <c r="B6" s="223"/>
      <c r="C6" s="223"/>
      <c r="D6" s="219"/>
      <c r="E6" s="219"/>
      <c r="F6" s="219"/>
      <c r="G6" s="218"/>
      <c r="H6" s="205"/>
      <c r="I6" s="226"/>
      <c r="J6" s="236"/>
      <c r="K6" s="219"/>
      <c r="L6" s="219"/>
      <c r="M6" s="236"/>
      <c r="N6" s="218"/>
    </row>
    <row r="7" spans="1:14" ht="11.45" customHeight="1">
      <c r="A7" s="226"/>
      <c r="B7" s="223"/>
      <c r="C7" s="223"/>
      <c r="D7" s="219"/>
      <c r="E7" s="219"/>
      <c r="F7" s="219"/>
      <c r="G7" s="218"/>
      <c r="H7" s="205"/>
      <c r="I7" s="226"/>
      <c r="J7" s="236"/>
      <c r="K7" s="219"/>
      <c r="L7" s="219"/>
      <c r="M7" s="236"/>
      <c r="N7" s="218"/>
    </row>
    <row r="8" spans="1:14" ht="11.45" customHeight="1">
      <c r="A8" s="226"/>
      <c r="B8" s="223"/>
      <c r="C8" s="223"/>
      <c r="D8" s="219"/>
      <c r="E8" s="219"/>
      <c r="F8" s="219"/>
      <c r="G8" s="218"/>
      <c r="H8" s="205"/>
      <c r="I8" s="226"/>
      <c r="J8" s="236"/>
      <c r="K8" s="219"/>
      <c r="L8" s="219"/>
      <c r="M8" s="236"/>
      <c r="N8" s="218"/>
    </row>
    <row r="9" spans="1:14" ht="11.45" customHeight="1">
      <c r="A9" s="226"/>
      <c r="B9" s="223"/>
      <c r="C9" s="223"/>
      <c r="D9" s="219"/>
      <c r="E9" s="219"/>
      <c r="F9" s="219"/>
      <c r="G9" s="218"/>
      <c r="H9" s="205"/>
      <c r="I9" s="226"/>
      <c r="J9" s="236"/>
      <c r="K9" s="219"/>
      <c r="L9" s="219"/>
      <c r="M9" s="236"/>
      <c r="N9" s="218"/>
    </row>
    <row r="10" spans="1:14" ht="11.45" customHeight="1">
      <c r="A10" s="226"/>
      <c r="B10" s="223"/>
      <c r="C10" s="223"/>
      <c r="D10" s="219"/>
      <c r="E10" s="219"/>
      <c r="F10" s="219"/>
      <c r="G10" s="218"/>
      <c r="H10" s="205"/>
      <c r="I10" s="226"/>
      <c r="J10" s="236"/>
      <c r="K10" s="219"/>
      <c r="L10" s="219"/>
      <c r="M10" s="236"/>
      <c r="N10" s="218"/>
    </row>
    <row r="11" spans="1:14" ht="11.45" customHeight="1">
      <c r="A11" s="226"/>
      <c r="B11" s="223"/>
      <c r="C11" s="223"/>
      <c r="D11" s="219"/>
      <c r="E11" s="219"/>
      <c r="F11" s="219"/>
      <c r="G11" s="218"/>
      <c r="H11" s="205"/>
      <c r="I11" s="226"/>
      <c r="J11" s="236"/>
      <c r="K11" s="219"/>
      <c r="L11" s="219"/>
      <c r="M11" s="236"/>
      <c r="N11" s="218"/>
    </row>
    <row r="12" spans="1:14" ht="11.45" customHeight="1">
      <c r="A12" s="226"/>
      <c r="B12" s="223"/>
      <c r="C12" s="223"/>
      <c r="D12" s="219"/>
      <c r="E12" s="219"/>
      <c r="F12" s="219"/>
      <c r="G12" s="218"/>
      <c r="H12" s="205"/>
      <c r="I12" s="226"/>
      <c r="J12" s="236"/>
      <c r="K12" s="219"/>
      <c r="L12" s="219"/>
      <c r="M12" s="236"/>
      <c r="N12" s="218"/>
    </row>
    <row r="13" spans="1:14" ht="11.45" customHeight="1">
      <c r="A13" s="226"/>
      <c r="B13" s="223"/>
      <c r="C13" s="223"/>
      <c r="D13" s="219"/>
      <c r="E13" s="219"/>
      <c r="F13" s="219"/>
      <c r="G13" s="218"/>
      <c r="H13" s="205"/>
      <c r="I13" s="226"/>
      <c r="J13" s="236"/>
      <c r="K13" s="219"/>
      <c r="L13" s="219"/>
      <c r="M13" s="236"/>
      <c r="N13" s="218"/>
    </row>
    <row r="14" spans="1:14" ht="11.45" customHeight="1">
      <c r="A14" s="226"/>
      <c r="B14" s="223"/>
      <c r="C14" s="223"/>
      <c r="D14" s="219"/>
      <c r="E14" s="219"/>
      <c r="F14" s="219"/>
      <c r="G14" s="218"/>
      <c r="H14" s="205"/>
      <c r="I14" s="226"/>
      <c r="J14" s="236"/>
      <c r="K14" s="219"/>
      <c r="L14" s="219"/>
      <c r="M14" s="236"/>
      <c r="N14" s="218"/>
    </row>
    <row r="15" spans="1:14" ht="11.45" customHeight="1">
      <c r="A15" s="226"/>
      <c r="B15" s="223"/>
      <c r="C15" s="223"/>
      <c r="D15" s="219"/>
      <c r="E15" s="219"/>
      <c r="F15" s="219"/>
      <c r="G15" s="218"/>
      <c r="H15" s="205"/>
      <c r="I15" s="200"/>
      <c r="J15" s="202"/>
      <c r="K15" s="219"/>
      <c r="L15" s="219"/>
      <c r="M15" s="202"/>
      <c r="N15" s="218"/>
    </row>
    <row r="16" spans="1:14" ht="11.45" customHeight="1">
      <c r="A16" s="200"/>
      <c r="B16" s="224"/>
      <c r="C16" s="224"/>
      <c r="D16" s="40">
        <v>11</v>
      </c>
      <c r="E16" s="40">
        <v>12</v>
      </c>
      <c r="F16" s="40" t="s">
        <v>173</v>
      </c>
      <c r="G16" s="41" t="s">
        <v>174</v>
      </c>
      <c r="H16" s="39">
        <v>3</v>
      </c>
      <c r="I16" s="39" t="s">
        <v>177</v>
      </c>
      <c r="J16" s="40">
        <v>36</v>
      </c>
      <c r="K16" s="40">
        <v>4</v>
      </c>
      <c r="L16" s="40" t="s">
        <v>178</v>
      </c>
      <c r="M16" s="41" t="s">
        <v>187</v>
      </c>
      <c r="N16" s="41">
        <v>6</v>
      </c>
    </row>
    <row r="17" spans="1:30" s="20" customFormat="1" ht="11.45" customHeight="1">
      <c r="A17" s="24">
        <v>1</v>
      </c>
      <c r="B17" s="25">
        <v>2</v>
      </c>
      <c r="C17" s="26">
        <v>3</v>
      </c>
      <c r="D17" s="26">
        <v>4</v>
      </c>
      <c r="E17" s="26">
        <v>5</v>
      </c>
      <c r="F17" s="26">
        <v>6</v>
      </c>
      <c r="G17" s="27">
        <v>7</v>
      </c>
      <c r="H17" s="46">
        <v>8</v>
      </c>
      <c r="I17" s="26">
        <v>9</v>
      </c>
      <c r="J17" s="26">
        <v>10</v>
      </c>
      <c r="K17" s="26">
        <v>11</v>
      </c>
      <c r="L17" s="26">
        <v>12</v>
      </c>
      <c r="M17" s="27">
        <v>13</v>
      </c>
      <c r="N17" s="27">
        <v>14</v>
      </c>
    </row>
    <row r="18" spans="1:30" s="22" customFormat="1" ht="20.100000000000001" customHeight="1">
      <c r="A18" s="23"/>
      <c r="B18" s="31"/>
      <c r="C18" s="237" t="s">
        <v>110</v>
      </c>
      <c r="D18" s="238"/>
      <c r="E18" s="238"/>
      <c r="F18" s="238"/>
      <c r="G18" s="238"/>
      <c r="H18" s="238" t="s">
        <v>110</v>
      </c>
      <c r="I18" s="238"/>
      <c r="J18" s="238"/>
      <c r="K18" s="238"/>
      <c r="L18" s="238"/>
      <c r="M18" s="238"/>
      <c r="N18" s="238"/>
      <c r="O18" s="119"/>
      <c r="P18" s="119"/>
      <c r="Q18" s="119"/>
      <c r="R18" s="119"/>
      <c r="S18" s="119"/>
      <c r="T18" s="119"/>
      <c r="U18" s="119"/>
      <c r="V18" s="119"/>
      <c r="W18" s="119"/>
      <c r="X18" s="119"/>
      <c r="Y18" s="119"/>
      <c r="Z18" s="119"/>
      <c r="AA18" s="119"/>
      <c r="AB18" s="119"/>
      <c r="AC18" s="119"/>
      <c r="AD18" s="119"/>
    </row>
    <row r="19" spans="1:30" s="22" customFormat="1" ht="11.1" customHeight="1">
      <c r="A19" s="158">
        <f>IF(B19&lt;&gt;"",COUNTA($B$19:B19),"")</f>
        <v>1</v>
      </c>
      <c r="B19" s="42" t="s">
        <v>141</v>
      </c>
      <c r="C19" s="129">
        <v>1015779</v>
      </c>
      <c r="D19" s="129">
        <v>371690</v>
      </c>
      <c r="E19" s="129">
        <v>169721</v>
      </c>
      <c r="F19" s="129">
        <v>51703</v>
      </c>
      <c r="G19" s="129">
        <v>52849</v>
      </c>
      <c r="H19" s="129">
        <v>170616</v>
      </c>
      <c r="I19" s="129">
        <v>58863</v>
      </c>
      <c r="J19" s="129">
        <v>111753</v>
      </c>
      <c r="K19" s="129">
        <v>34307</v>
      </c>
      <c r="L19" s="129">
        <v>105179</v>
      </c>
      <c r="M19" s="129">
        <v>59713</v>
      </c>
      <c r="N19" s="129">
        <v>0</v>
      </c>
      <c r="O19" s="119"/>
      <c r="P19" s="119"/>
      <c r="Q19" s="119"/>
      <c r="R19" s="119"/>
      <c r="S19" s="119"/>
      <c r="T19" s="119"/>
      <c r="U19" s="119"/>
      <c r="V19" s="119"/>
      <c r="W19" s="119"/>
      <c r="X19" s="119"/>
      <c r="Y19" s="119"/>
      <c r="Z19" s="119"/>
      <c r="AA19" s="119"/>
      <c r="AB19" s="119"/>
      <c r="AC19" s="119"/>
      <c r="AD19" s="119"/>
    </row>
    <row r="20" spans="1:30" s="22" customFormat="1" ht="11.1" customHeight="1">
      <c r="A20" s="158">
        <f>IF(B20&lt;&gt;"",COUNTA($B$19:B20),"")</f>
        <v>2</v>
      </c>
      <c r="B20" s="42" t="s">
        <v>142</v>
      </c>
      <c r="C20" s="129">
        <v>604138</v>
      </c>
      <c r="D20" s="129">
        <v>117317</v>
      </c>
      <c r="E20" s="129">
        <v>40280</v>
      </c>
      <c r="F20" s="129">
        <v>164050</v>
      </c>
      <c r="G20" s="129">
        <v>17687</v>
      </c>
      <c r="H20" s="129">
        <v>85448</v>
      </c>
      <c r="I20" s="129">
        <v>71153</v>
      </c>
      <c r="J20" s="129">
        <v>14295</v>
      </c>
      <c r="K20" s="129">
        <v>23850</v>
      </c>
      <c r="L20" s="129">
        <v>104130</v>
      </c>
      <c r="M20" s="129">
        <v>51046</v>
      </c>
      <c r="N20" s="129">
        <v>329</v>
      </c>
      <c r="O20" s="119"/>
      <c r="P20" s="119"/>
      <c r="Q20" s="119"/>
      <c r="R20" s="119"/>
      <c r="S20" s="119"/>
      <c r="T20" s="119"/>
      <c r="U20" s="119"/>
      <c r="V20" s="119"/>
      <c r="W20" s="119"/>
      <c r="X20" s="119"/>
      <c r="Y20" s="119"/>
      <c r="Z20" s="119"/>
      <c r="AA20" s="119"/>
      <c r="AB20" s="119"/>
      <c r="AC20" s="119"/>
      <c r="AD20" s="119"/>
    </row>
    <row r="21" spans="1:30" s="22" customFormat="1" ht="21.6" customHeight="1">
      <c r="A21" s="158">
        <f>IF(B21&lt;&gt;"",COUNTA($B$19:B21),"")</f>
        <v>3</v>
      </c>
      <c r="B21" s="43" t="s">
        <v>143</v>
      </c>
      <c r="C21" s="129">
        <v>1423736</v>
      </c>
      <c r="D21" s="129" t="s">
        <v>10</v>
      </c>
      <c r="E21" s="129" t="s">
        <v>10</v>
      </c>
      <c r="F21" s="129" t="s">
        <v>10</v>
      </c>
      <c r="G21" s="129" t="s">
        <v>10</v>
      </c>
      <c r="H21" s="129">
        <v>1423736</v>
      </c>
      <c r="I21" s="129">
        <v>1122523</v>
      </c>
      <c r="J21" s="129">
        <v>301213</v>
      </c>
      <c r="K21" s="129" t="s">
        <v>10</v>
      </c>
      <c r="L21" s="129" t="s">
        <v>10</v>
      </c>
      <c r="M21" s="129" t="s">
        <v>10</v>
      </c>
      <c r="N21" s="129" t="s">
        <v>10</v>
      </c>
      <c r="O21" s="119"/>
      <c r="P21" s="119"/>
      <c r="Q21" s="119"/>
      <c r="R21" s="119"/>
      <c r="S21" s="119"/>
      <c r="T21" s="119"/>
      <c r="U21" s="119"/>
      <c r="V21" s="119"/>
      <c r="W21" s="119"/>
      <c r="X21" s="119"/>
      <c r="Y21" s="119"/>
      <c r="Z21" s="119"/>
      <c r="AA21" s="119"/>
      <c r="AB21" s="119"/>
      <c r="AC21" s="119"/>
      <c r="AD21" s="119"/>
    </row>
    <row r="22" spans="1:30" s="22" customFormat="1" ht="11.1" customHeight="1">
      <c r="A22" s="158">
        <f>IF(B22&lt;&gt;"",COUNTA($B$19:B22),"")</f>
        <v>4</v>
      </c>
      <c r="B22" s="42" t="s">
        <v>144</v>
      </c>
      <c r="C22" s="129">
        <v>38172</v>
      </c>
      <c r="D22" s="129">
        <v>1831</v>
      </c>
      <c r="E22" s="129">
        <v>85</v>
      </c>
      <c r="F22" s="129">
        <v>334</v>
      </c>
      <c r="G22" s="129" t="s">
        <v>10</v>
      </c>
      <c r="H22" s="129">
        <v>80</v>
      </c>
      <c r="I22" s="129" t="s">
        <v>10</v>
      </c>
      <c r="J22" s="129">
        <v>80</v>
      </c>
      <c r="K22" s="129">
        <v>72</v>
      </c>
      <c r="L22" s="129">
        <v>585</v>
      </c>
      <c r="M22" s="129">
        <v>981</v>
      </c>
      <c r="N22" s="129">
        <v>34203</v>
      </c>
      <c r="O22" s="119"/>
      <c r="P22" s="119"/>
      <c r="Q22" s="119"/>
      <c r="R22" s="119"/>
      <c r="S22" s="119"/>
      <c r="T22" s="119"/>
      <c r="U22" s="119"/>
      <c r="V22" s="119"/>
      <c r="W22" s="119"/>
      <c r="X22" s="119"/>
      <c r="Y22" s="119"/>
      <c r="Z22" s="119"/>
      <c r="AA22" s="119"/>
      <c r="AB22" s="119"/>
      <c r="AC22" s="119"/>
      <c r="AD22" s="119"/>
    </row>
    <row r="23" spans="1:30" s="22" customFormat="1" ht="11.1" customHeight="1">
      <c r="A23" s="158">
        <f>IF(B23&lt;&gt;"",COUNTA($B$19:B23),"")</f>
        <v>5</v>
      </c>
      <c r="B23" s="42" t="s">
        <v>145</v>
      </c>
      <c r="C23" s="129">
        <v>1679104</v>
      </c>
      <c r="D23" s="129">
        <v>125695</v>
      </c>
      <c r="E23" s="129">
        <v>36670</v>
      </c>
      <c r="F23" s="129">
        <v>119049</v>
      </c>
      <c r="G23" s="129">
        <v>89737</v>
      </c>
      <c r="H23" s="129">
        <v>427971</v>
      </c>
      <c r="I23" s="129">
        <v>66255</v>
      </c>
      <c r="J23" s="129">
        <v>361716</v>
      </c>
      <c r="K23" s="129">
        <v>41369</v>
      </c>
      <c r="L23" s="129">
        <v>69003</v>
      </c>
      <c r="M23" s="129">
        <v>135099</v>
      </c>
      <c r="N23" s="129">
        <v>634511</v>
      </c>
      <c r="O23" s="119"/>
      <c r="P23" s="119"/>
      <c r="Q23" s="119"/>
      <c r="R23" s="119"/>
      <c r="S23" s="119"/>
      <c r="T23" s="119"/>
      <c r="U23" s="119"/>
      <c r="V23" s="119"/>
      <c r="W23" s="119"/>
      <c r="X23" s="119"/>
      <c r="Y23" s="119"/>
      <c r="Z23" s="119"/>
      <c r="AA23" s="119"/>
      <c r="AB23" s="119"/>
      <c r="AC23" s="119"/>
      <c r="AD23" s="119"/>
    </row>
    <row r="24" spans="1:30" s="22" customFormat="1" ht="11.1" customHeight="1">
      <c r="A24" s="158">
        <f>IF(B24&lt;&gt;"",COUNTA($B$19:B24),"")</f>
        <v>6</v>
      </c>
      <c r="B24" s="42" t="s">
        <v>146</v>
      </c>
      <c r="C24" s="129">
        <v>785646</v>
      </c>
      <c r="D24" s="129">
        <v>63541</v>
      </c>
      <c r="E24" s="129">
        <v>6821</v>
      </c>
      <c r="F24" s="129">
        <v>58156</v>
      </c>
      <c r="G24" s="129">
        <v>318</v>
      </c>
      <c r="H24" s="129">
        <v>28869</v>
      </c>
      <c r="I24" s="129">
        <v>623</v>
      </c>
      <c r="J24" s="129">
        <v>28246</v>
      </c>
      <c r="K24" s="129">
        <v>902</v>
      </c>
      <c r="L24" s="129">
        <v>4465</v>
      </c>
      <c r="M24" s="129">
        <v>1445</v>
      </c>
      <c r="N24" s="129">
        <v>621129</v>
      </c>
      <c r="O24" s="119"/>
      <c r="P24" s="119"/>
      <c r="Q24" s="119"/>
      <c r="R24" s="119"/>
      <c r="S24" s="119"/>
      <c r="T24" s="119"/>
      <c r="U24" s="119"/>
      <c r="V24" s="119"/>
      <c r="W24" s="119"/>
      <c r="X24" s="119"/>
      <c r="Y24" s="119"/>
      <c r="Z24" s="119"/>
      <c r="AA24" s="119"/>
      <c r="AB24" s="119"/>
      <c r="AC24" s="119"/>
      <c r="AD24" s="119"/>
    </row>
    <row r="25" spans="1:30" s="22" customFormat="1" ht="20.100000000000001" customHeight="1">
      <c r="A25" s="159">
        <f>IF(B25&lt;&gt;"",COUNTA($B$19:B25),"")</f>
        <v>7</v>
      </c>
      <c r="B25" s="45" t="s">
        <v>147</v>
      </c>
      <c r="C25" s="130">
        <v>3975282</v>
      </c>
      <c r="D25" s="130">
        <v>552991</v>
      </c>
      <c r="E25" s="130">
        <v>239935</v>
      </c>
      <c r="F25" s="130">
        <v>276980</v>
      </c>
      <c r="G25" s="130">
        <v>159956</v>
      </c>
      <c r="H25" s="130">
        <v>2078982</v>
      </c>
      <c r="I25" s="130">
        <v>1318172</v>
      </c>
      <c r="J25" s="130">
        <v>760810</v>
      </c>
      <c r="K25" s="130">
        <v>98697</v>
      </c>
      <c r="L25" s="130">
        <v>274432</v>
      </c>
      <c r="M25" s="130">
        <v>245394</v>
      </c>
      <c r="N25" s="130">
        <v>47915</v>
      </c>
      <c r="O25" s="119"/>
      <c r="P25" s="119"/>
      <c r="Q25" s="119"/>
      <c r="R25" s="119"/>
      <c r="S25" s="119"/>
      <c r="T25" s="119"/>
      <c r="U25" s="119"/>
      <c r="V25" s="119"/>
      <c r="W25" s="119"/>
      <c r="X25" s="119"/>
      <c r="Y25" s="119"/>
      <c r="Z25" s="119"/>
      <c r="AA25" s="119"/>
      <c r="AB25" s="119"/>
      <c r="AC25" s="119"/>
      <c r="AD25" s="119"/>
    </row>
    <row r="26" spans="1:30" s="22" customFormat="1" ht="21.6" customHeight="1">
      <c r="A26" s="158">
        <f>IF(B26&lt;&gt;"",COUNTA($B$19:B26),"")</f>
        <v>8</v>
      </c>
      <c r="B26" s="43" t="s">
        <v>148</v>
      </c>
      <c r="C26" s="129">
        <v>363147</v>
      </c>
      <c r="D26" s="129">
        <v>59918</v>
      </c>
      <c r="E26" s="129">
        <v>26757</v>
      </c>
      <c r="F26" s="129">
        <v>40823</v>
      </c>
      <c r="G26" s="129">
        <v>7301</v>
      </c>
      <c r="H26" s="129">
        <v>16030</v>
      </c>
      <c r="I26" s="129">
        <v>3226</v>
      </c>
      <c r="J26" s="129">
        <v>12804</v>
      </c>
      <c r="K26" s="129">
        <v>7540</v>
      </c>
      <c r="L26" s="129">
        <v>163591</v>
      </c>
      <c r="M26" s="129">
        <v>41188</v>
      </c>
      <c r="N26" s="129" t="s">
        <v>10</v>
      </c>
      <c r="O26" s="119"/>
      <c r="P26" s="119"/>
      <c r="Q26" s="119"/>
      <c r="R26" s="119"/>
      <c r="S26" s="119"/>
      <c r="T26" s="119"/>
      <c r="U26" s="119"/>
      <c r="V26" s="119"/>
      <c r="W26" s="119"/>
      <c r="X26" s="119"/>
      <c r="Y26" s="119"/>
      <c r="Z26" s="119"/>
      <c r="AA26" s="119"/>
      <c r="AB26" s="119"/>
      <c r="AC26" s="119"/>
      <c r="AD26" s="119"/>
    </row>
    <row r="27" spans="1:30" s="22" customFormat="1" ht="11.1" customHeight="1">
      <c r="A27" s="158">
        <f>IF(B27&lt;&gt;"",COUNTA($B$19:B27),"")</f>
        <v>9</v>
      </c>
      <c r="B27" s="42" t="s">
        <v>149</v>
      </c>
      <c r="C27" s="129">
        <v>228448</v>
      </c>
      <c r="D27" s="129">
        <v>23203</v>
      </c>
      <c r="E27" s="129">
        <v>6097</v>
      </c>
      <c r="F27" s="129">
        <v>26732</v>
      </c>
      <c r="G27" s="129">
        <v>5445</v>
      </c>
      <c r="H27" s="129">
        <v>11804</v>
      </c>
      <c r="I27" s="129">
        <v>2561</v>
      </c>
      <c r="J27" s="129">
        <v>9244</v>
      </c>
      <c r="K27" s="129">
        <v>6247</v>
      </c>
      <c r="L27" s="129">
        <v>116993</v>
      </c>
      <c r="M27" s="129">
        <v>31927</v>
      </c>
      <c r="N27" s="129" t="s">
        <v>10</v>
      </c>
      <c r="O27" s="119"/>
      <c r="P27" s="119"/>
      <c r="Q27" s="119"/>
      <c r="R27" s="119"/>
      <c r="S27" s="119"/>
      <c r="T27" s="119"/>
      <c r="U27" s="119"/>
      <c r="V27" s="119"/>
      <c r="W27" s="119"/>
      <c r="X27" s="119"/>
      <c r="Y27" s="119"/>
      <c r="Z27" s="119"/>
      <c r="AA27" s="119"/>
      <c r="AB27" s="119"/>
      <c r="AC27" s="119"/>
      <c r="AD27" s="119"/>
    </row>
    <row r="28" spans="1:30" s="22" customFormat="1" ht="11.1" customHeight="1">
      <c r="A28" s="158">
        <f>IF(B28&lt;&gt;"",COUNTA($B$19:B28),"")</f>
        <v>10</v>
      </c>
      <c r="B28" s="42" t="s">
        <v>150</v>
      </c>
      <c r="C28" s="129">
        <v>619</v>
      </c>
      <c r="D28" s="129">
        <v>15</v>
      </c>
      <c r="E28" s="129" t="s">
        <v>10</v>
      </c>
      <c r="F28" s="129" t="s">
        <v>10</v>
      </c>
      <c r="G28" s="129" t="s">
        <v>10</v>
      </c>
      <c r="H28" s="129" t="s">
        <v>10</v>
      </c>
      <c r="I28" s="129" t="s">
        <v>10</v>
      </c>
      <c r="J28" s="129" t="s">
        <v>10</v>
      </c>
      <c r="K28" s="129" t="s">
        <v>10</v>
      </c>
      <c r="L28" s="129">
        <v>24</v>
      </c>
      <c r="M28" s="129" t="s">
        <v>10</v>
      </c>
      <c r="N28" s="129">
        <v>580</v>
      </c>
      <c r="O28" s="119"/>
      <c r="P28" s="119"/>
      <c r="Q28" s="119"/>
      <c r="R28" s="119"/>
      <c r="S28" s="119"/>
      <c r="T28" s="119"/>
      <c r="U28" s="119"/>
      <c r="V28" s="119"/>
      <c r="W28" s="119"/>
      <c r="X28" s="119"/>
      <c r="Y28" s="119"/>
      <c r="Z28" s="119"/>
      <c r="AA28" s="119"/>
      <c r="AB28" s="119"/>
      <c r="AC28" s="119"/>
      <c r="AD28" s="119"/>
    </row>
    <row r="29" spans="1:30" s="22" customFormat="1" ht="11.1" customHeight="1">
      <c r="A29" s="158">
        <f>IF(B29&lt;&gt;"",COUNTA($B$19:B29),"")</f>
        <v>11</v>
      </c>
      <c r="B29" s="42" t="s">
        <v>151</v>
      </c>
      <c r="C29" s="129">
        <v>24667</v>
      </c>
      <c r="D29" s="129">
        <v>1312</v>
      </c>
      <c r="E29" s="129">
        <v>1599</v>
      </c>
      <c r="F29" s="129">
        <v>490</v>
      </c>
      <c r="G29" s="129">
        <v>47</v>
      </c>
      <c r="H29" s="129">
        <v>1667</v>
      </c>
      <c r="I29" s="129">
        <v>343</v>
      </c>
      <c r="J29" s="129">
        <v>1324</v>
      </c>
      <c r="K29" s="129">
        <v>1067</v>
      </c>
      <c r="L29" s="129">
        <v>10373</v>
      </c>
      <c r="M29" s="129">
        <v>4364</v>
      </c>
      <c r="N29" s="129">
        <v>3748</v>
      </c>
      <c r="O29" s="119"/>
      <c r="P29" s="119"/>
      <c r="Q29" s="119"/>
      <c r="R29" s="119"/>
      <c r="S29" s="119"/>
      <c r="T29" s="119"/>
      <c r="U29" s="119"/>
      <c r="V29" s="119"/>
      <c r="W29" s="119"/>
      <c r="X29" s="119"/>
      <c r="Y29" s="119"/>
      <c r="Z29" s="119"/>
      <c r="AA29" s="119"/>
      <c r="AB29" s="119"/>
      <c r="AC29" s="119"/>
      <c r="AD29" s="119"/>
    </row>
    <row r="30" spans="1:30" s="22" customFormat="1" ht="11.1" customHeight="1">
      <c r="A30" s="158">
        <f>IF(B30&lt;&gt;"",COUNTA($B$19:B30),"")</f>
        <v>12</v>
      </c>
      <c r="B30" s="42" t="s">
        <v>146</v>
      </c>
      <c r="C30" s="129">
        <v>3450</v>
      </c>
      <c r="D30" s="129">
        <v>67</v>
      </c>
      <c r="E30" s="129">
        <v>1327</v>
      </c>
      <c r="F30" s="129">
        <v>258</v>
      </c>
      <c r="G30" s="129">
        <v>2</v>
      </c>
      <c r="H30" s="129">
        <v>6</v>
      </c>
      <c r="I30" s="129" t="s">
        <v>10</v>
      </c>
      <c r="J30" s="129">
        <v>6</v>
      </c>
      <c r="K30" s="129">
        <v>28</v>
      </c>
      <c r="L30" s="129">
        <v>810</v>
      </c>
      <c r="M30" s="129">
        <v>372</v>
      </c>
      <c r="N30" s="129">
        <v>580</v>
      </c>
      <c r="O30" s="119"/>
      <c r="P30" s="119"/>
      <c r="Q30" s="119"/>
      <c r="R30" s="119"/>
      <c r="S30" s="119"/>
      <c r="T30" s="119"/>
      <c r="U30" s="119"/>
      <c r="V30" s="119"/>
      <c r="W30" s="119"/>
      <c r="X30" s="119"/>
      <c r="Y30" s="119"/>
      <c r="Z30" s="119"/>
      <c r="AA30" s="119"/>
      <c r="AB30" s="119"/>
      <c r="AC30" s="119"/>
      <c r="AD30" s="119"/>
    </row>
    <row r="31" spans="1:30" s="22" customFormat="1" ht="20.100000000000001" customHeight="1">
      <c r="A31" s="159">
        <f>IF(B31&lt;&gt;"",COUNTA($B$19:B31),"")</f>
        <v>13</v>
      </c>
      <c r="B31" s="45" t="s">
        <v>152</v>
      </c>
      <c r="C31" s="130">
        <v>384983</v>
      </c>
      <c r="D31" s="130">
        <v>61178</v>
      </c>
      <c r="E31" s="130">
        <v>27028</v>
      </c>
      <c r="F31" s="130">
        <v>41055</v>
      </c>
      <c r="G31" s="130">
        <v>7346</v>
      </c>
      <c r="H31" s="130">
        <v>17691</v>
      </c>
      <c r="I31" s="130">
        <v>3569</v>
      </c>
      <c r="J31" s="130">
        <v>14122</v>
      </c>
      <c r="K31" s="130">
        <v>8579</v>
      </c>
      <c r="L31" s="130">
        <v>173178</v>
      </c>
      <c r="M31" s="130">
        <v>45180</v>
      </c>
      <c r="N31" s="130">
        <v>3748</v>
      </c>
      <c r="O31" s="119"/>
      <c r="P31" s="119"/>
      <c r="Q31" s="119"/>
      <c r="R31" s="119"/>
      <c r="S31" s="119"/>
      <c r="T31" s="119"/>
      <c r="U31" s="119"/>
      <c r="V31" s="119"/>
      <c r="W31" s="119"/>
      <c r="X31" s="119"/>
      <c r="Y31" s="119"/>
      <c r="Z31" s="119"/>
      <c r="AA31" s="119"/>
      <c r="AB31" s="119"/>
      <c r="AC31" s="119"/>
      <c r="AD31" s="119"/>
    </row>
    <row r="32" spans="1:30" s="22" customFormat="1" ht="20.100000000000001" customHeight="1">
      <c r="A32" s="159">
        <f>IF(B32&lt;&gt;"",COUNTA($B$19:B32),"")</f>
        <v>14</v>
      </c>
      <c r="B32" s="45" t="s">
        <v>153</v>
      </c>
      <c r="C32" s="130">
        <v>4360264</v>
      </c>
      <c r="D32" s="130">
        <v>614168</v>
      </c>
      <c r="E32" s="130">
        <v>266963</v>
      </c>
      <c r="F32" s="130">
        <v>318035</v>
      </c>
      <c r="G32" s="130">
        <v>167302</v>
      </c>
      <c r="H32" s="130">
        <v>2096673</v>
      </c>
      <c r="I32" s="130">
        <v>1321741</v>
      </c>
      <c r="J32" s="130">
        <v>774932</v>
      </c>
      <c r="K32" s="130">
        <v>107276</v>
      </c>
      <c r="L32" s="130">
        <v>447610</v>
      </c>
      <c r="M32" s="130">
        <v>290574</v>
      </c>
      <c r="N32" s="130">
        <v>51663</v>
      </c>
      <c r="O32" s="119"/>
      <c r="P32" s="119"/>
      <c r="Q32" s="119"/>
      <c r="R32" s="119"/>
      <c r="S32" s="119"/>
      <c r="T32" s="119"/>
      <c r="U32" s="119"/>
      <c r="V32" s="119"/>
      <c r="W32" s="119"/>
      <c r="X32" s="119"/>
      <c r="Y32" s="119"/>
      <c r="Z32" s="119"/>
      <c r="AA32" s="119"/>
      <c r="AB32" s="119"/>
      <c r="AC32" s="119"/>
      <c r="AD32" s="119"/>
    </row>
    <row r="33" spans="1:30" s="22" customFormat="1" ht="11.1" customHeight="1">
      <c r="A33" s="158">
        <f>IF(B33&lt;&gt;"",COUNTA($B$19:B33),"")</f>
        <v>15</v>
      </c>
      <c r="B33" s="42" t="s">
        <v>154</v>
      </c>
      <c r="C33" s="129">
        <v>1150869</v>
      </c>
      <c r="D33" s="129" t="s">
        <v>10</v>
      </c>
      <c r="E33" s="129" t="s">
        <v>10</v>
      </c>
      <c r="F33" s="129" t="s">
        <v>10</v>
      </c>
      <c r="G33" s="129" t="s">
        <v>10</v>
      </c>
      <c r="H33" s="129" t="s">
        <v>10</v>
      </c>
      <c r="I33" s="129" t="s">
        <v>10</v>
      </c>
      <c r="J33" s="129" t="s">
        <v>10</v>
      </c>
      <c r="K33" s="129" t="s">
        <v>10</v>
      </c>
      <c r="L33" s="129" t="s">
        <v>10</v>
      </c>
      <c r="M33" s="129" t="s">
        <v>10</v>
      </c>
      <c r="N33" s="129">
        <v>1150869</v>
      </c>
      <c r="O33" s="119"/>
      <c r="P33" s="119"/>
      <c r="Q33" s="119"/>
      <c r="R33" s="119"/>
      <c r="S33" s="119"/>
      <c r="T33" s="119"/>
      <c r="U33" s="119"/>
      <c r="V33" s="119"/>
      <c r="W33" s="119"/>
      <c r="X33" s="119"/>
      <c r="Y33" s="119"/>
      <c r="Z33" s="119"/>
      <c r="AA33" s="119"/>
      <c r="AB33" s="119"/>
      <c r="AC33" s="119"/>
      <c r="AD33" s="119"/>
    </row>
    <row r="34" spans="1:30" s="22" customFormat="1" ht="11.1" customHeight="1">
      <c r="A34" s="158">
        <f>IF(B34&lt;&gt;"",COUNTA($B$19:B34),"")</f>
        <v>16</v>
      </c>
      <c r="B34" s="42" t="s">
        <v>155</v>
      </c>
      <c r="C34" s="129">
        <v>399298</v>
      </c>
      <c r="D34" s="129" t="s">
        <v>10</v>
      </c>
      <c r="E34" s="129" t="s">
        <v>10</v>
      </c>
      <c r="F34" s="129" t="s">
        <v>10</v>
      </c>
      <c r="G34" s="129" t="s">
        <v>10</v>
      </c>
      <c r="H34" s="129" t="s">
        <v>10</v>
      </c>
      <c r="I34" s="129" t="s">
        <v>10</v>
      </c>
      <c r="J34" s="129" t="s">
        <v>10</v>
      </c>
      <c r="K34" s="129" t="s">
        <v>10</v>
      </c>
      <c r="L34" s="129" t="s">
        <v>10</v>
      </c>
      <c r="M34" s="129" t="s">
        <v>10</v>
      </c>
      <c r="N34" s="129">
        <v>399298</v>
      </c>
      <c r="O34" s="119"/>
      <c r="P34" s="119"/>
      <c r="Q34" s="119"/>
      <c r="R34" s="119"/>
      <c r="S34" s="119"/>
      <c r="T34" s="119"/>
      <c r="U34" s="119"/>
      <c r="V34" s="119"/>
      <c r="W34" s="119"/>
      <c r="X34" s="119"/>
      <c r="Y34" s="119"/>
      <c r="Z34" s="119"/>
      <c r="AA34" s="119"/>
      <c r="AB34" s="119"/>
      <c r="AC34" s="119"/>
      <c r="AD34" s="119"/>
    </row>
    <row r="35" spans="1:30" s="22" customFormat="1" ht="11.1" customHeight="1">
      <c r="A35" s="158">
        <f>IF(B35&lt;&gt;"",COUNTA($B$19:B35),"")</f>
        <v>17</v>
      </c>
      <c r="B35" s="42" t="s">
        <v>171</v>
      </c>
      <c r="C35" s="129">
        <v>471591</v>
      </c>
      <c r="D35" s="129" t="s">
        <v>10</v>
      </c>
      <c r="E35" s="129" t="s">
        <v>10</v>
      </c>
      <c r="F35" s="129" t="s">
        <v>10</v>
      </c>
      <c r="G35" s="129" t="s">
        <v>10</v>
      </c>
      <c r="H35" s="129" t="s">
        <v>10</v>
      </c>
      <c r="I35" s="129" t="s">
        <v>10</v>
      </c>
      <c r="J35" s="129" t="s">
        <v>10</v>
      </c>
      <c r="K35" s="129" t="s">
        <v>10</v>
      </c>
      <c r="L35" s="129" t="s">
        <v>10</v>
      </c>
      <c r="M35" s="129" t="s">
        <v>10</v>
      </c>
      <c r="N35" s="129">
        <v>471591</v>
      </c>
      <c r="O35" s="119"/>
      <c r="P35" s="119"/>
      <c r="Q35" s="119"/>
      <c r="R35" s="119"/>
      <c r="S35" s="119"/>
      <c r="T35" s="119"/>
      <c r="U35" s="119"/>
      <c r="V35" s="119"/>
      <c r="W35" s="119"/>
      <c r="X35" s="119"/>
      <c r="Y35" s="119"/>
      <c r="Z35" s="119"/>
      <c r="AA35" s="119"/>
      <c r="AB35" s="119"/>
      <c r="AC35" s="119"/>
      <c r="AD35" s="119"/>
    </row>
    <row r="36" spans="1:30" s="22" customFormat="1" ht="11.1" customHeight="1">
      <c r="A36" s="158">
        <f>IF(B36&lt;&gt;"",COUNTA($B$19:B36),"")</f>
        <v>18</v>
      </c>
      <c r="B36" s="42" t="s">
        <v>172</v>
      </c>
      <c r="C36" s="129">
        <v>190324</v>
      </c>
      <c r="D36" s="129" t="s">
        <v>10</v>
      </c>
      <c r="E36" s="129" t="s">
        <v>10</v>
      </c>
      <c r="F36" s="129" t="s">
        <v>10</v>
      </c>
      <c r="G36" s="129" t="s">
        <v>10</v>
      </c>
      <c r="H36" s="129" t="s">
        <v>10</v>
      </c>
      <c r="I36" s="129" t="s">
        <v>10</v>
      </c>
      <c r="J36" s="129" t="s">
        <v>10</v>
      </c>
      <c r="K36" s="129" t="s">
        <v>10</v>
      </c>
      <c r="L36" s="129" t="s">
        <v>10</v>
      </c>
      <c r="M36" s="129" t="s">
        <v>10</v>
      </c>
      <c r="N36" s="129">
        <v>190324</v>
      </c>
      <c r="O36" s="119"/>
      <c r="P36" s="119"/>
      <c r="Q36" s="119"/>
      <c r="R36" s="119"/>
      <c r="S36" s="119"/>
      <c r="T36" s="119"/>
      <c r="U36" s="119"/>
      <c r="V36" s="119"/>
      <c r="W36" s="119"/>
      <c r="X36" s="119"/>
      <c r="Y36" s="119"/>
      <c r="Z36" s="119"/>
      <c r="AA36" s="119"/>
      <c r="AB36" s="119"/>
      <c r="AC36" s="119"/>
      <c r="AD36" s="119"/>
    </row>
    <row r="37" spans="1:30" s="22" customFormat="1" ht="11.1" customHeight="1">
      <c r="A37" s="158">
        <f>IF(B37&lt;&gt;"",COUNTA($B$19:B37),"")</f>
        <v>19</v>
      </c>
      <c r="B37" s="42" t="s">
        <v>60</v>
      </c>
      <c r="C37" s="129">
        <v>625276</v>
      </c>
      <c r="D37" s="129" t="s">
        <v>10</v>
      </c>
      <c r="E37" s="129" t="s">
        <v>10</v>
      </c>
      <c r="F37" s="129" t="s">
        <v>10</v>
      </c>
      <c r="G37" s="129" t="s">
        <v>10</v>
      </c>
      <c r="H37" s="129" t="s">
        <v>10</v>
      </c>
      <c r="I37" s="129" t="s">
        <v>10</v>
      </c>
      <c r="J37" s="129" t="s">
        <v>10</v>
      </c>
      <c r="K37" s="129" t="s">
        <v>10</v>
      </c>
      <c r="L37" s="129" t="s">
        <v>10</v>
      </c>
      <c r="M37" s="129" t="s">
        <v>10</v>
      </c>
      <c r="N37" s="129">
        <v>625276</v>
      </c>
      <c r="O37" s="119"/>
      <c r="P37" s="119"/>
      <c r="Q37" s="119"/>
      <c r="R37" s="119"/>
      <c r="S37" s="119"/>
      <c r="T37" s="119"/>
      <c r="U37" s="119"/>
      <c r="V37" s="119"/>
      <c r="W37" s="119"/>
      <c r="X37" s="119"/>
      <c r="Y37" s="119"/>
      <c r="Z37" s="119"/>
      <c r="AA37" s="119"/>
      <c r="AB37" s="119"/>
      <c r="AC37" s="119"/>
      <c r="AD37" s="119"/>
    </row>
    <row r="38" spans="1:30" s="22" customFormat="1" ht="21.6" customHeight="1">
      <c r="A38" s="158">
        <f>IF(B38&lt;&gt;"",COUNTA($B$19:B38),"")</f>
        <v>20</v>
      </c>
      <c r="B38" s="43" t="s">
        <v>156</v>
      </c>
      <c r="C38" s="129">
        <v>555705</v>
      </c>
      <c r="D38" s="129" t="s">
        <v>10</v>
      </c>
      <c r="E38" s="129" t="s">
        <v>10</v>
      </c>
      <c r="F38" s="129" t="s">
        <v>10</v>
      </c>
      <c r="G38" s="129" t="s">
        <v>10</v>
      </c>
      <c r="H38" s="129" t="s">
        <v>10</v>
      </c>
      <c r="I38" s="129" t="s">
        <v>10</v>
      </c>
      <c r="J38" s="129" t="s">
        <v>10</v>
      </c>
      <c r="K38" s="129" t="s">
        <v>10</v>
      </c>
      <c r="L38" s="129" t="s">
        <v>10</v>
      </c>
      <c r="M38" s="129" t="s">
        <v>10</v>
      </c>
      <c r="N38" s="129">
        <v>555705</v>
      </c>
      <c r="O38" s="119"/>
      <c r="P38" s="119"/>
      <c r="Q38" s="119"/>
      <c r="R38" s="119"/>
      <c r="S38" s="119"/>
      <c r="T38" s="119"/>
      <c r="U38" s="119"/>
      <c r="V38" s="119"/>
      <c r="W38" s="119"/>
      <c r="X38" s="119"/>
      <c r="Y38" s="119"/>
      <c r="Z38" s="119"/>
      <c r="AA38" s="119"/>
      <c r="AB38" s="119"/>
      <c r="AC38" s="119"/>
      <c r="AD38" s="119"/>
    </row>
    <row r="39" spans="1:30" s="22" customFormat="1" ht="21.6" customHeight="1">
      <c r="A39" s="158">
        <f>IF(B39&lt;&gt;"",COUNTA($B$19:B39),"")</f>
        <v>21</v>
      </c>
      <c r="B39" s="43" t="s">
        <v>157</v>
      </c>
      <c r="C39" s="129">
        <v>595174</v>
      </c>
      <c r="D39" s="129">
        <v>3165</v>
      </c>
      <c r="E39" s="129">
        <v>1102</v>
      </c>
      <c r="F39" s="129">
        <v>13619</v>
      </c>
      <c r="G39" s="129">
        <v>33505</v>
      </c>
      <c r="H39" s="129">
        <v>510401</v>
      </c>
      <c r="I39" s="129">
        <v>297871</v>
      </c>
      <c r="J39" s="129">
        <v>212530</v>
      </c>
      <c r="K39" s="129">
        <v>1228</v>
      </c>
      <c r="L39" s="129">
        <v>25966</v>
      </c>
      <c r="M39" s="129">
        <v>6188</v>
      </c>
      <c r="N39" s="129" t="s">
        <v>10</v>
      </c>
      <c r="O39" s="119"/>
      <c r="P39" s="119"/>
      <c r="Q39" s="119"/>
      <c r="R39" s="119"/>
      <c r="S39" s="119"/>
      <c r="T39" s="119"/>
      <c r="U39" s="119"/>
      <c r="V39" s="119"/>
      <c r="W39" s="119"/>
      <c r="X39" s="119"/>
      <c r="Y39" s="119"/>
      <c r="Z39" s="119"/>
      <c r="AA39" s="119"/>
      <c r="AB39" s="119"/>
      <c r="AC39" s="119"/>
      <c r="AD39" s="119"/>
    </row>
    <row r="40" spans="1:30" s="22" customFormat="1" ht="21.6" customHeight="1">
      <c r="A40" s="158">
        <f>IF(B40&lt;&gt;"",COUNTA($B$19:B40),"")</f>
        <v>22</v>
      </c>
      <c r="B40" s="43" t="s">
        <v>158</v>
      </c>
      <c r="C40" s="129">
        <v>244050</v>
      </c>
      <c r="D40" s="129">
        <v>6395</v>
      </c>
      <c r="E40" s="129">
        <v>150</v>
      </c>
      <c r="F40" s="129">
        <v>237</v>
      </c>
      <c r="G40" s="129">
        <v>2483</v>
      </c>
      <c r="H40" s="129">
        <v>232467</v>
      </c>
      <c r="I40" s="129">
        <v>231160</v>
      </c>
      <c r="J40" s="129">
        <v>1306</v>
      </c>
      <c r="K40" s="129">
        <v>142</v>
      </c>
      <c r="L40" s="129">
        <v>300</v>
      </c>
      <c r="M40" s="129">
        <v>1876</v>
      </c>
      <c r="N40" s="129" t="s">
        <v>10</v>
      </c>
      <c r="O40" s="119"/>
      <c r="P40" s="119"/>
      <c r="Q40" s="119"/>
      <c r="R40" s="119"/>
      <c r="S40" s="119"/>
      <c r="T40" s="119"/>
      <c r="U40" s="119"/>
      <c r="V40" s="119"/>
      <c r="W40" s="119"/>
      <c r="X40" s="119"/>
      <c r="Y40" s="119"/>
      <c r="Z40" s="119"/>
      <c r="AA40" s="119"/>
      <c r="AB40" s="119"/>
      <c r="AC40" s="119"/>
      <c r="AD40" s="119"/>
    </row>
    <row r="41" spans="1:30" s="22" customFormat="1" ht="11.1" customHeight="1">
      <c r="A41" s="158">
        <f>IF(B41&lt;&gt;"",COUNTA($B$19:B41),"")</f>
        <v>23</v>
      </c>
      <c r="B41" s="42" t="s">
        <v>159</v>
      </c>
      <c r="C41" s="129">
        <v>260877</v>
      </c>
      <c r="D41" s="129">
        <v>3876</v>
      </c>
      <c r="E41" s="129">
        <v>51274</v>
      </c>
      <c r="F41" s="129">
        <v>4543</v>
      </c>
      <c r="G41" s="129">
        <v>8779</v>
      </c>
      <c r="H41" s="129">
        <v>18868</v>
      </c>
      <c r="I41" s="129">
        <v>407</v>
      </c>
      <c r="J41" s="129">
        <v>18461</v>
      </c>
      <c r="K41" s="129">
        <v>10160</v>
      </c>
      <c r="L41" s="129">
        <v>44785</v>
      </c>
      <c r="M41" s="129">
        <v>118593</v>
      </c>
      <c r="N41" s="129" t="s">
        <v>10</v>
      </c>
      <c r="O41" s="119"/>
      <c r="P41" s="119"/>
      <c r="Q41" s="119"/>
      <c r="R41" s="119"/>
      <c r="S41" s="119"/>
      <c r="T41" s="119"/>
      <c r="U41" s="119"/>
      <c r="V41" s="119"/>
      <c r="W41" s="119"/>
      <c r="X41" s="119"/>
      <c r="Y41" s="119"/>
      <c r="Z41" s="119"/>
      <c r="AA41" s="119"/>
      <c r="AB41" s="119"/>
      <c r="AC41" s="119"/>
      <c r="AD41" s="119"/>
    </row>
    <row r="42" spans="1:30" s="22" customFormat="1" ht="11.1" customHeight="1">
      <c r="A42" s="158">
        <f>IF(B42&lt;&gt;"",COUNTA($B$19:B42),"")</f>
        <v>24</v>
      </c>
      <c r="B42" s="42" t="s">
        <v>160</v>
      </c>
      <c r="C42" s="129">
        <v>1609269</v>
      </c>
      <c r="D42" s="129">
        <v>207047</v>
      </c>
      <c r="E42" s="129">
        <v>60201</v>
      </c>
      <c r="F42" s="129">
        <v>67757</v>
      </c>
      <c r="G42" s="129">
        <v>15591</v>
      </c>
      <c r="H42" s="129">
        <v>445716</v>
      </c>
      <c r="I42" s="129">
        <v>362776</v>
      </c>
      <c r="J42" s="129">
        <v>82940</v>
      </c>
      <c r="K42" s="129">
        <v>7697</v>
      </c>
      <c r="L42" s="129">
        <v>39967</v>
      </c>
      <c r="M42" s="129">
        <v>93575</v>
      </c>
      <c r="N42" s="129">
        <v>671717</v>
      </c>
      <c r="O42" s="119"/>
      <c r="P42" s="119"/>
      <c r="Q42" s="119"/>
      <c r="R42" s="119"/>
      <c r="S42" s="119"/>
      <c r="T42" s="119"/>
      <c r="U42" s="119"/>
      <c r="V42" s="119"/>
      <c r="W42" s="119"/>
      <c r="X42" s="119"/>
      <c r="Y42" s="119"/>
      <c r="Z42" s="119"/>
      <c r="AA42" s="119"/>
      <c r="AB42" s="119"/>
      <c r="AC42" s="119"/>
      <c r="AD42" s="119"/>
    </row>
    <row r="43" spans="1:30" s="22" customFormat="1" ht="11.1" customHeight="1">
      <c r="A43" s="158">
        <f>IF(B43&lt;&gt;"",COUNTA($B$19:B43),"")</f>
        <v>25</v>
      </c>
      <c r="B43" s="42" t="s">
        <v>146</v>
      </c>
      <c r="C43" s="129">
        <v>785646</v>
      </c>
      <c r="D43" s="129">
        <v>63541</v>
      </c>
      <c r="E43" s="129">
        <v>6821</v>
      </c>
      <c r="F43" s="129">
        <v>58156</v>
      </c>
      <c r="G43" s="129">
        <v>318</v>
      </c>
      <c r="H43" s="129">
        <v>28869</v>
      </c>
      <c r="I43" s="129">
        <v>623</v>
      </c>
      <c r="J43" s="129">
        <v>28246</v>
      </c>
      <c r="K43" s="129">
        <v>902</v>
      </c>
      <c r="L43" s="129">
        <v>4465</v>
      </c>
      <c r="M43" s="129">
        <v>1445</v>
      </c>
      <c r="N43" s="129">
        <v>621129</v>
      </c>
      <c r="O43" s="119"/>
      <c r="P43" s="119"/>
      <c r="Q43" s="119"/>
      <c r="R43" s="119"/>
      <c r="S43" s="119"/>
      <c r="T43" s="119"/>
      <c r="U43" s="119"/>
      <c r="V43" s="119"/>
      <c r="W43" s="119"/>
      <c r="X43" s="119"/>
      <c r="Y43" s="119"/>
      <c r="Z43" s="119"/>
      <c r="AA43" s="119"/>
      <c r="AB43" s="119"/>
      <c r="AC43" s="119"/>
      <c r="AD43" s="119"/>
    </row>
    <row r="44" spans="1:30" s="22" customFormat="1" ht="20.100000000000001" customHeight="1">
      <c r="A44" s="159">
        <f>IF(B44&lt;&gt;"",COUNTA($B$19:B44),"")</f>
        <v>26</v>
      </c>
      <c r="B44" s="45" t="s">
        <v>161</v>
      </c>
      <c r="C44" s="130">
        <v>4255574</v>
      </c>
      <c r="D44" s="130">
        <v>156940</v>
      </c>
      <c r="E44" s="130">
        <v>105907</v>
      </c>
      <c r="F44" s="130">
        <v>27999</v>
      </c>
      <c r="G44" s="130">
        <v>60041</v>
      </c>
      <c r="H44" s="130">
        <v>1178583</v>
      </c>
      <c r="I44" s="130">
        <v>891591</v>
      </c>
      <c r="J44" s="130">
        <v>286992</v>
      </c>
      <c r="K44" s="130">
        <v>18326</v>
      </c>
      <c r="L44" s="130">
        <v>106553</v>
      </c>
      <c r="M44" s="130">
        <v>218787</v>
      </c>
      <c r="N44" s="130">
        <v>2382439</v>
      </c>
      <c r="O44" s="119"/>
      <c r="P44" s="119"/>
      <c r="Q44" s="119"/>
      <c r="R44" s="119"/>
      <c r="S44" s="119"/>
      <c r="T44" s="119"/>
      <c r="U44" s="119"/>
      <c r="V44" s="119"/>
      <c r="W44" s="119"/>
      <c r="X44" s="119"/>
      <c r="Y44" s="119"/>
      <c r="Z44" s="119"/>
      <c r="AA44" s="119"/>
      <c r="AB44" s="119"/>
      <c r="AC44" s="119"/>
      <c r="AD44" s="119"/>
    </row>
    <row r="45" spans="1:30" s="47" customFormat="1" ht="11.1" customHeight="1">
      <c r="A45" s="158">
        <f>IF(B45&lt;&gt;"",COUNTA($B$19:B45),"")</f>
        <v>27</v>
      </c>
      <c r="B45" s="42" t="s">
        <v>162</v>
      </c>
      <c r="C45" s="129">
        <v>266357</v>
      </c>
      <c r="D45" s="129">
        <v>14599</v>
      </c>
      <c r="E45" s="129">
        <v>10500</v>
      </c>
      <c r="F45" s="129">
        <v>18477</v>
      </c>
      <c r="G45" s="129">
        <v>4095</v>
      </c>
      <c r="H45" s="129">
        <v>10250</v>
      </c>
      <c r="I45" s="129">
        <v>4351</v>
      </c>
      <c r="J45" s="129">
        <v>5899</v>
      </c>
      <c r="K45" s="129">
        <v>1585</v>
      </c>
      <c r="L45" s="129">
        <v>59903</v>
      </c>
      <c r="M45" s="129">
        <v>20175</v>
      </c>
      <c r="N45" s="129">
        <v>126773</v>
      </c>
      <c r="O45" s="120"/>
      <c r="P45" s="120"/>
      <c r="Q45" s="120"/>
      <c r="R45" s="120"/>
      <c r="S45" s="120"/>
      <c r="T45" s="120"/>
      <c r="U45" s="120"/>
      <c r="V45" s="120"/>
      <c r="W45" s="120"/>
      <c r="X45" s="120"/>
      <c r="Y45" s="120"/>
      <c r="Z45" s="120"/>
      <c r="AA45" s="120"/>
      <c r="AB45" s="120"/>
      <c r="AC45" s="120"/>
      <c r="AD45" s="120"/>
    </row>
    <row r="46" spans="1:30" s="47" customFormat="1" ht="11.1" customHeight="1">
      <c r="A46" s="158">
        <f>IF(B46&lt;&gt;"",COUNTA($B$19:B46),"")</f>
        <v>28</v>
      </c>
      <c r="B46" s="42" t="s">
        <v>163</v>
      </c>
      <c r="C46" s="129">
        <v>76</v>
      </c>
      <c r="D46" s="129" t="s">
        <v>10</v>
      </c>
      <c r="E46" s="129" t="s">
        <v>10</v>
      </c>
      <c r="F46" s="129" t="s">
        <v>10</v>
      </c>
      <c r="G46" s="129" t="s">
        <v>10</v>
      </c>
      <c r="H46" s="129" t="s">
        <v>10</v>
      </c>
      <c r="I46" s="129" t="s">
        <v>10</v>
      </c>
      <c r="J46" s="129" t="s">
        <v>10</v>
      </c>
      <c r="K46" s="129" t="s">
        <v>10</v>
      </c>
      <c r="L46" s="129">
        <v>76</v>
      </c>
      <c r="M46" s="129" t="s">
        <v>10</v>
      </c>
      <c r="N46" s="129" t="s">
        <v>10</v>
      </c>
      <c r="O46" s="120"/>
      <c r="P46" s="120"/>
      <c r="Q46" s="120"/>
      <c r="R46" s="120"/>
      <c r="S46" s="120"/>
      <c r="T46" s="120"/>
      <c r="U46" s="120"/>
      <c r="V46" s="120"/>
      <c r="W46" s="120"/>
      <c r="X46" s="120"/>
      <c r="Y46" s="120"/>
      <c r="Z46" s="120"/>
      <c r="AA46" s="120"/>
      <c r="AB46" s="120"/>
      <c r="AC46" s="120"/>
      <c r="AD46" s="120"/>
    </row>
    <row r="47" spans="1:30" s="47" customFormat="1" ht="11.1" customHeight="1">
      <c r="A47" s="158">
        <f>IF(B47&lt;&gt;"",COUNTA($B$19:B47),"")</f>
        <v>29</v>
      </c>
      <c r="B47" s="42" t="s">
        <v>164</v>
      </c>
      <c r="C47" s="129">
        <v>102253</v>
      </c>
      <c r="D47" s="129">
        <v>45080</v>
      </c>
      <c r="E47" s="129">
        <v>2885</v>
      </c>
      <c r="F47" s="129">
        <v>1740</v>
      </c>
      <c r="G47" s="129">
        <v>483</v>
      </c>
      <c r="H47" s="129">
        <v>1691</v>
      </c>
      <c r="I47" s="129">
        <v>269</v>
      </c>
      <c r="J47" s="129">
        <v>1421</v>
      </c>
      <c r="K47" s="129">
        <v>1145</v>
      </c>
      <c r="L47" s="129">
        <v>36489</v>
      </c>
      <c r="M47" s="129">
        <v>7611</v>
      </c>
      <c r="N47" s="129">
        <v>5130</v>
      </c>
      <c r="O47" s="120"/>
      <c r="P47" s="120"/>
      <c r="Q47" s="120"/>
      <c r="R47" s="120"/>
      <c r="S47" s="120"/>
      <c r="T47" s="120"/>
      <c r="U47" s="120"/>
      <c r="V47" s="120"/>
      <c r="W47" s="120"/>
      <c r="X47" s="120"/>
      <c r="Y47" s="120"/>
      <c r="Z47" s="120"/>
      <c r="AA47" s="120"/>
      <c r="AB47" s="120"/>
      <c r="AC47" s="120"/>
      <c r="AD47" s="120"/>
    </row>
    <row r="48" spans="1:30" s="47" customFormat="1" ht="11.1" customHeight="1">
      <c r="A48" s="158">
        <f>IF(B48&lt;&gt;"",COUNTA($B$19:B48),"")</f>
        <v>30</v>
      </c>
      <c r="B48" s="42" t="s">
        <v>146</v>
      </c>
      <c r="C48" s="129">
        <v>3450</v>
      </c>
      <c r="D48" s="129">
        <v>67</v>
      </c>
      <c r="E48" s="129">
        <v>1327</v>
      </c>
      <c r="F48" s="129">
        <v>258</v>
      </c>
      <c r="G48" s="129">
        <v>2</v>
      </c>
      <c r="H48" s="129">
        <v>6</v>
      </c>
      <c r="I48" s="129" t="s">
        <v>10</v>
      </c>
      <c r="J48" s="129">
        <v>6</v>
      </c>
      <c r="K48" s="129">
        <v>28</v>
      </c>
      <c r="L48" s="129">
        <v>810</v>
      </c>
      <c r="M48" s="129">
        <v>372</v>
      </c>
      <c r="N48" s="129">
        <v>580</v>
      </c>
      <c r="O48" s="120"/>
      <c r="P48" s="120"/>
      <c r="Q48" s="120"/>
      <c r="R48" s="120"/>
      <c r="S48" s="120"/>
      <c r="T48" s="120"/>
      <c r="U48" s="120"/>
      <c r="V48" s="120"/>
      <c r="W48" s="120"/>
      <c r="X48" s="120"/>
      <c r="Y48" s="120"/>
      <c r="Z48" s="120"/>
      <c r="AA48" s="120"/>
      <c r="AB48" s="120"/>
      <c r="AC48" s="120"/>
      <c r="AD48" s="120"/>
    </row>
    <row r="49" spans="1:30" s="22" customFormat="1" ht="20.100000000000001" customHeight="1">
      <c r="A49" s="159">
        <f>IF(B49&lt;&gt;"",COUNTA($B$19:B49),"")</f>
        <v>31</v>
      </c>
      <c r="B49" s="45" t="s">
        <v>165</v>
      </c>
      <c r="C49" s="130">
        <v>365237</v>
      </c>
      <c r="D49" s="130">
        <v>59611</v>
      </c>
      <c r="E49" s="130">
        <v>12058</v>
      </c>
      <c r="F49" s="130">
        <v>19959</v>
      </c>
      <c r="G49" s="130">
        <v>4577</v>
      </c>
      <c r="H49" s="130">
        <v>11935</v>
      </c>
      <c r="I49" s="130">
        <v>4620</v>
      </c>
      <c r="J49" s="130">
        <v>7315</v>
      </c>
      <c r="K49" s="130">
        <v>2702</v>
      </c>
      <c r="L49" s="130">
        <v>95659</v>
      </c>
      <c r="M49" s="130">
        <v>27414</v>
      </c>
      <c r="N49" s="130">
        <v>131322</v>
      </c>
      <c r="O49" s="119"/>
      <c r="P49" s="119"/>
      <c r="Q49" s="119"/>
      <c r="R49" s="119"/>
      <c r="S49" s="119"/>
      <c r="T49" s="119"/>
      <c r="U49" s="119"/>
      <c r="V49" s="119"/>
      <c r="W49" s="119"/>
      <c r="X49" s="119"/>
      <c r="Y49" s="119"/>
      <c r="Z49" s="119"/>
      <c r="AA49" s="119"/>
      <c r="AB49" s="119"/>
      <c r="AC49" s="119"/>
      <c r="AD49" s="119"/>
    </row>
    <row r="50" spans="1:30" s="22" customFormat="1" ht="20.100000000000001" customHeight="1">
      <c r="A50" s="159">
        <f>IF(B50&lt;&gt;"",COUNTA($B$19:B50),"")</f>
        <v>32</v>
      </c>
      <c r="B50" s="45" t="s">
        <v>166</v>
      </c>
      <c r="C50" s="130">
        <v>4620811</v>
      </c>
      <c r="D50" s="130">
        <v>216551</v>
      </c>
      <c r="E50" s="130">
        <v>117964</v>
      </c>
      <c r="F50" s="130">
        <v>47958</v>
      </c>
      <c r="G50" s="130">
        <v>64617</v>
      </c>
      <c r="H50" s="130">
        <v>1190518</v>
      </c>
      <c r="I50" s="130">
        <v>896212</v>
      </c>
      <c r="J50" s="130">
        <v>294307</v>
      </c>
      <c r="K50" s="130">
        <v>21028</v>
      </c>
      <c r="L50" s="130">
        <v>202212</v>
      </c>
      <c r="M50" s="130">
        <v>246201</v>
      </c>
      <c r="N50" s="130">
        <v>2513761</v>
      </c>
      <c r="O50" s="119"/>
      <c r="P50" s="119"/>
      <c r="Q50" s="119"/>
      <c r="R50" s="119"/>
      <c r="S50" s="119"/>
      <c r="T50" s="119"/>
      <c r="U50" s="119"/>
      <c r="V50" s="119"/>
      <c r="W50" s="119"/>
      <c r="X50" s="119"/>
      <c r="Y50" s="119"/>
      <c r="Z50" s="119"/>
      <c r="AA50" s="119"/>
      <c r="AB50" s="119"/>
      <c r="AC50" s="119"/>
      <c r="AD50" s="119"/>
    </row>
    <row r="51" spans="1:30" s="22" customFormat="1" ht="20.100000000000001" customHeight="1">
      <c r="A51" s="159">
        <f>IF(B51&lt;&gt;"",COUNTA($B$19:B51),"")</f>
        <v>33</v>
      </c>
      <c r="B51" s="45" t="s">
        <v>167</v>
      </c>
      <c r="C51" s="130">
        <v>260546</v>
      </c>
      <c r="D51" s="130">
        <v>-397617</v>
      </c>
      <c r="E51" s="130">
        <v>-148999</v>
      </c>
      <c r="F51" s="130">
        <v>-270076</v>
      </c>
      <c r="G51" s="130">
        <v>-102685</v>
      </c>
      <c r="H51" s="130">
        <v>-906155</v>
      </c>
      <c r="I51" s="130">
        <v>-425529</v>
      </c>
      <c r="J51" s="130">
        <v>-480626</v>
      </c>
      <c r="K51" s="130">
        <v>-86248</v>
      </c>
      <c r="L51" s="130">
        <v>-245399</v>
      </c>
      <c r="M51" s="130">
        <v>-44373</v>
      </c>
      <c r="N51" s="130">
        <v>2462099</v>
      </c>
      <c r="O51" s="119"/>
      <c r="P51" s="119"/>
      <c r="Q51" s="119"/>
      <c r="R51" s="119"/>
      <c r="S51" s="119"/>
      <c r="T51" s="119"/>
      <c r="U51" s="119"/>
      <c r="V51" s="119"/>
      <c r="W51" s="119"/>
      <c r="X51" s="119"/>
      <c r="Y51" s="119"/>
      <c r="Z51" s="119"/>
      <c r="AA51" s="119"/>
      <c r="AB51" s="119"/>
      <c r="AC51" s="119"/>
      <c r="AD51" s="119"/>
    </row>
    <row r="52" spans="1:30" s="47" customFormat="1" ht="24.95" customHeight="1">
      <c r="A52" s="158">
        <f>IF(B52&lt;&gt;"",COUNTA($B$19:B52),"")</f>
        <v>34</v>
      </c>
      <c r="B52" s="44" t="s">
        <v>168</v>
      </c>
      <c r="C52" s="131">
        <v>280293</v>
      </c>
      <c r="D52" s="131">
        <v>-396050</v>
      </c>
      <c r="E52" s="131">
        <v>-134029</v>
      </c>
      <c r="F52" s="131">
        <v>-248980</v>
      </c>
      <c r="G52" s="131">
        <v>-99915</v>
      </c>
      <c r="H52" s="131">
        <v>-900399</v>
      </c>
      <c r="I52" s="131">
        <v>-426580</v>
      </c>
      <c r="J52" s="131">
        <v>-473819</v>
      </c>
      <c r="K52" s="131">
        <v>-80371</v>
      </c>
      <c r="L52" s="131">
        <v>-167880</v>
      </c>
      <c r="M52" s="131">
        <v>-26607</v>
      </c>
      <c r="N52" s="131">
        <v>2334524</v>
      </c>
      <c r="O52" s="120"/>
      <c r="P52" s="120"/>
      <c r="Q52" s="120"/>
      <c r="R52" s="120"/>
      <c r="S52" s="120"/>
      <c r="T52" s="120"/>
      <c r="U52" s="120"/>
      <c r="V52" s="120"/>
      <c r="W52" s="120"/>
      <c r="X52" s="120"/>
      <c r="Y52" s="120"/>
      <c r="Z52" s="120"/>
      <c r="AA52" s="120"/>
      <c r="AB52" s="120"/>
      <c r="AC52" s="120"/>
      <c r="AD52" s="120"/>
    </row>
    <row r="53" spans="1:30" s="47" customFormat="1" ht="18" customHeight="1">
      <c r="A53" s="158">
        <f>IF(B53&lt;&gt;"",COUNTA($B$19:B53),"")</f>
        <v>35</v>
      </c>
      <c r="B53" s="42" t="s">
        <v>169</v>
      </c>
      <c r="C53" s="129">
        <v>126404</v>
      </c>
      <c r="D53" s="129">
        <v>4757</v>
      </c>
      <c r="E53" s="129">
        <v>440</v>
      </c>
      <c r="F53" s="129">
        <v>60</v>
      </c>
      <c r="G53" s="129">
        <v>500</v>
      </c>
      <c r="H53" s="129">
        <v>361</v>
      </c>
      <c r="I53" s="129">
        <v>255</v>
      </c>
      <c r="J53" s="129">
        <v>106</v>
      </c>
      <c r="K53" s="129">
        <v>26</v>
      </c>
      <c r="L53" s="129">
        <v>2200</v>
      </c>
      <c r="M53" s="129">
        <v>1308</v>
      </c>
      <c r="N53" s="129">
        <v>116752</v>
      </c>
      <c r="O53" s="120"/>
      <c r="P53" s="120"/>
      <c r="Q53" s="120"/>
      <c r="R53" s="120"/>
      <c r="S53" s="120"/>
      <c r="T53" s="120"/>
      <c r="U53" s="120"/>
      <c r="V53" s="120"/>
      <c r="W53" s="120"/>
      <c r="X53" s="120"/>
      <c r="Y53" s="120"/>
      <c r="Z53" s="120"/>
      <c r="AA53" s="120"/>
      <c r="AB53" s="120"/>
      <c r="AC53" s="120"/>
      <c r="AD53" s="120"/>
    </row>
    <row r="54" spans="1:30" ht="11.1" customHeight="1">
      <c r="A54" s="158">
        <f>IF(B54&lt;&gt;"",COUNTA($B$19:B54),"")</f>
        <v>36</v>
      </c>
      <c r="B54" s="42" t="s">
        <v>170</v>
      </c>
      <c r="C54" s="129">
        <v>211756</v>
      </c>
      <c r="D54" s="129">
        <v>7594</v>
      </c>
      <c r="E54" s="129">
        <v>440</v>
      </c>
      <c r="F54" s="129">
        <v>2416</v>
      </c>
      <c r="G54" s="129">
        <v>7</v>
      </c>
      <c r="H54" s="129">
        <v>325</v>
      </c>
      <c r="I54" s="129" t="s">
        <v>10</v>
      </c>
      <c r="J54" s="129">
        <v>325</v>
      </c>
      <c r="K54" s="129">
        <v>563</v>
      </c>
      <c r="L54" s="129">
        <v>3083</v>
      </c>
      <c r="M54" s="129">
        <v>2823</v>
      </c>
      <c r="N54" s="129">
        <v>194506</v>
      </c>
    </row>
    <row r="55" spans="1:30" s="18" customFormat="1" ht="20.100000000000001" customHeight="1">
      <c r="A55" s="158" t="str">
        <f>IF(B55&lt;&gt;"",COUNTA($B$19:B55),"")</f>
        <v/>
      </c>
      <c r="B55" s="42"/>
      <c r="C55" s="233" t="s">
        <v>111</v>
      </c>
      <c r="D55" s="234"/>
      <c r="E55" s="234"/>
      <c r="F55" s="234"/>
      <c r="G55" s="234"/>
      <c r="H55" s="234" t="s">
        <v>111</v>
      </c>
      <c r="I55" s="234"/>
      <c r="J55" s="234"/>
      <c r="K55" s="234"/>
      <c r="L55" s="234"/>
      <c r="M55" s="234"/>
      <c r="N55" s="234"/>
    </row>
    <row r="56" spans="1:30" s="22" customFormat="1" ht="11.1" customHeight="1">
      <c r="A56" s="158">
        <f>IF(B56&lt;&gt;"",COUNTA($B$19:B56),"")</f>
        <v>37</v>
      </c>
      <c r="B56" s="42" t="s">
        <v>141</v>
      </c>
      <c r="C56" s="36">
        <v>630.48</v>
      </c>
      <c r="D56" s="36">
        <v>230.7</v>
      </c>
      <c r="E56" s="36">
        <v>105.34</v>
      </c>
      <c r="F56" s="36">
        <v>32.090000000000003</v>
      </c>
      <c r="G56" s="36">
        <v>32.799999999999997</v>
      </c>
      <c r="H56" s="36">
        <v>105.9</v>
      </c>
      <c r="I56" s="36">
        <v>36.54</v>
      </c>
      <c r="J56" s="36">
        <v>69.36</v>
      </c>
      <c r="K56" s="36">
        <v>21.29</v>
      </c>
      <c r="L56" s="36">
        <v>65.28</v>
      </c>
      <c r="M56" s="36">
        <v>37.06</v>
      </c>
      <c r="N56" s="36" t="s">
        <v>10</v>
      </c>
      <c r="O56" s="119"/>
      <c r="P56" s="119"/>
      <c r="Q56" s="119"/>
      <c r="R56" s="119"/>
      <c r="S56" s="119"/>
      <c r="T56" s="119"/>
      <c r="U56" s="119"/>
      <c r="V56" s="119"/>
      <c r="W56" s="119"/>
      <c r="X56" s="119"/>
      <c r="Y56" s="119"/>
      <c r="Z56" s="119"/>
      <c r="AA56" s="119"/>
      <c r="AB56" s="119"/>
      <c r="AC56" s="119"/>
      <c r="AD56" s="119"/>
    </row>
    <row r="57" spans="1:30" s="22" customFormat="1" ht="11.1" customHeight="1">
      <c r="A57" s="158">
        <f>IF(B57&lt;&gt;"",COUNTA($B$19:B57),"")</f>
        <v>38</v>
      </c>
      <c r="B57" s="42" t="s">
        <v>142</v>
      </c>
      <c r="C57" s="36">
        <v>374.98</v>
      </c>
      <c r="D57" s="36">
        <v>72.819999999999993</v>
      </c>
      <c r="E57" s="36">
        <v>25</v>
      </c>
      <c r="F57" s="36">
        <v>101.82</v>
      </c>
      <c r="G57" s="36">
        <v>10.98</v>
      </c>
      <c r="H57" s="36">
        <v>53.04</v>
      </c>
      <c r="I57" s="36">
        <v>44.16</v>
      </c>
      <c r="J57" s="36">
        <v>8.8699999999999992</v>
      </c>
      <c r="K57" s="36">
        <v>14.8</v>
      </c>
      <c r="L57" s="36">
        <v>64.63</v>
      </c>
      <c r="M57" s="36">
        <v>31.68</v>
      </c>
      <c r="N57" s="36">
        <v>0.2</v>
      </c>
      <c r="O57" s="119"/>
      <c r="P57" s="119"/>
      <c r="Q57" s="119"/>
      <c r="R57" s="119"/>
      <c r="S57" s="119"/>
      <c r="T57" s="119"/>
      <c r="U57" s="119"/>
      <c r="V57" s="119"/>
      <c r="W57" s="119"/>
      <c r="X57" s="119"/>
      <c r="Y57" s="119"/>
      <c r="Z57" s="119"/>
      <c r="AA57" s="119"/>
      <c r="AB57" s="119"/>
      <c r="AC57" s="119"/>
      <c r="AD57" s="119"/>
    </row>
    <row r="58" spans="1:30" s="22" customFormat="1" ht="21.6" customHeight="1">
      <c r="A58" s="158">
        <f>IF(B58&lt;&gt;"",COUNTA($B$19:B58),"")</f>
        <v>39</v>
      </c>
      <c r="B58" s="43" t="s">
        <v>143</v>
      </c>
      <c r="C58" s="36">
        <v>883.7</v>
      </c>
      <c r="D58" s="36" t="s">
        <v>10</v>
      </c>
      <c r="E58" s="36" t="s">
        <v>10</v>
      </c>
      <c r="F58" s="36" t="s">
        <v>10</v>
      </c>
      <c r="G58" s="36" t="s">
        <v>10</v>
      </c>
      <c r="H58" s="36">
        <v>883.7</v>
      </c>
      <c r="I58" s="36">
        <v>696.74</v>
      </c>
      <c r="J58" s="36">
        <v>186.96</v>
      </c>
      <c r="K58" s="36" t="s">
        <v>10</v>
      </c>
      <c r="L58" s="36" t="s">
        <v>10</v>
      </c>
      <c r="M58" s="36" t="s">
        <v>10</v>
      </c>
      <c r="N58" s="36" t="s">
        <v>10</v>
      </c>
      <c r="O58" s="119"/>
      <c r="P58" s="119"/>
      <c r="Q58" s="119"/>
      <c r="R58" s="119"/>
      <c r="S58" s="119"/>
      <c r="T58" s="119"/>
      <c r="U58" s="119"/>
      <c r="V58" s="119"/>
      <c r="W58" s="119"/>
      <c r="X58" s="119"/>
      <c r="Y58" s="119"/>
      <c r="Z58" s="119"/>
      <c r="AA58" s="119"/>
      <c r="AB58" s="119"/>
      <c r="AC58" s="119"/>
      <c r="AD58" s="119"/>
    </row>
    <row r="59" spans="1:30" s="22" customFormat="1" ht="11.1" customHeight="1">
      <c r="A59" s="158">
        <f>IF(B59&lt;&gt;"",COUNTA($B$19:B59),"")</f>
        <v>40</v>
      </c>
      <c r="B59" s="42" t="s">
        <v>144</v>
      </c>
      <c r="C59" s="36">
        <v>23.69</v>
      </c>
      <c r="D59" s="36">
        <v>1.1399999999999999</v>
      </c>
      <c r="E59" s="36">
        <v>0.05</v>
      </c>
      <c r="F59" s="36">
        <v>0.21</v>
      </c>
      <c r="G59" s="36" t="s">
        <v>10</v>
      </c>
      <c r="H59" s="36">
        <v>0.05</v>
      </c>
      <c r="I59" s="36" t="s">
        <v>10</v>
      </c>
      <c r="J59" s="36">
        <v>0.05</v>
      </c>
      <c r="K59" s="36">
        <v>0.04</v>
      </c>
      <c r="L59" s="36">
        <v>0.36</v>
      </c>
      <c r="M59" s="36">
        <v>0.61</v>
      </c>
      <c r="N59" s="36">
        <v>21.23</v>
      </c>
      <c r="O59" s="119"/>
      <c r="P59" s="119"/>
      <c r="Q59" s="119"/>
      <c r="R59" s="119"/>
      <c r="S59" s="119"/>
      <c r="T59" s="119"/>
      <c r="U59" s="119"/>
      <c r="V59" s="119"/>
      <c r="W59" s="119"/>
      <c r="X59" s="119"/>
      <c r="Y59" s="119"/>
      <c r="Z59" s="119"/>
      <c r="AA59" s="119"/>
      <c r="AB59" s="119"/>
      <c r="AC59" s="119"/>
      <c r="AD59" s="119"/>
    </row>
    <row r="60" spans="1:30" s="22" customFormat="1" ht="11.1" customHeight="1">
      <c r="A60" s="158">
        <f>IF(B60&lt;&gt;"",COUNTA($B$19:B60),"")</f>
        <v>41</v>
      </c>
      <c r="B60" s="42" t="s">
        <v>145</v>
      </c>
      <c r="C60" s="36">
        <v>1042.2</v>
      </c>
      <c r="D60" s="36">
        <v>78.02</v>
      </c>
      <c r="E60" s="36">
        <v>22.76</v>
      </c>
      <c r="F60" s="36">
        <v>73.89</v>
      </c>
      <c r="G60" s="36">
        <v>55.7</v>
      </c>
      <c r="H60" s="36">
        <v>265.64</v>
      </c>
      <c r="I60" s="36">
        <v>41.12</v>
      </c>
      <c r="J60" s="36">
        <v>224.51</v>
      </c>
      <c r="K60" s="36">
        <v>25.68</v>
      </c>
      <c r="L60" s="36">
        <v>42.83</v>
      </c>
      <c r="M60" s="36">
        <v>83.85</v>
      </c>
      <c r="N60" s="36">
        <v>393.84</v>
      </c>
      <c r="O60" s="119"/>
      <c r="P60" s="119"/>
      <c r="Q60" s="119"/>
      <c r="R60" s="119"/>
      <c r="S60" s="119"/>
      <c r="T60" s="119"/>
      <c r="U60" s="119"/>
      <c r="V60" s="119"/>
      <c r="W60" s="119"/>
      <c r="X60" s="119"/>
      <c r="Y60" s="119"/>
      <c r="Z60" s="119"/>
      <c r="AA60" s="119"/>
      <c r="AB60" s="119"/>
      <c r="AC60" s="119"/>
      <c r="AD60" s="119"/>
    </row>
    <row r="61" spans="1:30" s="22" customFormat="1" ht="11.1" customHeight="1">
      <c r="A61" s="158">
        <f>IF(B61&lt;&gt;"",COUNTA($B$19:B61),"")</f>
        <v>42</v>
      </c>
      <c r="B61" s="42" t="s">
        <v>146</v>
      </c>
      <c r="C61" s="36">
        <v>487.64</v>
      </c>
      <c r="D61" s="36">
        <v>39.44</v>
      </c>
      <c r="E61" s="36">
        <v>4.2300000000000004</v>
      </c>
      <c r="F61" s="36">
        <v>36.1</v>
      </c>
      <c r="G61" s="36">
        <v>0.2</v>
      </c>
      <c r="H61" s="36">
        <v>17.920000000000002</v>
      </c>
      <c r="I61" s="36">
        <v>0.39</v>
      </c>
      <c r="J61" s="36">
        <v>17.53</v>
      </c>
      <c r="K61" s="36">
        <v>0.56000000000000005</v>
      </c>
      <c r="L61" s="36">
        <v>2.77</v>
      </c>
      <c r="M61" s="36">
        <v>0.9</v>
      </c>
      <c r="N61" s="36">
        <v>385.53</v>
      </c>
      <c r="O61" s="119"/>
      <c r="P61" s="119"/>
      <c r="Q61" s="119"/>
      <c r="R61" s="119"/>
      <c r="S61" s="119"/>
      <c r="T61" s="119"/>
      <c r="U61" s="119"/>
      <c r="V61" s="119"/>
      <c r="W61" s="119"/>
      <c r="X61" s="119"/>
      <c r="Y61" s="119"/>
      <c r="Z61" s="119"/>
      <c r="AA61" s="119"/>
      <c r="AB61" s="119"/>
      <c r="AC61" s="119"/>
      <c r="AD61" s="119"/>
    </row>
    <row r="62" spans="1:30" s="22" customFormat="1" ht="20.100000000000001" customHeight="1">
      <c r="A62" s="159">
        <f>IF(B62&lt;&gt;"",COUNTA($B$19:B62),"")</f>
        <v>43</v>
      </c>
      <c r="B62" s="45" t="s">
        <v>147</v>
      </c>
      <c r="C62" s="37">
        <v>2467.42</v>
      </c>
      <c r="D62" s="37">
        <v>343.24</v>
      </c>
      <c r="E62" s="37">
        <v>148.93</v>
      </c>
      <c r="F62" s="37">
        <v>171.92</v>
      </c>
      <c r="G62" s="37">
        <v>99.28</v>
      </c>
      <c r="H62" s="37">
        <v>1290.4100000000001</v>
      </c>
      <c r="I62" s="37">
        <v>818.18</v>
      </c>
      <c r="J62" s="37">
        <v>472.23</v>
      </c>
      <c r="K62" s="37">
        <v>61.26</v>
      </c>
      <c r="L62" s="37">
        <v>170.34</v>
      </c>
      <c r="M62" s="37">
        <v>152.31</v>
      </c>
      <c r="N62" s="37">
        <v>29.74</v>
      </c>
      <c r="O62" s="119"/>
      <c r="P62" s="119"/>
      <c r="Q62" s="119"/>
      <c r="R62" s="119"/>
      <c r="S62" s="119"/>
      <c r="T62" s="119"/>
      <c r="U62" s="119"/>
      <c r="V62" s="119"/>
      <c r="W62" s="119"/>
      <c r="X62" s="119"/>
      <c r="Y62" s="119"/>
      <c r="Z62" s="119"/>
      <c r="AA62" s="119"/>
      <c r="AB62" s="119"/>
      <c r="AC62" s="119"/>
      <c r="AD62" s="119"/>
    </row>
    <row r="63" spans="1:30" s="22" customFormat="1" ht="21.6" customHeight="1">
      <c r="A63" s="158">
        <f>IF(B63&lt;&gt;"",COUNTA($B$19:B63),"")</f>
        <v>44</v>
      </c>
      <c r="B63" s="43" t="s">
        <v>148</v>
      </c>
      <c r="C63" s="36">
        <v>225.4</v>
      </c>
      <c r="D63" s="36">
        <v>37.19</v>
      </c>
      <c r="E63" s="36">
        <v>16.61</v>
      </c>
      <c r="F63" s="36">
        <v>25.34</v>
      </c>
      <c r="G63" s="36">
        <v>4.53</v>
      </c>
      <c r="H63" s="36">
        <v>9.9499999999999993</v>
      </c>
      <c r="I63" s="36">
        <v>2</v>
      </c>
      <c r="J63" s="36">
        <v>7.95</v>
      </c>
      <c r="K63" s="36">
        <v>4.68</v>
      </c>
      <c r="L63" s="36">
        <v>101.54</v>
      </c>
      <c r="M63" s="36">
        <v>25.57</v>
      </c>
      <c r="N63" s="36" t="s">
        <v>10</v>
      </c>
      <c r="O63" s="119"/>
      <c r="P63" s="119"/>
      <c r="Q63" s="119"/>
      <c r="R63" s="119"/>
      <c r="S63" s="119"/>
      <c r="T63" s="119"/>
      <c r="U63" s="119"/>
      <c r="V63" s="119"/>
      <c r="W63" s="119"/>
      <c r="X63" s="119"/>
      <c r="Y63" s="119"/>
      <c r="Z63" s="119"/>
      <c r="AA63" s="119"/>
      <c r="AB63" s="119"/>
      <c r="AC63" s="119"/>
      <c r="AD63" s="119"/>
    </row>
    <row r="64" spans="1:30" s="22" customFormat="1" ht="11.1" customHeight="1">
      <c r="A64" s="158">
        <f>IF(B64&lt;&gt;"",COUNTA($B$19:B64),"")</f>
        <v>45</v>
      </c>
      <c r="B64" s="42" t="s">
        <v>149</v>
      </c>
      <c r="C64" s="36">
        <v>141.80000000000001</v>
      </c>
      <c r="D64" s="36">
        <v>14.4</v>
      </c>
      <c r="E64" s="36">
        <v>3.78</v>
      </c>
      <c r="F64" s="36">
        <v>16.59</v>
      </c>
      <c r="G64" s="36">
        <v>3.38</v>
      </c>
      <c r="H64" s="36">
        <v>7.33</v>
      </c>
      <c r="I64" s="36">
        <v>1.59</v>
      </c>
      <c r="J64" s="36">
        <v>5.74</v>
      </c>
      <c r="K64" s="36">
        <v>3.88</v>
      </c>
      <c r="L64" s="36">
        <v>72.62</v>
      </c>
      <c r="M64" s="36">
        <v>19.82</v>
      </c>
      <c r="N64" s="36" t="s">
        <v>10</v>
      </c>
      <c r="O64" s="119"/>
      <c r="P64" s="119"/>
      <c r="Q64" s="119"/>
      <c r="R64" s="119"/>
      <c r="S64" s="119"/>
      <c r="T64" s="119"/>
      <c r="U64" s="119"/>
      <c r="V64" s="119"/>
      <c r="W64" s="119"/>
      <c r="X64" s="119"/>
      <c r="Y64" s="119"/>
      <c r="Z64" s="119"/>
      <c r="AA64" s="119"/>
      <c r="AB64" s="119"/>
      <c r="AC64" s="119"/>
      <c r="AD64" s="119"/>
    </row>
    <row r="65" spans="1:30" s="22" customFormat="1" ht="11.1" customHeight="1">
      <c r="A65" s="158">
        <f>IF(B65&lt;&gt;"",COUNTA($B$19:B65),"")</f>
        <v>46</v>
      </c>
      <c r="B65" s="42" t="s">
        <v>150</v>
      </c>
      <c r="C65" s="36">
        <v>0.38</v>
      </c>
      <c r="D65" s="36">
        <v>0.01</v>
      </c>
      <c r="E65" s="36" t="s">
        <v>10</v>
      </c>
      <c r="F65" s="36" t="s">
        <v>10</v>
      </c>
      <c r="G65" s="36" t="s">
        <v>10</v>
      </c>
      <c r="H65" s="36" t="s">
        <v>10</v>
      </c>
      <c r="I65" s="36" t="s">
        <v>10</v>
      </c>
      <c r="J65" s="36" t="s">
        <v>10</v>
      </c>
      <c r="K65" s="36" t="s">
        <v>10</v>
      </c>
      <c r="L65" s="36">
        <v>0.01</v>
      </c>
      <c r="M65" s="36" t="s">
        <v>10</v>
      </c>
      <c r="N65" s="36">
        <v>0.36</v>
      </c>
      <c r="O65" s="119"/>
      <c r="P65" s="119"/>
      <c r="Q65" s="119"/>
      <c r="R65" s="119"/>
      <c r="S65" s="119"/>
      <c r="T65" s="119"/>
      <c r="U65" s="119"/>
      <c r="V65" s="119"/>
      <c r="W65" s="119"/>
      <c r="X65" s="119"/>
      <c r="Y65" s="119"/>
      <c r="Z65" s="119"/>
      <c r="AA65" s="119"/>
      <c r="AB65" s="119"/>
      <c r="AC65" s="119"/>
      <c r="AD65" s="119"/>
    </row>
    <row r="66" spans="1:30" s="22" customFormat="1" ht="11.1" customHeight="1">
      <c r="A66" s="158">
        <f>IF(B66&lt;&gt;"",COUNTA($B$19:B66),"")</f>
        <v>47</v>
      </c>
      <c r="B66" s="42" t="s">
        <v>151</v>
      </c>
      <c r="C66" s="36">
        <v>15.31</v>
      </c>
      <c r="D66" s="36">
        <v>0.81</v>
      </c>
      <c r="E66" s="36">
        <v>0.99</v>
      </c>
      <c r="F66" s="36">
        <v>0.3</v>
      </c>
      <c r="G66" s="36">
        <v>0.03</v>
      </c>
      <c r="H66" s="36">
        <v>1.03</v>
      </c>
      <c r="I66" s="36">
        <v>0.21</v>
      </c>
      <c r="J66" s="36">
        <v>0.82</v>
      </c>
      <c r="K66" s="36">
        <v>0.66</v>
      </c>
      <c r="L66" s="36">
        <v>6.44</v>
      </c>
      <c r="M66" s="36">
        <v>2.71</v>
      </c>
      <c r="N66" s="36">
        <v>2.33</v>
      </c>
      <c r="O66" s="119"/>
      <c r="P66" s="119"/>
      <c r="Q66" s="119"/>
      <c r="R66" s="119"/>
      <c r="S66" s="119"/>
      <c r="T66" s="119"/>
      <c r="U66" s="119"/>
      <c r="V66" s="119"/>
      <c r="W66" s="119"/>
      <c r="X66" s="119"/>
      <c r="Y66" s="119"/>
      <c r="Z66" s="119"/>
      <c r="AA66" s="119"/>
      <c r="AB66" s="119"/>
      <c r="AC66" s="119"/>
      <c r="AD66" s="119"/>
    </row>
    <row r="67" spans="1:30" s="22" customFormat="1" ht="11.1" customHeight="1">
      <c r="A67" s="158">
        <f>IF(B67&lt;&gt;"",COUNTA($B$19:B67),"")</f>
        <v>48</v>
      </c>
      <c r="B67" s="42" t="s">
        <v>146</v>
      </c>
      <c r="C67" s="36">
        <v>2.14</v>
      </c>
      <c r="D67" s="36">
        <v>0.04</v>
      </c>
      <c r="E67" s="36">
        <v>0.82</v>
      </c>
      <c r="F67" s="36">
        <v>0.16</v>
      </c>
      <c r="G67" s="36" t="s">
        <v>10</v>
      </c>
      <c r="H67" s="36" t="s">
        <v>10</v>
      </c>
      <c r="I67" s="36" t="s">
        <v>10</v>
      </c>
      <c r="J67" s="36" t="s">
        <v>10</v>
      </c>
      <c r="K67" s="36">
        <v>0.02</v>
      </c>
      <c r="L67" s="36">
        <v>0.5</v>
      </c>
      <c r="M67" s="36">
        <v>0.23</v>
      </c>
      <c r="N67" s="36">
        <v>0.36</v>
      </c>
      <c r="O67" s="119"/>
      <c r="P67" s="119"/>
      <c r="Q67" s="119"/>
      <c r="R67" s="119"/>
      <c r="S67" s="119"/>
      <c r="T67" s="119"/>
      <c r="U67" s="119"/>
      <c r="V67" s="119"/>
      <c r="W67" s="119"/>
      <c r="X67" s="119"/>
      <c r="Y67" s="119"/>
      <c r="Z67" s="119"/>
      <c r="AA67" s="119"/>
      <c r="AB67" s="119"/>
      <c r="AC67" s="119"/>
      <c r="AD67" s="119"/>
    </row>
    <row r="68" spans="1:30" s="22" customFormat="1" ht="20.100000000000001" customHeight="1">
      <c r="A68" s="159">
        <f>IF(B68&lt;&gt;"",COUNTA($B$19:B68),"")</f>
        <v>49</v>
      </c>
      <c r="B68" s="45" t="s">
        <v>152</v>
      </c>
      <c r="C68" s="37">
        <v>238.96</v>
      </c>
      <c r="D68" s="37">
        <v>37.97</v>
      </c>
      <c r="E68" s="37">
        <v>16.78</v>
      </c>
      <c r="F68" s="37">
        <v>25.48</v>
      </c>
      <c r="G68" s="37">
        <v>4.5599999999999996</v>
      </c>
      <c r="H68" s="37">
        <v>10.98</v>
      </c>
      <c r="I68" s="37">
        <v>2.2200000000000002</v>
      </c>
      <c r="J68" s="37">
        <v>8.77</v>
      </c>
      <c r="K68" s="37">
        <v>5.32</v>
      </c>
      <c r="L68" s="37">
        <v>107.49</v>
      </c>
      <c r="M68" s="37">
        <v>28.04</v>
      </c>
      <c r="N68" s="37">
        <v>2.33</v>
      </c>
      <c r="O68" s="119"/>
      <c r="P68" s="119"/>
      <c r="Q68" s="119"/>
      <c r="R68" s="119"/>
      <c r="S68" s="119"/>
      <c r="T68" s="119"/>
      <c r="U68" s="119"/>
      <c r="V68" s="119"/>
      <c r="W68" s="119"/>
      <c r="X68" s="119"/>
      <c r="Y68" s="119"/>
      <c r="Z68" s="119"/>
      <c r="AA68" s="119"/>
      <c r="AB68" s="119"/>
      <c r="AC68" s="119"/>
      <c r="AD68" s="119"/>
    </row>
    <row r="69" spans="1:30" s="22" customFormat="1" ht="20.100000000000001" customHeight="1">
      <c r="A69" s="159">
        <f>IF(B69&lt;&gt;"",COUNTA($B$19:B69),"")</f>
        <v>50</v>
      </c>
      <c r="B69" s="45" t="s">
        <v>153</v>
      </c>
      <c r="C69" s="37">
        <v>2706.38</v>
      </c>
      <c r="D69" s="37">
        <v>381.21</v>
      </c>
      <c r="E69" s="37">
        <v>165.7</v>
      </c>
      <c r="F69" s="37">
        <v>197.4</v>
      </c>
      <c r="G69" s="37">
        <v>103.84</v>
      </c>
      <c r="H69" s="37">
        <v>1301.3900000000001</v>
      </c>
      <c r="I69" s="37">
        <v>820.39</v>
      </c>
      <c r="J69" s="37">
        <v>480.99</v>
      </c>
      <c r="K69" s="37">
        <v>66.59</v>
      </c>
      <c r="L69" s="37">
        <v>277.83</v>
      </c>
      <c r="M69" s="37">
        <v>180.36</v>
      </c>
      <c r="N69" s="37">
        <v>32.07</v>
      </c>
      <c r="O69" s="119"/>
      <c r="P69" s="119"/>
      <c r="Q69" s="119"/>
      <c r="R69" s="119"/>
      <c r="S69" s="119"/>
      <c r="T69" s="119"/>
      <c r="U69" s="119"/>
      <c r="V69" s="119"/>
      <c r="W69" s="119"/>
      <c r="X69" s="119"/>
      <c r="Y69" s="119"/>
      <c r="Z69" s="119"/>
      <c r="AA69" s="119"/>
      <c r="AB69" s="119"/>
      <c r="AC69" s="119"/>
      <c r="AD69" s="119"/>
    </row>
    <row r="70" spans="1:30" s="22" customFormat="1" ht="11.1" customHeight="1">
      <c r="A70" s="158">
        <f>IF(B70&lt;&gt;"",COUNTA($B$19:B70),"")</f>
        <v>51</v>
      </c>
      <c r="B70" s="42" t="s">
        <v>154</v>
      </c>
      <c r="C70" s="36">
        <v>714.33</v>
      </c>
      <c r="D70" s="36" t="s">
        <v>10</v>
      </c>
      <c r="E70" s="36" t="s">
        <v>10</v>
      </c>
      <c r="F70" s="36" t="s">
        <v>10</v>
      </c>
      <c r="G70" s="36" t="s">
        <v>10</v>
      </c>
      <c r="H70" s="36" t="s">
        <v>10</v>
      </c>
      <c r="I70" s="36" t="s">
        <v>10</v>
      </c>
      <c r="J70" s="36" t="s">
        <v>10</v>
      </c>
      <c r="K70" s="36" t="s">
        <v>10</v>
      </c>
      <c r="L70" s="36" t="s">
        <v>10</v>
      </c>
      <c r="M70" s="36" t="s">
        <v>10</v>
      </c>
      <c r="N70" s="36">
        <v>714.33</v>
      </c>
      <c r="O70" s="119"/>
      <c r="P70" s="119"/>
      <c r="Q70" s="119"/>
      <c r="R70" s="119"/>
      <c r="S70" s="119"/>
      <c r="T70" s="119"/>
      <c r="U70" s="119"/>
      <c r="V70" s="119"/>
      <c r="W70" s="119"/>
      <c r="X70" s="119"/>
      <c r="Y70" s="119"/>
      <c r="Z70" s="119"/>
      <c r="AA70" s="119"/>
      <c r="AB70" s="119"/>
      <c r="AC70" s="119"/>
      <c r="AD70" s="119"/>
    </row>
    <row r="71" spans="1:30" s="22" customFormat="1" ht="11.1" customHeight="1">
      <c r="A71" s="158">
        <f>IF(B71&lt;&gt;"",COUNTA($B$19:B71),"")</f>
        <v>52</v>
      </c>
      <c r="B71" s="42" t="s">
        <v>155</v>
      </c>
      <c r="C71" s="36">
        <v>247.84</v>
      </c>
      <c r="D71" s="36" t="s">
        <v>10</v>
      </c>
      <c r="E71" s="36" t="s">
        <v>10</v>
      </c>
      <c r="F71" s="36" t="s">
        <v>10</v>
      </c>
      <c r="G71" s="36" t="s">
        <v>10</v>
      </c>
      <c r="H71" s="36" t="s">
        <v>10</v>
      </c>
      <c r="I71" s="36" t="s">
        <v>10</v>
      </c>
      <c r="J71" s="36" t="s">
        <v>10</v>
      </c>
      <c r="K71" s="36" t="s">
        <v>10</v>
      </c>
      <c r="L71" s="36" t="s">
        <v>10</v>
      </c>
      <c r="M71" s="36" t="s">
        <v>10</v>
      </c>
      <c r="N71" s="36">
        <v>247.84</v>
      </c>
      <c r="O71" s="119"/>
      <c r="P71" s="119"/>
      <c r="Q71" s="119"/>
      <c r="R71" s="119"/>
      <c r="S71" s="119"/>
      <c r="T71" s="119"/>
      <c r="U71" s="119"/>
      <c r="V71" s="119"/>
      <c r="W71" s="119"/>
      <c r="X71" s="119"/>
      <c r="Y71" s="119"/>
      <c r="Z71" s="119"/>
      <c r="AA71" s="119"/>
      <c r="AB71" s="119"/>
      <c r="AC71" s="119"/>
      <c r="AD71" s="119"/>
    </row>
    <row r="72" spans="1:30" s="22" customFormat="1" ht="11.1" customHeight="1">
      <c r="A72" s="158">
        <f>IF(B72&lt;&gt;"",COUNTA($B$19:B72),"")</f>
        <v>53</v>
      </c>
      <c r="B72" s="42" t="s">
        <v>171</v>
      </c>
      <c r="C72" s="36">
        <v>292.70999999999998</v>
      </c>
      <c r="D72" s="36" t="s">
        <v>10</v>
      </c>
      <c r="E72" s="36" t="s">
        <v>10</v>
      </c>
      <c r="F72" s="36" t="s">
        <v>10</v>
      </c>
      <c r="G72" s="36" t="s">
        <v>10</v>
      </c>
      <c r="H72" s="36" t="s">
        <v>10</v>
      </c>
      <c r="I72" s="36" t="s">
        <v>10</v>
      </c>
      <c r="J72" s="36" t="s">
        <v>10</v>
      </c>
      <c r="K72" s="36" t="s">
        <v>10</v>
      </c>
      <c r="L72" s="36" t="s">
        <v>10</v>
      </c>
      <c r="M72" s="36" t="s">
        <v>10</v>
      </c>
      <c r="N72" s="36">
        <v>292.70999999999998</v>
      </c>
      <c r="O72" s="119"/>
      <c r="P72" s="119"/>
      <c r="Q72" s="119"/>
      <c r="R72" s="119"/>
      <c r="S72" s="119"/>
      <c r="T72" s="119"/>
      <c r="U72" s="119"/>
      <c r="V72" s="119"/>
      <c r="W72" s="119"/>
      <c r="X72" s="119"/>
      <c r="Y72" s="119"/>
      <c r="Z72" s="119"/>
      <c r="AA72" s="119"/>
      <c r="AB72" s="119"/>
      <c r="AC72" s="119"/>
      <c r="AD72" s="119"/>
    </row>
    <row r="73" spans="1:30" s="22" customFormat="1" ht="11.1" customHeight="1">
      <c r="A73" s="158">
        <f>IF(B73&lt;&gt;"",COUNTA($B$19:B73),"")</f>
        <v>54</v>
      </c>
      <c r="B73" s="42" t="s">
        <v>172</v>
      </c>
      <c r="C73" s="36">
        <v>118.13</v>
      </c>
      <c r="D73" s="36" t="s">
        <v>10</v>
      </c>
      <c r="E73" s="36" t="s">
        <v>10</v>
      </c>
      <c r="F73" s="36" t="s">
        <v>10</v>
      </c>
      <c r="G73" s="36" t="s">
        <v>10</v>
      </c>
      <c r="H73" s="36" t="s">
        <v>10</v>
      </c>
      <c r="I73" s="36" t="s">
        <v>10</v>
      </c>
      <c r="J73" s="36" t="s">
        <v>10</v>
      </c>
      <c r="K73" s="36" t="s">
        <v>10</v>
      </c>
      <c r="L73" s="36" t="s">
        <v>10</v>
      </c>
      <c r="M73" s="36" t="s">
        <v>10</v>
      </c>
      <c r="N73" s="36">
        <v>118.13</v>
      </c>
      <c r="O73" s="119"/>
      <c r="P73" s="119"/>
      <c r="Q73" s="119"/>
      <c r="R73" s="119"/>
      <c r="S73" s="119"/>
      <c r="T73" s="119"/>
      <c r="U73" s="119"/>
      <c r="V73" s="119"/>
      <c r="W73" s="119"/>
      <c r="X73" s="119"/>
      <c r="Y73" s="119"/>
      <c r="Z73" s="119"/>
      <c r="AA73" s="119"/>
      <c r="AB73" s="119"/>
      <c r="AC73" s="119"/>
      <c r="AD73" s="119"/>
    </row>
    <row r="74" spans="1:30" s="22" customFormat="1" ht="11.1" customHeight="1">
      <c r="A74" s="158">
        <f>IF(B74&lt;&gt;"",COUNTA($B$19:B74),"")</f>
        <v>55</v>
      </c>
      <c r="B74" s="42" t="s">
        <v>60</v>
      </c>
      <c r="C74" s="36">
        <v>388.1</v>
      </c>
      <c r="D74" s="36" t="s">
        <v>10</v>
      </c>
      <c r="E74" s="36" t="s">
        <v>10</v>
      </c>
      <c r="F74" s="36" t="s">
        <v>10</v>
      </c>
      <c r="G74" s="36" t="s">
        <v>10</v>
      </c>
      <c r="H74" s="36" t="s">
        <v>10</v>
      </c>
      <c r="I74" s="36" t="s">
        <v>10</v>
      </c>
      <c r="J74" s="36" t="s">
        <v>10</v>
      </c>
      <c r="K74" s="36" t="s">
        <v>10</v>
      </c>
      <c r="L74" s="36" t="s">
        <v>10</v>
      </c>
      <c r="M74" s="36" t="s">
        <v>10</v>
      </c>
      <c r="N74" s="36">
        <v>388.1</v>
      </c>
      <c r="O74" s="119"/>
      <c r="P74" s="119"/>
      <c r="Q74" s="119"/>
      <c r="R74" s="119"/>
      <c r="S74" s="119"/>
      <c r="T74" s="119"/>
      <c r="U74" s="119"/>
      <c r="V74" s="119"/>
      <c r="W74" s="119"/>
      <c r="X74" s="119"/>
      <c r="Y74" s="119"/>
      <c r="Z74" s="119"/>
      <c r="AA74" s="119"/>
      <c r="AB74" s="119"/>
      <c r="AC74" s="119"/>
      <c r="AD74" s="119"/>
    </row>
    <row r="75" spans="1:30" s="22" customFormat="1" ht="21.6" customHeight="1">
      <c r="A75" s="158">
        <f>IF(B75&lt;&gt;"",COUNTA($B$19:B75),"")</f>
        <v>56</v>
      </c>
      <c r="B75" s="43" t="s">
        <v>156</v>
      </c>
      <c r="C75" s="36">
        <v>344.92</v>
      </c>
      <c r="D75" s="36" t="s">
        <v>10</v>
      </c>
      <c r="E75" s="36" t="s">
        <v>10</v>
      </c>
      <c r="F75" s="36" t="s">
        <v>10</v>
      </c>
      <c r="G75" s="36" t="s">
        <v>10</v>
      </c>
      <c r="H75" s="36" t="s">
        <v>10</v>
      </c>
      <c r="I75" s="36" t="s">
        <v>10</v>
      </c>
      <c r="J75" s="36" t="s">
        <v>10</v>
      </c>
      <c r="K75" s="36" t="s">
        <v>10</v>
      </c>
      <c r="L75" s="36" t="s">
        <v>10</v>
      </c>
      <c r="M75" s="36" t="s">
        <v>10</v>
      </c>
      <c r="N75" s="36">
        <v>344.92</v>
      </c>
      <c r="O75" s="119"/>
      <c r="P75" s="119"/>
      <c r="Q75" s="119"/>
      <c r="R75" s="119"/>
      <c r="S75" s="119"/>
      <c r="T75" s="119"/>
      <c r="U75" s="119"/>
      <c r="V75" s="119"/>
      <c r="W75" s="119"/>
      <c r="X75" s="119"/>
      <c r="Y75" s="119"/>
      <c r="Z75" s="119"/>
      <c r="AA75" s="119"/>
      <c r="AB75" s="119"/>
      <c r="AC75" s="119"/>
      <c r="AD75" s="119"/>
    </row>
    <row r="76" spans="1:30" s="22" customFormat="1" ht="21.6" customHeight="1">
      <c r="A76" s="158">
        <f>IF(B76&lt;&gt;"",COUNTA($B$19:B76),"")</f>
        <v>57</v>
      </c>
      <c r="B76" s="43" t="s">
        <v>157</v>
      </c>
      <c r="C76" s="36">
        <v>369.42</v>
      </c>
      <c r="D76" s="36">
        <v>1.96</v>
      </c>
      <c r="E76" s="36">
        <v>0.68</v>
      </c>
      <c r="F76" s="36">
        <v>8.4499999999999993</v>
      </c>
      <c r="G76" s="36">
        <v>20.8</v>
      </c>
      <c r="H76" s="36">
        <v>316.8</v>
      </c>
      <c r="I76" s="36">
        <v>184.89</v>
      </c>
      <c r="J76" s="36">
        <v>131.91999999999999</v>
      </c>
      <c r="K76" s="36">
        <v>0.76</v>
      </c>
      <c r="L76" s="36">
        <v>16.12</v>
      </c>
      <c r="M76" s="36">
        <v>3.84</v>
      </c>
      <c r="N76" s="36" t="s">
        <v>10</v>
      </c>
      <c r="O76" s="119"/>
      <c r="P76" s="119"/>
      <c r="Q76" s="119"/>
      <c r="R76" s="119"/>
      <c r="S76" s="119"/>
      <c r="T76" s="119"/>
      <c r="U76" s="119"/>
      <c r="V76" s="119"/>
      <c r="W76" s="119"/>
      <c r="X76" s="119"/>
      <c r="Y76" s="119"/>
      <c r="Z76" s="119"/>
      <c r="AA76" s="119"/>
      <c r="AB76" s="119"/>
      <c r="AC76" s="119"/>
      <c r="AD76" s="119"/>
    </row>
    <row r="77" spans="1:30" s="22" customFormat="1" ht="21.6" customHeight="1">
      <c r="A77" s="158">
        <f>IF(B77&lt;&gt;"",COUNTA($B$19:B77),"")</f>
        <v>58</v>
      </c>
      <c r="B77" s="43" t="s">
        <v>158</v>
      </c>
      <c r="C77" s="36">
        <v>151.47999999999999</v>
      </c>
      <c r="D77" s="36">
        <v>3.97</v>
      </c>
      <c r="E77" s="36">
        <v>0.09</v>
      </c>
      <c r="F77" s="36">
        <v>0.15</v>
      </c>
      <c r="G77" s="36">
        <v>1.54</v>
      </c>
      <c r="H77" s="36">
        <v>144.29</v>
      </c>
      <c r="I77" s="36">
        <v>143.47999999999999</v>
      </c>
      <c r="J77" s="36">
        <v>0.81</v>
      </c>
      <c r="K77" s="36">
        <v>0.09</v>
      </c>
      <c r="L77" s="36">
        <v>0.19</v>
      </c>
      <c r="M77" s="36">
        <v>1.1599999999999999</v>
      </c>
      <c r="N77" s="36" t="s">
        <v>10</v>
      </c>
      <c r="O77" s="119"/>
      <c r="P77" s="119"/>
      <c r="Q77" s="119"/>
      <c r="R77" s="119"/>
      <c r="S77" s="119"/>
      <c r="T77" s="119"/>
      <c r="U77" s="119"/>
      <c r="V77" s="119"/>
      <c r="W77" s="119"/>
      <c r="X77" s="119"/>
      <c r="Y77" s="119"/>
      <c r="Z77" s="119"/>
      <c r="AA77" s="119"/>
      <c r="AB77" s="119"/>
      <c r="AC77" s="119"/>
      <c r="AD77" s="119"/>
    </row>
    <row r="78" spans="1:30" s="22" customFormat="1" ht="11.1" customHeight="1">
      <c r="A78" s="158">
        <f>IF(B78&lt;&gt;"",COUNTA($B$19:B78),"")</f>
        <v>59</v>
      </c>
      <c r="B78" s="42" t="s">
        <v>159</v>
      </c>
      <c r="C78" s="36">
        <v>161.91999999999999</v>
      </c>
      <c r="D78" s="36">
        <v>2.41</v>
      </c>
      <c r="E78" s="36">
        <v>31.83</v>
      </c>
      <c r="F78" s="36">
        <v>2.82</v>
      </c>
      <c r="G78" s="36">
        <v>5.45</v>
      </c>
      <c r="H78" s="36">
        <v>11.71</v>
      </c>
      <c r="I78" s="36">
        <v>0.25</v>
      </c>
      <c r="J78" s="36">
        <v>11.46</v>
      </c>
      <c r="K78" s="36">
        <v>6.31</v>
      </c>
      <c r="L78" s="36">
        <v>27.8</v>
      </c>
      <c r="M78" s="36">
        <v>73.61</v>
      </c>
      <c r="N78" s="36" t="s">
        <v>10</v>
      </c>
      <c r="O78" s="119"/>
      <c r="P78" s="119"/>
      <c r="Q78" s="119"/>
      <c r="R78" s="119"/>
      <c r="S78" s="119"/>
      <c r="T78" s="119"/>
      <c r="U78" s="119"/>
      <c r="V78" s="119"/>
      <c r="W78" s="119"/>
      <c r="X78" s="119"/>
      <c r="Y78" s="119"/>
      <c r="Z78" s="119"/>
      <c r="AA78" s="119"/>
      <c r="AB78" s="119"/>
      <c r="AC78" s="119"/>
      <c r="AD78" s="119"/>
    </row>
    <row r="79" spans="1:30" s="22" customFormat="1" ht="11.1" customHeight="1">
      <c r="A79" s="158">
        <f>IF(B79&lt;&gt;"",COUNTA($B$19:B79),"")</f>
        <v>60</v>
      </c>
      <c r="B79" s="42" t="s">
        <v>160</v>
      </c>
      <c r="C79" s="36">
        <v>998.86</v>
      </c>
      <c r="D79" s="36">
        <v>128.51</v>
      </c>
      <c r="E79" s="36">
        <v>37.369999999999997</v>
      </c>
      <c r="F79" s="36">
        <v>42.06</v>
      </c>
      <c r="G79" s="36">
        <v>9.68</v>
      </c>
      <c r="H79" s="36">
        <v>276.64999999999998</v>
      </c>
      <c r="I79" s="36">
        <v>225.17</v>
      </c>
      <c r="J79" s="36">
        <v>51.48</v>
      </c>
      <c r="K79" s="36">
        <v>4.78</v>
      </c>
      <c r="L79" s="36">
        <v>24.81</v>
      </c>
      <c r="M79" s="36">
        <v>58.08</v>
      </c>
      <c r="N79" s="36">
        <v>416.93</v>
      </c>
      <c r="O79" s="119"/>
      <c r="P79" s="119"/>
      <c r="Q79" s="119"/>
      <c r="R79" s="119"/>
      <c r="S79" s="119"/>
      <c r="T79" s="119"/>
      <c r="U79" s="119"/>
      <c r="V79" s="119"/>
      <c r="W79" s="119"/>
      <c r="X79" s="119"/>
      <c r="Y79" s="119"/>
      <c r="Z79" s="119"/>
      <c r="AA79" s="119"/>
      <c r="AB79" s="119"/>
      <c r="AC79" s="119"/>
      <c r="AD79" s="119"/>
    </row>
    <row r="80" spans="1:30" s="22" customFormat="1" ht="11.1" customHeight="1">
      <c r="A80" s="158">
        <f>IF(B80&lt;&gt;"",COUNTA($B$19:B80),"")</f>
        <v>61</v>
      </c>
      <c r="B80" s="42" t="s">
        <v>146</v>
      </c>
      <c r="C80" s="36">
        <v>487.64</v>
      </c>
      <c r="D80" s="36">
        <v>39.44</v>
      </c>
      <c r="E80" s="36">
        <v>4.2300000000000004</v>
      </c>
      <c r="F80" s="36">
        <v>36.1</v>
      </c>
      <c r="G80" s="36">
        <v>0.2</v>
      </c>
      <c r="H80" s="36">
        <v>17.920000000000002</v>
      </c>
      <c r="I80" s="36">
        <v>0.39</v>
      </c>
      <c r="J80" s="36">
        <v>17.53</v>
      </c>
      <c r="K80" s="36">
        <v>0.56000000000000005</v>
      </c>
      <c r="L80" s="36">
        <v>2.77</v>
      </c>
      <c r="M80" s="36">
        <v>0.9</v>
      </c>
      <c r="N80" s="36">
        <v>385.53</v>
      </c>
      <c r="O80" s="119"/>
      <c r="P80" s="119"/>
      <c r="Q80" s="119"/>
      <c r="R80" s="119"/>
      <c r="S80" s="119"/>
      <c r="T80" s="119"/>
      <c r="U80" s="119"/>
      <c r="V80" s="119"/>
      <c r="W80" s="119"/>
      <c r="X80" s="119"/>
      <c r="Y80" s="119"/>
      <c r="Z80" s="119"/>
      <c r="AA80" s="119"/>
      <c r="AB80" s="119"/>
      <c r="AC80" s="119"/>
      <c r="AD80" s="119"/>
    </row>
    <row r="81" spans="1:30" s="22" customFormat="1" ht="20.100000000000001" customHeight="1">
      <c r="A81" s="159">
        <f>IF(B81&lt;&gt;"",COUNTA($B$19:B81),"")</f>
        <v>62</v>
      </c>
      <c r="B81" s="45" t="s">
        <v>161</v>
      </c>
      <c r="C81" s="37">
        <v>2641.4</v>
      </c>
      <c r="D81" s="37">
        <v>97.41</v>
      </c>
      <c r="E81" s="37">
        <v>65.739999999999995</v>
      </c>
      <c r="F81" s="37">
        <v>17.38</v>
      </c>
      <c r="G81" s="37">
        <v>37.270000000000003</v>
      </c>
      <c r="H81" s="37">
        <v>731.54</v>
      </c>
      <c r="I81" s="37">
        <v>553.4</v>
      </c>
      <c r="J81" s="37">
        <v>178.13</v>
      </c>
      <c r="K81" s="37">
        <v>11.37</v>
      </c>
      <c r="L81" s="37">
        <v>66.14</v>
      </c>
      <c r="M81" s="37">
        <v>135.80000000000001</v>
      </c>
      <c r="N81" s="37">
        <v>1478.76</v>
      </c>
      <c r="O81" s="119"/>
      <c r="P81" s="119"/>
      <c r="Q81" s="119"/>
      <c r="R81" s="119"/>
      <c r="S81" s="119"/>
      <c r="T81" s="119"/>
      <c r="U81" s="119"/>
      <c r="V81" s="119"/>
      <c r="W81" s="119"/>
      <c r="X81" s="119"/>
      <c r="Y81" s="119"/>
      <c r="Z81" s="119"/>
      <c r="AA81" s="119"/>
      <c r="AB81" s="119"/>
      <c r="AC81" s="119"/>
      <c r="AD81" s="119"/>
    </row>
    <row r="82" spans="1:30" s="47" customFormat="1" ht="11.1" customHeight="1">
      <c r="A82" s="158">
        <f>IF(B82&lt;&gt;"",COUNTA($B$19:B82),"")</f>
        <v>63</v>
      </c>
      <c r="B82" s="42" t="s">
        <v>162</v>
      </c>
      <c r="C82" s="36">
        <v>165.33</v>
      </c>
      <c r="D82" s="36">
        <v>9.06</v>
      </c>
      <c r="E82" s="36">
        <v>6.52</v>
      </c>
      <c r="F82" s="36">
        <v>11.47</v>
      </c>
      <c r="G82" s="36">
        <v>2.54</v>
      </c>
      <c r="H82" s="36">
        <v>6.36</v>
      </c>
      <c r="I82" s="36">
        <v>2.7</v>
      </c>
      <c r="J82" s="36">
        <v>3.66</v>
      </c>
      <c r="K82" s="36">
        <v>0.98</v>
      </c>
      <c r="L82" s="36">
        <v>37.18</v>
      </c>
      <c r="M82" s="36">
        <v>12.52</v>
      </c>
      <c r="N82" s="36">
        <v>78.69</v>
      </c>
      <c r="O82" s="120"/>
      <c r="P82" s="120"/>
      <c r="Q82" s="120"/>
      <c r="R82" s="120"/>
      <c r="S82" s="120"/>
      <c r="T82" s="120"/>
      <c r="U82" s="120"/>
      <c r="V82" s="120"/>
      <c r="W82" s="120"/>
      <c r="X82" s="120"/>
      <c r="Y82" s="120"/>
      <c r="Z82" s="120"/>
      <c r="AA82" s="120"/>
      <c r="AB82" s="120"/>
      <c r="AC82" s="120"/>
      <c r="AD82" s="120"/>
    </row>
    <row r="83" spans="1:30" s="47" customFormat="1" ht="11.1" customHeight="1">
      <c r="A83" s="158">
        <f>IF(B83&lt;&gt;"",COUNTA($B$19:B83),"")</f>
        <v>64</v>
      </c>
      <c r="B83" s="42" t="s">
        <v>163</v>
      </c>
      <c r="C83" s="36">
        <v>0.05</v>
      </c>
      <c r="D83" s="36" t="s">
        <v>10</v>
      </c>
      <c r="E83" s="36" t="s">
        <v>10</v>
      </c>
      <c r="F83" s="36" t="s">
        <v>10</v>
      </c>
      <c r="G83" s="36" t="s">
        <v>10</v>
      </c>
      <c r="H83" s="36" t="s">
        <v>10</v>
      </c>
      <c r="I83" s="36" t="s">
        <v>10</v>
      </c>
      <c r="J83" s="36" t="s">
        <v>10</v>
      </c>
      <c r="K83" s="36" t="s">
        <v>10</v>
      </c>
      <c r="L83" s="36">
        <v>0.05</v>
      </c>
      <c r="M83" s="36" t="s">
        <v>10</v>
      </c>
      <c r="N83" s="36" t="s">
        <v>10</v>
      </c>
      <c r="O83" s="120"/>
      <c r="P83" s="120"/>
      <c r="Q83" s="120"/>
      <c r="R83" s="120"/>
      <c r="S83" s="120"/>
      <c r="T83" s="120"/>
      <c r="U83" s="120"/>
      <c r="V83" s="120"/>
      <c r="W83" s="120"/>
      <c r="X83" s="120"/>
      <c r="Y83" s="120"/>
      <c r="Z83" s="120"/>
      <c r="AA83" s="120"/>
      <c r="AB83" s="120"/>
      <c r="AC83" s="120"/>
      <c r="AD83" s="120"/>
    </row>
    <row r="84" spans="1:30" s="47" customFormat="1" ht="11.1" customHeight="1">
      <c r="A84" s="158">
        <f>IF(B84&lt;&gt;"",COUNTA($B$19:B84),"")</f>
        <v>65</v>
      </c>
      <c r="B84" s="42" t="s">
        <v>164</v>
      </c>
      <c r="C84" s="36">
        <v>63.47</v>
      </c>
      <c r="D84" s="36">
        <v>27.98</v>
      </c>
      <c r="E84" s="36">
        <v>1.79</v>
      </c>
      <c r="F84" s="36">
        <v>1.08</v>
      </c>
      <c r="G84" s="36">
        <v>0.3</v>
      </c>
      <c r="H84" s="36">
        <v>1.05</v>
      </c>
      <c r="I84" s="36">
        <v>0.17</v>
      </c>
      <c r="J84" s="36">
        <v>0.88</v>
      </c>
      <c r="K84" s="36">
        <v>0.71</v>
      </c>
      <c r="L84" s="36">
        <v>22.65</v>
      </c>
      <c r="M84" s="36">
        <v>4.72</v>
      </c>
      <c r="N84" s="36">
        <v>3.18</v>
      </c>
      <c r="O84" s="120"/>
      <c r="P84" s="120"/>
      <c r="Q84" s="120"/>
      <c r="R84" s="120"/>
      <c r="S84" s="120"/>
      <c r="T84" s="120"/>
      <c r="U84" s="120"/>
      <c r="V84" s="120"/>
      <c r="W84" s="120"/>
      <c r="X84" s="120"/>
      <c r="Y84" s="120"/>
      <c r="Z84" s="120"/>
      <c r="AA84" s="120"/>
      <c r="AB84" s="120"/>
      <c r="AC84" s="120"/>
      <c r="AD84" s="120"/>
    </row>
    <row r="85" spans="1:30" s="47" customFormat="1" ht="11.1" customHeight="1">
      <c r="A85" s="158">
        <f>IF(B85&lt;&gt;"",COUNTA($B$19:B85),"")</f>
        <v>66</v>
      </c>
      <c r="B85" s="42" t="s">
        <v>146</v>
      </c>
      <c r="C85" s="36">
        <v>2.14</v>
      </c>
      <c r="D85" s="36">
        <v>0.04</v>
      </c>
      <c r="E85" s="36">
        <v>0.82</v>
      </c>
      <c r="F85" s="36">
        <v>0.16</v>
      </c>
      <c r="G85" s="36" t="s">
        <v>10</v>
      </c>
      <c r="H85" s="36" t="s">
        <v>10</v>
      </c>
      <c r="I85" s="36" t="s">
        <v>10</v>
      </c>
      <c r="J85" s="36" t="s">
        <v>10</v>
      </c>
      <c r="K85" s="36">
        <v>0.02</v>
      </c>
      <c r="L85" s="36">
        <v>0.5</v>
      </c>
      <c r="M85" s="36">
        <v>0.23</v>
      </c>
      <c r="N85" s="36">
        <v>0.36</v>
      </c>
      <c r="O85" s="120"/>
      <c r="P85" s="120"/>
      <c r="Q85" s="120"/>
      <c r="R85" s="120"/>
      <c r="S85" s="120"/>
      <c r="T85" s="120"/>
      <c r="U85" s="120"/>
      <c r="V85" s="120"/>
      <c r="W85" s="120"/>
      <c r="X85" s="120"/>
      <c r="Y85" s="120"/>
      <c r="Z85" s="120"/>
      <c r="AA85" s="120"/>
      <c r="AB85" s="120"/>
      <c r="AC85" s="120"/>
      <c r="AD85" s="120"/>
    </row>
    <row r="86" spans="1:30" s="22" customFormat="1" ht="20.100000000000001" customHeight="1">
      <c r="A86" s="159">
        <f>IF(B86&lt;&gt;"",COUNTA($B$19:B86),"")</f>
        <v>67</v>
      </c>
      <c r="B86" s="45" t="s">
        <v>165</v>
      </c>
      <c r="C86" s="37">
        <v>226.7</v>
      </c>
      <c r="D86" s="37">
        <v>37</v>
      </c>
      <c r="E86" s="37">
        <v>7.48</v>
      </c>
      <c r="F86" s="37">
        <v>12.39</v>
      </c>
      <c r="G86" s="37">
        <v>2.84</v>
      </c>
      <c r="H86" s="37">
        <v>7.41</v>
      </c>
      <c r="I86" s="37">
        <v>2.87</v>
      </c>
      <c r="J86" s="37">
        <v>4.54</v>
      </c>
      <c r="K86" s="37">
        <v>1.68</v>
      </c>
      <c r="L86" s="37">
        <v>59.37</v>
      </c>
      <c r="M86" s="37">
        <v>17.02</v>
      </c>
      <c r="N86" s="37">
        <v>81.510000000000005</v>
      </c>
      <c r="O86" s="119"/>
      <c r="P86" s="119"/>
      <c r="Q86" s="119"/>
      <c r="R86" s="119"/>
      <c r="S86" s="119"/>
      <c r="T86" s="119"/>
      <c r="U86" s="119"/>
      <c r="V86" s="119"/>
      <c r="W86" s="119"/>
      <c r="X86" s="119"/>
      <c r="Y86" s="119"/>
      <c r="Z86" s="119"/>
      <c r="AA86" s="119"/>
      <c r="AB86" s="119"/>
      <c r="AC86" s="119"/>
      <c r="AD86" s="119"/>
    </row>
    <row r="87" spans="1:30" s="22" customFormat="1" ht="20.100000000000001" customHeight="1">
      <c r="A87" s="159">
        <f>IF(B87&lt;&gt;"",COUNTA($B$19:B87),"")</f>
        <v>68</v>
      </c>
      <c r="B87" s="45" t="s">
        <v>166</v>
      </c>
      <c r="C87" s="37">
        <v>2868.1</v>
      </c>
      <c r="D87" s="37">
        <v>134.41</v>
      </c>
      <c r="E87" s="37">
        <v>73.22</v>
      </c>
      <c r="F87" s="37">
        <v>29.77</v>
      </c>
      <c r="G87" s="37">
        <v>40.11</v>
      </c>
      <c r="H87" s="37">
        <v>738.94</v>
      </c>
      <c r="I87" s="37">
        <v>556.27</v>
      </c>
      <c r="J87" s="37">
        <v>182.67</v>
      </c>
      <c r="K87" s="37">
        <v>13.05</v>
      </c>
      <c r="L87" s="37">
        <v>125.51</v>
      </c>
      <c r="M87" s="37">
        <v>152.81</v>
      </c>
      <c r="N87" s="37">
        <v>1560.27</v>
      </c>
      <c r="O87" s="119"/>
      <c r="P87" s="119"/>
      <c r="Q87" s="119"/>
      <c r="R87" s="119"/>
      <c r="S87" s="119"/>
      <c r="T87" s="119"/>
      <c r="U87" s="119"/>
      <c r="V87" s="119"/>
      <c r="W87" s="119"/>
      <c r="X87" s="119"/>
      <c r="Y87" s="119"/>
      <c r="Z87" s="119"/>
      <c r="AA87" s="119"/>
      <c r="AB87" s="119"/>
      <c r="AC87" s="119"/>
      <c r="AD87" s="119"/>
    </row>
    <row r="88" spans="1:30" s="22" customFormat="1" ht="20.100000000000001" customHeight="1">
      <c r="A88" s="159">
        <f>IF(B88&lt;&gt;"",COUNTA($B$19:B88),"")</f>
        <v>69</v>
      </c>
      <c r="B88" s="45" t="s">
        <v>167</v>
      </c>
      <c r="C88" s="37">
        <v>161.72</v>
      </c>
      <c r="D88" s="37">
        <v>-246.8</v>
      </c>
      <c r="E88" s="37">
        <v>-92.48</v>
      </c>
      <c r="F88" s="37">
        <v>-167.63</v>
      </c>
      <c r="G88" s="37">
        <v>-63.74</v>
      </c>
      <c r="H88" s="37">
        <v>-562.44000000000005</v>
      </c>
      <c r="I88" s="37">
        <v>-264.12</v>
      </c>
      <c r="J88" s="37">
        <v>-298.32</v>
      </c>
      <c r="K88" s="37">
        <v>-53.53</v>
      </c>
      <c r="L88" s="37">
        <v>-152.32</v>
      </c>
      <c r="M88" s="37">
        <v>-27.54</v>
      </c>
      <c r="N88" s="37">
        <v>1528.2</v>
      </c>
      <c r="O88" s="119"/>
      <c r="P88" s="119"/>
      <c r="Q88" s="119"/>
      <c r="R88" s="119"/>
      <c r="S88" s="119"/>
      <c r="T88" s="119"/>
      <c r="U88" s="119"/>
      <c r="V88" s="119"/>
      <c r="W88" s="119"/>
      <c r="X88" s="119"/>
      <c r="Y88" s="119"/>
      <c r="Z88" s="119"/>
      <c r="AA88" s="119"/>
      <c r="AB88" s="119"/>
      <c r="AC88" s="119"/>
      <c r="AD88" s="119"/>
    </row>
    <row r="89" spans="1:30" s="47" customFormat="1" ht="24.95" customHeight="1">
      <c r="A89" s="158">
        <f>IF(B89&lt;&gt;"",COUNTA($B$19:B89),"")</f>
        <v>70</v>
      </c>
      <c r="B89" s="44" t="s">
        <v>168</v>
      </c>
      <c r="C89" s="38">
        <v>173.98</v>
      </c>
      <c r="D89" s="38">
        <v>-245.83</v>
      </c>
      <c r="E89" s="38">
        <v>-83.19</v>
      </c>
      <c r="F89" s="38">
        <v>-154.54</v>
      </c>
      <c r="G89" s="38">
        <v>-62.02</v>
      </c>
      <c r="H89" s="38">
        <v>-558.87</v>
      </c>
      <c r="I89" s="38">
        <v>-264.77</v>
      </c>
      <c r="J89" s="38">
        <v>-294.10000000000002</v>
      </c>
      <c r="K89" s="38">
        <v>-49.89</v>
      </c>
      <c r="L89" s="38">
        <v>-104.2</v>
      </c>
      <c r="M89" s="38">
        <v>-16.510000000000002</v>
      </c>
      <c r="N89" s="38">
        <v>1449.02</v>
      </c>
      <c r="O89" s="120"/>
      <c r="P89" s="120"/>
      <c r="Q89" s="120"/>
      <c r="R89" s="120"/>
      <c r="S89" s="120"/>
      <c r="T89" s="120"/>
      <c r="U89" s="120"/>
      <c r="V89" s="120"/>
      <c r="W89" s="120"/>
      <c r="X89" s="120"/>
      <c r="Y89" s="120"/>
      <c r="Z89" s="120"/>
      <c r="AA89" s="120"/>
      <c r="AB89" s="120"/>
      <c r="AC89" s="120"/>
      <c r="AD89" s="120"/>
    </row>
    <row r="90" spans="1:30" s="47" customFormat="1" ht="18" customHeight="1">
      <c r="A90" s="158">
        <f>IF(B90&lt;&gt;"",COUNTA($B$19:B90),"")</f>
        <v>71</v>
      </c>
      <c r="B90" s="42" t="s">
        <v>169</v>
      </c>
      <c r="C90" s="36">
        <v>78.459999999999994</v>
      </c>
      <c r="D90" s="36">
        <v>2.95</v>
      </c>
      <c r="E90" s="36">
        <v>0.27</v>
      </c>
      <c r="F90" s="36">
        <v>0.04</v>
      </c>
      <c r="G90" s="36">
        <v>0.31</v>
      </c>
      <c r="H90" s="36">
        <v>0.22</v>
      </c>
      <c r="I90" s="36">
        <v>0.16</v>
      </c>
      <c r="J90" s="36">
        <v>7.0000000000000007E-2</v>
      </c>
      <c r="K90" s="36">
        <v>0.02</v>
      </c>
      <c r="L90" s="36">
        <v>1.37</v>
      </c>
      <c r="M90" s="36">
        <v>0.81</v>
      </c>
      <c r="N90" s="36">
        <v>72.47</v>
      </c>
      <c r="O90" s="120"/>
      <c r="P90" s="120"/>
      <c r="Q90" s="120"/>
      <c r="R90" s="120"/>
      <c r="S90" s="120"/>
      <c r="T90" s="120"/>
      <c r="U90" s="120"/>
      <c r="V90" s="120"/>
      <c r="W90" s="120"/>
      <c r="X90" s="120"/>
      <c r="Y90" s="120"/>
      <c r="Z90" s="120"/>
      <c r="AA90" s="120"/>
      <c r="AB90" s="120"/>
      <c r="AC90" s="120"/>
      <c r="AD90" s="120"/>
    </row>
    <row r="91" spans="1:30" ht="11.1" customHeight="1">
      <c r="A91" s="158">
        <f>IF(B91&lt;&gt;"",COUNTA($B$19:B91),"")</f>
        <v>72</v>
      </c>
      <c r="B91" s="42" t="s">
        <v>170</v>
      </c>
      <c r="C91" s="36">
        <v>131.44</v>
      </c>
      <c r="D91" s="36">
        <v>4.71</v>
      </c>
      <c r="E91" s="36">
        <v>0.27</v>
      </c>
      <c r="F91" s="36">
        <v>1.5</v>
      </c>
      <c r="G91" s="36" t="s">
        <v>10</v>
      </c>
      <c r="H91" s="36">
        <v>0.2</v>
      </c>
      <c r="I91" s="36" t="s">
        <v>10</v>
      </c>
      <c r="J91" s="36">
        <v>0.2</v>
      </c>
      <c r="K91" s="36">
        <v>0.35</v>
      </c>
      <c r="L91" s="36">
        <v>1.91</v>
      </c>
      <c r="M91" s="36">
        <v>1.75</v>
      </c>
      <c r="N91" s="36">
        <v>120.73</v>
      </c>
    </row>
  </sheetData>
  <mergeCells count="26">
    <mergeCell ref="C55:G55"/>
    <mergeCell ref="H55:N55"/>
    <mergeCell ref="N4:N15"/>
    <mergeCell ref="M4:M15"/>
    <mergeCell ref="C18:G18"/>
    <mergeCell ref="H18:N18"/>
    <mergeCell ref="F4:F15"/>
    <mergeCell ref="I4:J4"/>
    <mergeCell ref="I5:I15"/>
    <mergeCell ref="J5:J15"/>
    <mergeCell ref="A1:B2"/>
    <mergeCell ref="D4:D15"/>
    <mergeCell ref="E4:E15"/>
    <mergeCell ref="G4:G15"/>
    <mergeCell ref="H4:H15"/>
    <mergeCell ref="B3:B16"/>
    <mergeCell ref="A3:A16"/>
    <mergeCell ref="C1:G1"/>
    <mergeCell ref="C2:G2"/>
    <mergeCell ref="C3:C16"/>
    <mergeCell ref="H1:N1"/>
    <mergeCell ref="H2:N2"/>
    <mergeCell ref="H3:N3"/>
    <mergeCell ref="D3:G3"/>
    <mergeCell ref="L4:L15"/>
    <mergeCell ref="K4:K15"/>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pane="topRight" activeCell="C1" sqref="C1"/>
      <selection pane="bottomLeft" activeCell="A18" sqref="A18"/>
      <selection pane="bottomRight" activeCell="C18" sqref="C18:H18"/>
    </sheetView>
  </sheetViews>
  <sheetFormatPr baseColWidth="10" defaultRowHeight="12.75"/>
  <cols>
    <col min="1" max="1" width="3.7109375" style="17" customWidth="1"/>
    <col min="2" max="2" width="36.7109375" style="17" customWidth="1"/>
    <col min="3" max="3" width="9.28515625" style="17" customWidth="1"/>
    <col min="4" max="12" width="8.28515625" style="17" customWidth="1"/>
    <col min="13" max="14" width="8.7109375" style="17" customWidth="1"/>
    <col min="24" max="16384" width="11.42578125" style="17"/>
  </cols>
  <sheetData>
    <row r="1" spans="1:23" s="18" customFormat="1" ht="35.1" customHeight="1">
      <c r="A1" s="220" t="s">
        <v>83</v>
      </c>
      <c r="B1" s="221"/>
      <c r="C1" s="229" t="str">
        <f>"Auszahlungen und Einzahlungen der Gemeinden 
und Gemeindeverbände "&amp;Deckblatt!A7&amp;" nach Gebietskörperschaften"</f>
        <v>Auszahlungen und Einzahlungen der Gemeinden 
und Gemeindeverbände 2016 nach Gebietskörperschaften</v>
      </c>
      <c r="D1" s="230"/>
      <c r="E1" s="230"/>
      <c r="F1" s="230"/>
      <c r="G1" s="230"/>
      <c r="H1" s="230"/>
      <c r="I1" s="230" t="str">
        <f>"Auszahlungen und Einzahlungen der Gemeinden 
und Gemeindeverbände "&amp;Deckblatt!A7&amp;" nach Gebietskörperschaften"</f>
        <v>Auszahlungen und Einzahlungen der Gemeinden 
und Gemeindeverbände 2016 nach Gebietskörperschaften</v>
      </c>
      <c r="J1" s="230"/>
      <c r="K1" s="230"/>
      <c r="L1" s="230"/>
      <c r="M1" s="230"/>
      <c r="N1" s="230"/>
      <c r="O1"/>
      <c r="P1"/>
      <c r="Q1"/>
      <c r="R1"/>
      <c r="S1"/>
      <c r="T1"/>
      <c r="U1"/>
      <c r="V1"/>
      <c r="W1"/>
    </row>
    <row r="2" spans="1:23" s="18" customFormat="1" ht="30" customHeight="1">
      <c r="A2" s="220"/>
      <c r="B2" s="221"/>
      <c r="C2" s="229" t="s">
        <v>113</v>
      </c>
      <c r="D2" s="230"/>
      <c r="E2" s="230"/>
      <c r="F2" s="230"/>
      <c r="G2" s="230"/>
      <c r="H2" s="230"/>
      <c r="I2" s="230" t="s">
        <v>113</v>
      </c>
      <c r="J2" s="230"/>
      <c r="K2" s="230"/>
      <c r="L2" s="230"/>
      <c r="M2" s="230"/>
      <c r="N2" s="230"/>
      <c r="O2"/>
      <c r="P2"/>
      <c r="Q2"/>
      <c r="R2"/>
      <c r="S2"/>
      <c r="T2"/>
      <c r="U2"/>
      <c r="V2"/>
      <c r="W2"/>
    </row>
    <row r="3" spans="1:23" s="18" customFormat="1" ht="11.45" customHeight="1">
      <c r="A3" s="225" t="s">
        <v>79</v>
      </c>
      <c r="B3" s="222" t="s">
        <v>188</v>
      </c>
      <c r="C3" s="206" t="s">
        <v>2</v>
      </c>
      <c r="D3" s="219" t="s">
        <v>84</v>
      </c>
      <c r="E3" s="219" t="s">
        <v>85</v>
      </c>
      <c r="F3" s="242" t="s">
        <v>3</v>
      </c>
      <c r="G3" s="242"/>
      <c r="H3" s="243"/>
      <c r="I3" s="244" t="s">
        <v>3</v>
      </c>
      <c r="J3" s="242"/>
      <c r="K3" s="242"/>
      <c r="L3" s="242"/>
      <c r="M3" s="242" t="s">
        <v>92</v>
      </c>
      <c r="N3" s="243" t="s">
        <v>93</v>
      </c>
      <c r="O3"/>
      <c r="P3"/>
      <c r="Q3"/>
      <c r="R3"/>
      <c r="S3"/>
      <c r="T3"/>
      <c r="U3"/>
      <c r="V3"/>
      <c r="W3"/>
    </row>
    <row r="4" spans="1:23" s="18" customFormat="1" ht="11.45" customHeight="1">
      <c r="A4" s="226"/>
      <c r="B4" s="223"/>
      <c r="C4" s="206"/>
      <c r="D4" s="219"/>
      <c r="E4" s="219"/>
      <c r="F4" s="242"/>
      <c r="G4" s="242"/>
      <c r="H4" s="243"/>
      <c r="I4" s="244"/>
      <c r="J4" s="242"/>
      <c r="K4" s="242"/>
      <c r="L4" s="242"/>
      <c r="M4" s="242"/>
      <c r="N4" s="243"/>
      <c r="O4"/>
      <c r="P4"/>
      <c r="Q4"/>
      <c r="R4"/>
      <c r="S4"/>
      <c r="T4"/>
      <c r="U4"/>
      <c r="V4"/>
      <c r="W4"/>
    </row>
    <row r="5" spans="1:23" s="18" customFormat="1" ht="11.45" customHeight="1">
      <c r="A5" s="226"/>
      <c r="B5" s="223"/>
      <c r="C5" s="206"/>
      <c r="D5" s="219"/>
      <c r="E5" s="219"/>
      <c r="F5" s="219" t="s">
        <v>5</v>
      </c>
      <c r="G5" s="219" t="s">
        <v>86</v>
      </c>
      <c r="H5" s="218" t="s">
        <v>87</v>
      </c>
      <c r="I5" s="205" t="s">
        <v>88</v>
      </c>
      <c r="J5" s="219" t="s">
        <v>89</v>
      </c>
      <c r="K5" s="219" t="s">
        <v>90</v>
      </c>
      <c r="L5" s="219" t="s">
        <v>91</v>
      </c>
      <c r="M5" s="242"/>
      <c r="N5" s="243"/>
      <c r="O5"/>
      <c r="P5"/>
      <c r="Q5"/>
      <c r="R5"/>
      <c r="S5"/>
      <c r="T5"/>
      <c r="U5"/>
      <c r="V5"/>
      <c r="W5"/>
    </row>
    <row r="6" spans="1:23" s="18" customFormat="1" ht="11.45" customHeight="1">
      <c r="A6" s="226"/>
      <c r="B6" s="223"/>
      <c r="C6" s="206"/>
      <c r="D6" s="219"/>
      <c r="E6" s="219"/>
      <c r="F6" s="219"/>
      <c r="G6" s="219"/>
      <c r="H6" s="218"/>
      <c r="I6" s="205"/>
      <c r="J6" s="219"/>
      <c r="K6" s="219"/>
      <c r="L6" s="219"/>
      <c r="M6" s="242"/>
      <c r="N6" s="243"/>
      <c r="O6"/>
      <c r="P6"/>
      <c r="Q6"/>
      <c r="R6"/>
      <c r="S6"/>
      <c r="T6"/>
      <c r="U6"/>
      <c r="V6"/>
      <c r="W6"/>
    </row>
    <row r="7" spans="1:23" s="18" customFormat="1" ht="11.45" customHeight="1">
      <c r="A7" s="226"/>
      <c r="B7" s="223"/>
      <c r="C7" s="206"/>
      <c r="D7" s="219"/>
      <c r="E7" s="219"/>
      <c r="F7" s="219"/>
      <c r="G7" s="219"/>
      <c r="H7" s="218"/>
      <c r="I7" s="205"/>
      <c r="J7" s="219"/>
      <c r="K7" s="219"/>
      <c r="L7" s="219"/>
      <c r="M7" s="242"/>
      <c r="N7" s="243"/>
      <c r="O7"/>
      <c r="P7"/>
      <c r="Q7"/>
      <c r="R7"/>
      <c r="S7"/>
      <c r="T7"/>
      <c r="U7"/>
      <c r="V7"/>
      <c r="W7"/>
    </row>
    <row r="8" spans="1:23" s="18" customFormat="1" ht="11.45" customHeight="1">
      <c r="A8" s="226"/>
      <c r="B8" s="223"/>
      <c r="C8" s="206"/>
      <c r="D8" s="219"/>
      <c r="E8" s="219"/>
      <c r="F8" s="219"/>
      <c r="G8" s="219"/>
      <c r="H8" s="218"/>
      <c r="I8" s="205"/>
      <c r="J8" s="219"/>
      <c r="K8" s="219"/>
      <c r="L8" s="219"/>
      <c r="M8" s="242"/>
      <c r="N8" s="243"/>
      <c r="O8"/>
      <c r="P8"/>
      <c r="Q8"/>
      <c r="R8"/>
      <c r="S8"/>
      <c r="T8"/>
      <c r="U8"/>
      <c r="V8"/>
      <c r="W8"/>
    </row>
    <row r="9" spans="1:23" s="19" customFormat="1" ht="11.45" customHeight="1">
      <c r="A9" s="226"/>
      <c r="B9" s="223"/>
      <c r="C9" s="206"/>
      <c r="D9" s="219"/>
      <c r="E9" s="219"/>
      <c r="F9" s="219"/>
      <c r="G9" s="219"/>
      <c r="H9" s="218"/>
      <c r="I9" s="205"/>
      <c r="J9" s="219"/>
      <c r="K9" s="219"/>
      <c r="L9" s="219"/>
      <c r="M9" s="242"/>
      <c r="N9" s="243"/>
      <c r="O9"/>
      <c r="P9"/>
      <c r="Q9"/>
      <c r="R9"/>
      <c r="S9"/>
      <c r="T9"/>
      <c r="U9"/>
      <c r="V9"/>
      <c r="W9"/>
    </row>
    <row r="10" spans="1:23" ht="11.45" customHeight="1">
      <c r="A10" s="226"/>
      <c r="B10" s="223"/>
      <c r="C10" s="206"/>
      <c r="D10" s="219"/>
      <c r="E10" s="219"/>
      <c r="F10" s="219"/>
      <c r="G10" s="219"/>
      <c r="H10" s="218"/>
      <c r="I10" s="205"/>
      <c r="J10" s="219"/>
      <c r="K10" s="219"/>
      <c r="L10" s="219"/>
      <c r="M10" s="242"/>
      <c r="N10" s="243"/>
    </row>
    <row r="11" spans="1:23" ht="11.45" customHeight="1">
      <c r="A11" s="226"/>
      <c r="B11" s="223"/>
      <c r="C11" s="206"/>
      <c r="D11" s="219"/>
      <c r="E11" s="219"/>
      <c r="F11" s="219"/>
      <c r="G11" s="219"/>
      <c r="H11" s="218"/>
      <c r="I11" s="205"/>
      <c r="J11" s="219"/>
      <c r="K11" s="219"/>
      <c r="L11" s="219"/>
      <c r="M11" s="242"/>
      <c r="N11" s="243"/>
    </row>
    <row r="12" spans="1:23" ht="11.45" customHeight="1">
      <c r="A12" s="226"/>
      <c r="B12" s="223"/>
      <c r="C12" s="206"/>
      <c r="D12" s="219"/>
      <c r="E12" s="219"/>
      <c r="F12" s="219"/>
      <c r="G12" s="219"/>
      <c r="H12" s="218"/>
      <c r="I12" s="205"/>
      <c r="J12" s="219"/>
      <c r="K12" s="219"/>
      <c r="L12" s="219"/>
      <c r="M12" s="242"/>
      <c r="N12" s="243"/>
    </row>
    <row r="13" spans="1:23" ht="11.45" customHeight="1">
      <c r="A13" s="226"/>
      <c r="B13" s="223"/>
      <c r="C13" s="206"/>
      <c r="D13" s="219"/>
      <c r="E13" s="219"/>
      <c r="F13" s="219" t="s">
        <v>1</v>
      </c>
      <c r="G13" s="219"/>
      <c r="H13" s="218"/>
      <c r="I13" s="205" t="s">
        <v>1</v>
      </c>
      <c r="J13" s="219"/>
      <c r="K13" s="219"/>
      <c r="L13" s="219"/>
      <c r="M13" s="242"/>
      <c r="N13" s="243"/>
    </row>
    <row r="14" spans="1:23" ht="11.45" customHeight="1">
      <c r="A14" s="226"/>
      <c r="B14" s="223"/>
      <c r="C14" s="206"/>
      <c r="D14" s="219"/>
      <c r="E14" s="219"/>
      <c r="F14" s="219"/>
      <c r="G14" s="219"/>
      <c r="H14" s="218"/>
      <c r="I14" s="205"/>
      <c r="J14" s="219"/>
      <c r="K14" s="219"/>
      <c r="L14" s="219"/>
      <c r="M14" s="242"/>
      <c r="N14" s="243"/>
    </row>
    <row r="15" spans="1:23" ht="10.5" customHeight="1">
      <c r="A15" s="226"/>
      <c r="B15" s="223"/>
      <c r="C15" s="206"/>
      <c r="D15" s="219"/>
      <c r="E15" s="219"/>
      <c r="F15" s="219"/>
      <c r="G15" s="219"/>
      <c r="H15" s="218"/>
      <c r="I15" s="205"/>
      <c r="J15" s="219"/>
      <c r="K15" s="219"/>
      <c r="L15" s="219"/>
      <c r="M15" s="242"/>
      <c r="N15" s="243"/>
    </row>
    <row r="16" spans="1:23" ht="2.25" hidden="1" customHeight="1">
      <c r="A16" s="200"/>
      <c r="B16" s="224"/>
      <c r="C16" s="206"/>
      <c r="D16" s="219"/>
      <c r="E16" s="219"/>
      <c r="F16" s="219"/>
      <c r="G16" s="219"/>
      <c r="H16" s="218"/>
      <c r="I16" s="205"/>
      <c r="J16" s="219"/>
      <c r="K16" s="219"/>
      <c r="L16" s="219"/>
      <c r="M16" s="242"/>
      <c r="N16" s="243"/>
    </row>
    <row r="17" spans="1:23" s="20" customFormat="1" ht="11.45" customHeight="1">
      <c r="A17" s="24">
        <v>1</v>
      </c>
      <c r="B17" s="25">
        <v>2</v>
      </c>
      <c r="C17" s="26">
        <v>3</v>
      </c>
      <c r="D17" s="26">
        <v>4</v>
      </c>
      <c r="E17" s="26">
        <v>5</v>
      </c>
      <c r="F17" s="26">
        <v>6</v>
      </c>
      <c r="G17" s="26">
        <v>7</v>
      </c>
      <c r="H17" s="27">
        <v>8</v>
      </c>
      <c r="I17" s="30">
        <v>9</v>
      </c>
      <c r="J17" s="26">
        <v>10</v>
      </c>
      <c r="K17" s="26">
        <v>11</v>
      </c>
      <c r="L17" s="26">
        <v>12</v>
      </c>
      <c r="M17" s="27">
        <v>13</v>
      </c>
      <c r="N17" s="27">
        <v>14</v>
      </c>
      <c r="O17"/>
      <c r="P17"/>
      <c r="Q17"/>
      <c r="R17"/>
      <c r="S17"/>
      <c r="T17"/>
      <c r="U17"/>
      <c r="V17"/>
      <c r="W17"/>
    </row>
    <row r="18" spans="1:23" s="22" customFormat="1" ht="20.100000000000001" customHeight="1">
      <c r="A18" s="23"/>
      <c r="B18" s="31"/>
      <c r="C18" s="237" t="s">
        <v>110</v>
      </c>
      <c r="D18" s="238"/>
      <c r="E18" s="238"/>
      <c r="F18" s="238"/>
      <c r="G18" s="238"/>
      <c r="H18" s="238"/>
      <c r="I18" s="238" t="s">
        <v>110</v>
      </c>
      <c r="J18" s="238"/>
      <c r="K18" s="238"/>
      <c r="L18" s="238"/>
      <c r="M18" s="238"/>
      <c r="N18" s="238"/>
      <c r="O18"/>
      <c r="P18"/>
      <c r="Q18"/>
      <c r="R18"/>
      <c r="S18"/>
      <c r="T18"/>
      <c r="U18"/>
      <c r="V18"/>
      <c r="W18"/>
    </row>
    <row r="19" spans="1:23" s="22" customFormat="1" ht="11.1" customHeight="1">
      <c r="A19" s="158">
        <f>IF(B19&lt;&gt;"",COUNTA($B$19:B19),"")</f>
        <v>1</v>
      </c>
      <c r="B19" s="42" t="s">
        <v>141</v>
      </c>
      <c r="C19" s="129">
        <v>1015779</v>
      </c>
      <c r="D19" s="129">
        <v>178177</v>
      </c>
      <c r="E19" s="129">
        <v>411649</v>
      </c>
      <c r="F19" s="129">
        <v>9936</v>
      </c>
      <c r="G19" s="129">
        <v>23298</v>
      </c>
      <c r="H19" s="129">
        <v>34349</v>
      </c>
      <c r="I19" s="129">
        <v>50708</v>
      </c>
      <c r="J19" s="129">
        <v>85735</v>
      </c>
      <c r="K19" s="129">
        <v>71674</v>
      </c>
      <c r="L19" s="129">
        <v>135950</v>
      </c>
      <c r="M19" s="129">
        <v>83844</v>
      </c>
      <c r="N19" s="129">
        <v>342109</v>
      </c>
      <c r="O19"/>
      <c r="P19"/>
      <c r="Q19"/>
      <c r="R19"/>
      <c r="S19"/>
      <c r="T19"/>
      <c r="U19"/>
      <c r="V19"/>
      <c r="W19"/>
    </row>
    <row r="20" spans="1:23" s="22" customFormat="1" ht="11.1" customHeight="1">
      <c r="A20" s="158">
        <f>IF(B20&lt;&gt;"",COUNTA($B$19:B20),"")</f>
        <v>2</v>
      </c>
      <c r="B20" s="42" t="s">
        <v>142</v>
      </c>
      <c r="C20" s="129">
        <v>604138</v>
      </c>
      <c r="D20" s="129">
        <v>75400</v>
      </c>
      <c r="E20" s="129">
        <v>283381</v>
      </c>
      <c r="F20" s="129">
        <v>18864</v>
      </c>
      <c r="G20" s="129">
        <v>35966</v>
      </c>
      <c r="H20" s="129">
        <v>48849</v>
      </c>
      <c r="I20" s="129">
        <v>36234</v>
      </c>
      <c r="J20" s="129">
        <v>46065</v>
      </c>
      <c r="K20" s="129">
        <v>41108</v>
      </c>
      <c r="L20" s="129">
        <v>56295</v>
      </c>
      <c r="M20" s="129">
        <v>17330</v>
      </c>
      <c r="N20" s="129">
        <v>228026</v>
      </c>
      <c r="O20"/>
      <c r="P20"/>
      <c r="Q20"/>
      <c r="R20"/>
      <c r="S20"/>
      <c r="T20"/>
      <c r="U20"/>
      <c r="V20"/>
      <c r="W20"/>
    </row>
    <row r="21" spans="1:23" s="22" customFormat="1" ht="21.6" customHeight="1">
      <c r="A21" s="158">
        <f>IF(B21&lt;&gt;"",COUNTA($B$19:B21),"")</f>
        <v>3</v>
      </c>
      <c r="B21" s="43" t="s">
        <v>143</v>
      </c>
      <c r="C21" s="129">
        <v>1423736</v>
      </c>
      <c r="D21" s="129">
        <v>370031</v>
      </c>
      <c r="E21" s="129">
        <v>550</v>
      </c>
      <c r="F21" s="129" t="s">
        <v>10</v>
      </c>
      <c r="G21" s="129" t="s">
        <v>10</v>
      </c>
      <c r="H21" s="129">
        <v>15</v>
      </c>
      <c r="I21" s="129">
        <v>1</v>
      </c>
      <c r="J21" s="129" t="s">
        <v>10</v>
      </c>
      <c r="K21" s="129">
        <v>128</v>
      </c>
      <c r="L21" s="129">
        <v>405</v>
      </c>
      <c r="M21" s="129" t="s">
        <v>10</v>
      </c>
      <c r="N21" s="129">
        <v>1053154</v>
      </c>
      <c r="O21"/>
      <c r="P21"/>
      <c r="Q21"/>
      <c r="R21"/>
      <c r="S21"/>
      <c r="T21"/>
      <c r="U21"/>
      <c r="V21"/>
      <c r="W21"/>
    </row>
    <row r="22" spans="1:23" s="22" customFormat="1" ht="11.1" customHeight="1">
      <c r="A22" s="158">
        <f>IF(B22&lt;&gt;"",COUNTA($B$19:B22),"")</f>
        <v>4</v>
      </c>
      <c r="B22" s="42" t="s">
        <v>144</v>
      </c>
      <c r="C22" s="129">
        <v>38172</v>
      </c>
      <c r="D22" s="129">
        <v>6297</v>
      </c>
      <c r="E22" s="129">
        <v>22125</v>
      </c>
      <c r="F22" s="129">
        <v>1525</v>
      </c>
      <c r="G22" s="129">
        <v>2930</v>
      </c>
      <c r="H22" s="129">
        <v>3237</v>
      </c>
      <c r="I22" s="129">
        <v>2829</v>
      </c>
      <c r="J22" s="129">
        <v>3344</v>
      </c>
      <c r="K22" s="129">
        <v>1480</v>
      </c>
      <c r="L22" s="129">
        <v>6780</v>
      </c>
      <c r="M22" s="129">
        <v>368</v>
      </c>
      <c r="N22" s="129">
        <v>9382</v>
      </c>
      <c r="O22"/>
      <c r="P22"/>
      <c r="Q22"/>
      <c r="R22"/>
      <c r="S22"/>
      <c r="T22"/>
      <c r="U22"/>
      <c r="V22"/>
      <c r="W22"/>
    </row>
    <row r="23" spans="1:23" s="22" customFormat="1" ht="11.1" customHeight="1">
      <c r="A23" s="158">
        <f>IF(B23&lt;&gt;"",COUNTA($B$19:B23),"")</f>
        <v>5</v>
      </c>
      <c r="B23" s="42" t="s">
        <v>145</v>
      </c>
      <c r="C23" s="129">
        <v>1679104</v>
      </c>
      <c r="D23" s="129">
        <v>199625</v>
      </c>
      <c r="E23" s="129">
        <v>989407</v>
      </c>
      <c r="F23" s="129">
        <v>72938</v>
      </c>
      <c r="G23" s="129">
        <v>150551</v>
      </c>
      <c r="H23" s="129">
        <v>180265</v>
      </c>
      <c r="I23" s="129">
        <v>110380</v>
      </c>
      <c r="J23" s="129">
        <v>147367</v>
      </c>
      <c r="K23" s="129">
        <v>91346</v>
      </c>
      <c r="L23" s="129">
        <v>236561</v>
      </c>
      <c r="M23" s="129">
        <v>75851</v>
      </c>
      <c r="N23" s="129">
        <v>414221</v>
      </c>
      <c r="O23"/>
      <c r="P23"/>
      <c r="Q23"/>
      <c r="R23"/>
      <c r="S23"/>
      <c r="T23"/>
      <c r="U23"/>
      <c r="V23"/>
      <c r="W23"/>
    </row>
    <row r="24" spans="1:23" s="22" customFormat="1" ht="11.1" customHeight="1">
      <c r="A24" s="158">
        <f>IF(B24&lt;&gt;"",COUNTA($B$19:B24),"")</f>
        <v>6</v>
      </c>
      <c r="B24" s="42" t="s">
        <v>146</v>
      </c>
      <c r="C24" s="129">
        <v>785646</v>
      </c>
      <c r="D24" s="129">
        <v>13120</v>
      </c>
      <c r="E24" s="129">
        <v>119598</v>
      </c>
      <c r="F24" s="129">
        <v>2132</v>
      </c>
      <c r="G24" s="129">
        <v>5074</v>
      </c>
      <c r="H24" s="129">
        <v>12599</v>
      </c>
      <c r="I24" s="129">
        <v>21661</v>
      </c>
      <c r="J24" s="129">
        <v>48863</v>
      </c>
      <c r="K24" s="129">
        <v>19904</v>
      </c>
      <c r="L24" s="129">
        <v>9365</v>
      </c>
      <c r="M24" s="129">
        <v>146267</v>
      </c>
      <c r="N24" s="129">
        <v>506661</v>
      </c>
      <c r="O24"/>
      <c r="P24"/>
      <c r="Q24"/>
      <c r="R24"/>
      <c r="S24"/>
      <c r="T24"/>
      <c r="U24"/>
      <c r="V24"/>
      <c r="W24"/>
    </row>
    <row r="25" spans="1:23" s="22" customFormat="1" ht="20.100000000000001" customHeight="1">
      <c r="A25" s="159">
        <f>IF(B25&lt;&gt;"",COUNTA($B$19:B25),"")</f>
        <v>7</v>
      </c>
      <c r="B25" s="45" t="s">
        <v>147</v>
      </c>
      <c r="C25" s="130">
        <v>3975282</v>
      </c>
      <c r="D25" s="130">
        <v>816410</v>
      </c>
      <c r="E25" s="130">
        <v>1587514</v>
      </c>
      <c r="F25" s="130">
        <v>101131</v>
      </c>
      <c r="G25" s="130">
        <v>207671</v>
      </c>
      <c r="H25" s="130">
        <v>254116</v>
      </c>
      <c r="I25" s="130">
        <v>178491</v>
      </c>
      <c r="J25" s="130">
        <v>233648</v>
      </c>
      <c r="K25" s="130">
        <v>185830</v>
      </c>
      <c r="L25" s="130">
        <v>426627</v>
      </c>
      <c r="M25" s="130">
        <v>31127</v>
      </c>
      <c r="N25" s="130">
        <v>1540231</v>
      </c>
      <c r="O25"/>
      <c r="P25"/>
      <c r="Q25"/>
      <c r="R25"/>
      <c r="S25"/>
      <c r="T25"/>
      <c r="U25"/>
      <c r="V25"/>
      <c r="W25"/>
    </row>
    <row r="26" spans="1:23" s="22" customFormat="1" ht="21.6" customHeight="1">
      <c r="A26" s="158">
        <f>IF(B26&lt;&gt;"",COUNTA($B$19:B26),"")</f>
        <v>8</v>
      </c>
      <c r="B26" s="43" t="s">
        <v>148</v>
      </c>
      <c r="C26" s="129">
        <v>363147</v>
      </c>
      <c r="D26" s="129">
        <v>52249</v>
      </c>
      <c r="E26" s="129">
        <v>244382</v>
      </c>
      <c r="F26" s="129">
        <v>14590</v>
      </c>
      <c r="G26" s="129">
        <v>28713</v>
      </c>
      <c r="H26" s="129">
        <v>46442</v>
      </c>
      <c r="I26" s="129">
        <v>38626</v>
      </c>
      <c r="J26" s="129">
        <v>38055</v>
      </c>
      <c r="K26" s="129">
        <v>25361</v>
      </c>
      <c r="L26" s="129">
        <v>52594</v>
      </c>
      <c r="M26" s="129">
        <v>9032</v>
      </c>
      <c r="N26" s="129">
        <v>57484</v>
      </c>
      <c r="O26"/>
      <c r="P26"/>
      <c r="Q26"/>
      <c r="R26"/>
      <c r="S26"/>
      <c r="T26"/>
      <c r="U26"/>
      <c r="V26"/>
      <c r="W26"/>
    </row>
    <row r="27" spans="1:23" s="22" customFormat="1" ht="11.1" customHeight="1">
      <c r="A27" s="158">
        <f>IF(B27&lt;&gt;"",COUNTA($B$19:B27),"")</f>
        <v>9</v>
      </c>
      <c r="B27" s="42" t="s">
        <v>149</v>
      </c>
      <c r="C27" s="129">
        <v>228448</v>
      </c>
      <c r="D27" s="129">
        <v>32960</v>
      </c>
      <c r="E27" s="129">
        <v>155107</v>
      </c>
      <c r="F27" s="129">
        <v>9187</v>
      </c>
      <c r="G27" s="129">
        <v>20378</v>
      </c>
      <c r="H27" s="129">
        <v>32695</v>
      </c>
      <c r="I27" s="129">
        <v>27167</v>
      </c>
      <c r="J27" s="129">
        <v>20605</v>
      </c>
      <c r="K27" s="129">
        <v>15420</v>
      </c>
      <c r="L27" s="129">
        <v>29655</v>
      </c>
      <c r="M27" s="129">
        <v>6799</v>
      </c>
      <c r="N27" s="129">
        <v>33582</v>
      </c>
      <c r="O27"/>
      <c r="P27"/>
      <c r="Q27"/>
      <c r="R27"/>
      <c r="S27"/>
      <c r="T27"/>
      <c r="U27"/>
      <c r="V27"/>
      <c r="W27"/>
    </row>
    <row r="28" spans="1:23" s="22" customFormat="1" ht="11.1" customHeight="1">
      <c r="A28" s="158">
        <f>IF(B28&lt;&gt;"",COUNTA($B$19:B28),"")</f>
        <v>10</v>
      </c>
      <c r="B28" s="42" t="s">
        <v>150</v>
      </c>
      <c r="C28" s="129">
        <v>619</v>
      </c>
      <c r="D28" s="129" t="s">
        <v>10</v>
      </c>
      <c r="E28" s="129">
        <v>619</v>
      </c>
      <c r="F28" s="129">
        <v>5</v>
      </c>
      <c r="G28" s="129">
        <v>68</v>
      </c>
      <c r="H28" s="129" t="s">
        <v>10</v>
      </c>
      <c r="I28" s="129">
        <v>546</v>
      </c>
      <c r="J28" s="129" t="s">
        <v>10</v>
      </c>
      <c r="K28" s="129" t="s">
        <v>10</v>
      </c>
      <c r="L28" s="129" t="s">
        <v>10</v>
      </c>
      <c r="M28" s="129" t="s">
        <v>10</v>
      </c>
      <c r="N28" s="129" t="s">
        <v>10</v>
      </c>
      <c r="O28"/>
      <c r="P28"/>
      <c r="Q28"/>
      <c r="R28"/>
      <c r="S28"/>
      <c r="T28"/>
      <c r="U28"/>
      <c r="V28"/>
      <c r="W28"/>
    </row>
    <row r="29" spans="1:23" s="22" customFormat="1" ht="11.1" customHeight="1">
      <c r="A29" s="158">
        <f>IF(B29&lt;&gt;"",COUNTA($B$19:B29),"")</f>
        <v>11</v>
      </c>
      <c r="B29" s="42" t="s">
        <v>151</v>
      </c>
      <c r="C29" s="129">
        <v>24667</v>
      </c>
      <c r="D29" s="129">
        <v>3753</v>
      </c>
      <c r="E29" s="129">
        <v>16799</v>
      </c>
      <c r="F29" s="129">
        <v>210</v>
      </c>
      <c r="G29" s="129">
        <v>1086</v>
      </c>
      <c r="H29" s="129">
        <v>1537</v>
      </c>
      <c r="I29" s="129">
        <v>1109</v>
      </c>
      <c r="J29" s="129">
        <v>525</v>
      </c>
      <c r="K29" s="129">
        <v>828</v>
      </c>
      <c r="L29" s="129">
        <v>11503</v>
      </c>
      <c r="M29" s="129">
        <v>599</v>
      </c>
      <c r="N29" s="129">
        <v>3515</v>
      </c>
      <c r="O29"/>
      <c r="P29"/>
      <c r="Q29"/>
      <c r="R29"/>
      <c r="S29"/>
      <c r="T29"/>
      <c r="U29"/>
      <c r="V29"/>
      <c r="W29"/>
    </row>
    <row r="30" spans="1:23" s="22" customFormat="1" ht="11.1" customHeight="1">
      <c r="A30" s="158">
        <f>IF(B30&lt;&gt;"",COUNTA($B$19:B30),"")</f>
        <v>12</v>
      </c>
      <c r="B30" s="42" t="s">
        <v>146</v>
      </c>
      <c r="C30" s="129">
        <v>3450</v>
      </c>
      <c r="D30" s="129" t="s">
        <v>10</v>
      </c>
      <c r="E30" s="129">
        <v>2872</v>
      </c>
      <c r="F30" s="129">
        <v>264</v>
      </c>
      <c r="G30" s="129">
        <v>341</v>
      </c>
      <c r="H30" s="129">
        <v>447</v>
      </c>
      <c r="I30" s="129">
        <v>958</v>
      </c>
      <c r="J30" s="129">
        <v>813</v>
      </c>
      <c r="K30" s="129">
        <v>48</v>
      </c>
      <c r="L30" s="129">
        <v>2</v>
      </c>
      <c r="M30" s="129">
        <v>545</v>
      </c>
      <c r="N30" s="129">
        <v>33</v>
      </c>
      <c r="O30"/>
      <c r="P30"/>
      <c r="Q30"/>
      <c r="R30"/>
      <c r="S30"/>
      <c r="T30"/>
      <c r="U30"/>
      <c r="V30"/>
      <c r="W30"/>
    </row>
    <row r="31" spans="1:23" s="22" customFormat="1" ht="20.100000000000001" customHeight="1">
      <c r="A31" s="159">
        <f>IF(B31&lt;&gt;"",COUNTA($B$19:B31),"")</f>
        <v>13</v>
      </c>
      <c r="B31" s="45" t="s">
        <v>152</v>
      </c>
      <c r="C31" s="130">
        <v>384983</v>
      </c>
      <c r="D31" s="130">
        <v>56002</v>
      </c>
      <c r="E31" s="130">
        <v>258928</v>
      </c>
      <c r="F31" s="130">
        <v>14542</v>
      </c>
      <c r="G31" s="130">
        <v>29526</v>
      </c>
      <c r="H31" s="130">
        <v>47532</v>
      </c>
      <c r="I31" s="130">
        <v>39322</v>
      </c>
      <c r="J31" s="130">
        <v>37768</v>
      </c>
      <c r="K31" s="130">
        <v>26142</v>
      </c>
      <c r="L31" s="130">
        <v>64096</v>
      </c>
      <c r="M31" s="130">
        <v>9086</v>
      </c>
      <c r="N31" s="130">
        <v>60967</v>
      </c>
      <c r="O31"/>
      <c r="P31"/>
      <c r="Q31"/>
      <c r="R31"/>
      <c r="S31"/>
      <c r="T31"/>
      <c r="U31"/>
      <c r="V31"/>
      <c r="W31"/>
    </row>
    <row r="32" spans="1:23" s="22" customFormat="1" ht="20.100000000000001" customHeight="1">
      <c r="A32" s="159">
        <f>IF(B32&lt;&gt;"",COUNTA($B$19:B32),"")</f>
        <v>14</v>
      </c>
      <c r="B32" s="45" t="s">
        <v>153</v>
      </c>
      <c r="C32" s="130">
        <v>4360264</v>
      </c>
      <c r="D32" s="130">
        <v>872412</v>
      </c>
      <c r="E32" s="130">
        <v>1846442</v>
      </c>
      <c r="F32" s="130">
        <v>115673</v>
      </c>
      <c r="G32" s="130">
        <v>237197</v>
      </c>
      <c r="H32" s="130">
        <v>301648</v>
      </c>
      <c r="I32" s="130">
        <v>217814</v>
      </c>
      <c r="J32" s="130">
        <v>271416</v>
      </c>
      <c r="K32" s="130">
        <v>211972</v>
      </c>
      <c r="L32" s="130">
        <v>490722</v>
      </c>
      <c r="M32" s="130">
        <v>40213</v>
      </c>
      <c r="N32" s="130">
        <v>1601198</v>
      </c>
      <c r="O32"/>
      <c r="P32"/>
      <c r="Q32"/>
      <c r="R32"/>
      <c r="S32"/>
      <c r="T32"/>
      <c r="U32"/>
      <c r="V32"/>
      <c r="W32"/>
    </row>
    <row r="33" spans="1:23" s="22" customFormat="1" ht="11.1" customHeight="1">
      <c r="A33" s="158">
        <f>IF(B33&lt;&gt;"",COUNTA($B$19:B33),"")</f>
        <v>15</v>
      </c>
      <c r="B33" s="42" t="s">
        <v>154</v>
      </c>
      <c r="C33" s="129">
        <v>1150869</v>
      </c>
      <c r="D33" s="129">
        <v>279133</v>
      </c>
      <c r="E33" s="129">
        <v>871736</v>
      </c>
      <c r="F33" s="129">
        <v>46696</v>
      </c>
      <c r="G33" s="129">
        <v>115981</v>
      </c>
      <c r="H33" s="129">
        <v>149106</v>
      </c>
      <c r="I33" s="129">
        <v>94820</v>
      </c>
      <c r="J33" s="129">
        <v>163608</v>
      </c>
      <c r="K33" s="129">
        <v>91843</v>
      </c>
      <c r="L33" s="129">
        <v>209682</v>
      </c>
      <c r="M33" s="129" t="s">
        <v>10</v>
      </c>
      <c r="N33" s="129" t="s">
        <v>10</v>
      </c>
      <c r="O33"/>
      <c r="P33"/>
      <c r="Q33"/>
      <c r="R33"/>
      <c r="S33"/>
      <c r="T33"/>
      <c r="U33"/>
      <c r="V33"/>
      <c r="W33"/>
    </row>
    <row r="34" spans="1:23" s="22" customFormat="1" ht="11.1" customHeight="1">
      <c r="A34" s="158">
        <f>IF(B34&lt;&gt;"",COUNTA($B$19:B34),"")</f>
        <v>16</v>
      </c>
      <c r="B34" s="42" t="s">
        <v>155</v>
      </c>
      <c r="C34" s="129">
        <v>399298</v>
      </c>
      <c r="D34" s="129">
        <v>82930</v>
      </c>
      <c r="E34" s="129">
        <v>316368</v>
      </c>
      <c r="F34" s="129">
        <v>20129</v>
      </c>
      <c r="G34" s="129">
        <v>41390</v>
      </c>
      <c r="H34" s="129">
        <v>63891</v>
      </c>
      <c r="I34" s="129">
        <v>38153</v>
      </c>
      <c r="J34" s="129">
        <v>46342</v>
      </c>
      <c r="K34" s="129">
        <v>33697</v>
      </c>
      <c r="L34" s="129">
        <v>72766</v>
      </c>
      <c r="M34" s="129" t="s">
        <v>10</v>
      </c>
      <c r="N34" s="129" t="s">
        <v>10</v>
      </c>
      <c r="O34"/>
      <c r="P34"/>
      <c r="Q34"/>
      <c r="R34"/>
      <c r="S34"/>
      <c r="T34"/>
      <c r="U34"/>
      <c r="V34"/>
      <c r="W34"/>
    </row>
    <row r="35" spans="1:23" s="22" customFormat="1" ht="11.1" customHeight="1">
      <c r="A35" s="158">
        <f>IF(B35&lt;&gt;"",COUNTA($B$19:B35),"")</f>
        <v>17</v>
      </c>
      <c r="B35" s="42" t="s">
        <v>171</v>
      </c>
      <c r="C35" s="129">
        <v>471591</v>
      </c>
      <c r="D35" s="129">
        <v>133128</v>
      </c>
      <c r="E35" s="129">
        <v>338463</v>
      </c>
      <c r="F35" s="129">
        <v>12917</v>
      </c>
      <c r="G35" s="129">
        <v>45978</v>
      </c>
      <c r="H35" s="129">
        <v>47443</v>
      </c>
      <c r="I35" s="129">
        <v>32410</v>
      </c>
      <c r="J35" s="129">
        <v>82946</v>
      </c>
      <c r="K35" s="129">
        <v>34624</v>
      </c>
      <c r="L35" s="129">
        <v>82146</v>
      </c>
      <c r="M35" s="129" t="s">
        <v>10</v>
      </c>
      <c r="N35" s="129" t="s">
        <v>10</v>
      </c>
      <c r="O35"/>
      <c r="P35"/>
      <c r="Q35"/>
      <c r="R35"/>
      <c r="S35"/>
      <c r="T35"/>
      <c r="U35"/>
      <c r="V35"/>
      <c r="W35"/>
    </row>
    <row r="36" spans="1:23" s="22" customFormat="1" ht="11.1" customHeight="1">
      <c r="A36" s="158">
        <f>IF(B36&lt;&gt;"",COUNTA($B$19:B36),"")</f>
        <v>18</v>
      </c>
      <c r="B36" s="42" t="s">
        <v>172</v>
      </c>
      <c r="C36" s="129">
        <v>190324</v>
      </c>
      <c r="D36" s="129">
        <v>38704</v>
      </c>
      <c r="E36" s="129">
        <v>151620</v>
      </c>
      <c r="F36" s="129">
        <v>11241</v>
      </c>
      <c r="G36" s="129">
        <v>22425</v>
      </c>
      <c r="H36" s="129">
        <v>27533</v>
      </c>
      <c r="I36" s="129">
        <v>17702</v>
      </c>
      <c r="J36" s="129">
        <v>23362</v>
      </c>
      <c r="K36" s="129">
        <v>14796</v>
      </c>
      <c r="L36" s="129">
        <v>34561</v>
      </c>
      <c r="M36" s="129" t="s">
        <v>10</v>
      </c>
      <c r="N36" s="129" t="s">
        <v>10</v>
      </c>
      <c r="O36"/>
      <c r="P36"/>
      <c r="Q36"/>
      <c r="R36"/>
      <c r="S36"/>
      <c r="T36"/>
      <c r="U36"/>
      <c r="V36"/>
      <c r="W36"/>
    </row>
    <row r="37" spans="1:23" s="22" customFormat="1" ht="11.1" customHeight="1">
      <c r="A37" s="158">
        <f>IF(B37&lt;&gt;"",COUNTA($B$19:B37),"")</f>
        <v>19</v>
      </c>
      <c r="B37" s="42" t="s">
        <v>60</v>
      </c>
      <c r="C37" s="129">
        <v>625276</v>
      </c>
      <c r="D37" s="129">
        <v>99952</v>
      </c>
      <c r="E37" s="129">
        <v>294610</v>
      </c>
      <c r="F37" s="129">
        <v>24540</v>
      </c>
      <c r="G37" s="129">
        <v>44341</v>
      </c>
      <c r="H37" s="129">
        <v>48558</v>
      </c>
      <c r="I37" s="129">
        <v>40344</v>
      </c>
      <c r="J37" s="129">
        <v>42033</v>
      </c>
      <c r="K37" s="129">
        <v>32298</v>
      </c>
      <c r="L37" s="129">
        <v>62495</v>
      </c>
      <c r="M37" s="129" t="s">
        <v>10</v>
      </c>
      <c r="N37" s="129">
        <v>230714</v>
      </c>
      <c r="O37"/>
      <c r="P37"/>
      <c r="Q37"/>
      <c r="R37"/>
      <c r="S37"/>
      <c r="T37"/>
      <c r="U37"/>
      <c r="V37"/>
      <c r="W37"/>
    </row>
    <row r="38" spans="1:23" s="22" customFormat="1" ht="21.6" customHeight="1">
      <c r="A38" s="158">
        <f>IF(B38&lt;&gt;"",COUNTA($B$19:B38),"")</f>
        <v>20</v>
      </c>
      <c r="B38" s="43" t="s">
        <v>156</v>
      </c>
      <c r="C38" s="129">
        <v>555705</v>
      </c>
      <c r="D38" s="129">
        <v>118781</v>
      </c>
      <c r="E38" s="129">
        <v>141813</v>
      </c>
      <c r="F38" s="129">
        <v>3680</v>
      </c>
      <c r="G38" s="129">
        <v>7547</v>
      </c>
      <c r="H38" s="129">
        <v>13783</v>
      </c>
      <c r="I38" s="129">
        <v>16694</v>
      </c>
      <c r="J38" s="129">
        <v>21382</v>
      </c>
      <c r="K38" s="129">
        <v>20512</v>
      </c>
      <c r="L38" s="129">
        <v>58214</v>
      </c>
      <c r="M38" s="129">
        <v>29504</v>
      </c>
      <c r="N38" s="129">
        <v>265607</v>
      </c>
      <c r="O38"/>
      <c r="P38"/>
      <c r="Q38"/>
      <c r="R38"/>
      <c r="S38"/>
      <c r="T38"/>
      <c r="U38"/>
      <c r="V38"/>
      <c r="W38"/>
    </row>
    <row r="39" spans="1:23" s="22" customFormat="1" ht="21.6" customHeight="1">
      <c r="A39" s="158">
        <f>IF(B39&lt;&gt;"",COUNTA($B$19:B39),"")</f>
        <v>21</v>
      </c>
      <c r="B39" s="43" t="s">
        <v>157</v>
      </c>
      <c r="C39" s="129">
        <v>595174</v>
      </c>
      <c r="D39" s="129">
        <v>105686</v>
      </c>
      <c r="E39" s="129">
        <v>39826</v>
      </c>
      <c r="F39" s="129">
        <v>1997</v>
      </c>
      <c r="G39" s="129">
        <v>3640</v>
      </c>
      <c r="H39" s="129">
        <v>4628</v>
      </c>
      <c r="I39" s="129">
        <v>4053</v>
      </c>
      <c r="J39" s="129">
        <v>3126</v>
      </c>
      <c r="K39" s="129">
        <v>4029</v>
      </c>
      <c r="L39" s="129">
        <v>18352</v>
      </c>
      <c r="M39" s="129">
        <v>464</v>
      </c>
      <c r="N39" s="129">
        <v>449197</v>
      </c>
      <c r="O39"/>
      <c r="P39"/>
      <c r="Q39"/>
      <c r="R39"/>
      <c r="S39"/>
      <c r="T39"/>
      <c r="U39"/>
      <c r="V39"/>
      <c r="W39"/>
    </row>
    <row r="40" spans="1:23" s="22" customFormat="1" ht="21.6" customHeight="1">
      <c r="A40" s="158">
        <f>IF(B40&lt;&gt;"",COUNTA($B$19:B40),"")</f>
        <v>22</v>
      </c>
      <c r="B40" s="43" t="s">
        <v>158</v>
      </c>
      <c r="C40" s="129">
        <v>244050</v>
      </c>
      <c r="D40" s="129">
        <v>39025</v>
      </c>
      <c r="E40" s="129">
        <v>2477</v>
      </c>
      <c r="F40" s="129">
        <v>200</v>
      </c>
      <c r="G40" s="129">
        <v>440</v>
      </c>
      <c r="H40" s="129">
        <v>355</v>
      </c>
      <c r="I40" s="129">
        <v>166</v>
      </c>
      <c r="J40" s="129">
        <v>242</v>
      </c>
      <c r="K40" s="129">
        <v>268</v>
      </c>
      <c r="L40" s="129">
        <v>807</v>
      </c>
      <c r="M40" s="129">
        <v>301</v>
      </c>
      <c r="N40" s="129">
        <v>202248</v>
      </c>
      <c r="O40"/>
      <c r="P40"/>
      <c r="Q40"/>
      <c r="R40"/>
      <c r="S40"/>
      <c r="T40"/>
      <c r="U40"/>
      <c r="V40"/>
      <c r="W40"/>
    </row>
    <row r="41" spans="1:23" s="22" customFormat="1" ht="11.1" customHeight="1">
      <c r="A41" s="158">
        <f>IF(B41&lt;&gt;"",COUNTA($B$19:B41),"")</f>
        <v>23</v>
      </c>
      <c r="B41" s="42" t="s">
        <v>159</v>
      </c>
      <c r="C41" s="129">
        <v>260877</v>
      </c>
      <c r="D41" s="129">
        <v>53253</v>
      </c>
      <c r="E41" s="129">
        <v>117417</v>
      </c>
      <c r="F41" s="129">
        <v>7525</v>
      </c>
      <c r="G41" s="129">
        <v>14681</v>
      </c>
      <c r="H41" s="129">
        <v>15251</v>
      </c>
      <c r="I41" s="129">
        <v>13288</v>
      </c>
      <c r="J41" s="129">
        <v>19654</v>
      </c>
      <c r="K41" s="129">
        <v>12424</v>
      </c>
      <c r="L41" s="129">
        <v>34593</v>
      </c>
      <c r="M41" s="129">
        <v>4959</v>
      </c>
      <c r="N41" s="129">
        <v>85248</v>
      </c>
      <c r="O41"/>
      <c r="P41"/>
      <c r="Q41"/>
      <c r="R41"/>
      <c r="S41"/>
      <c r="T41"/>
      <c r="U41"/>
      <c r="V41"/>
      <c r="W41"/>
    </row>
    <row r="42" spans="1:23" s="22" customFormat="1" ht="11.1" customHeight="1">
      <c r="A42" s="158">
        <f>IF(B42&lt;&gt;"",COUNTA($B$19:B42),"")</f>
        <v>24</v>
      </c>
      <c r="B42" s="42" t="s">
        <v>160</v>
      </c>
      <c r="C42" s="129">
        <v>1609269</v>
      </c>
      <c r="D42" s="129">
        <v>177934</v>
      </c>
      <c r="E42" s="129">
        <v>390884</v>
      </c>
      <c r="F42" s="129">
        <v>23113</v>
      </c>
      <c r="G42" s="129">
        <v>46670</v>
      </c>
      <c r="H42" s="129">
        <v>61777</v>
      </c>
      <c r="I42" s="129">
        <v>50579</v>
      </c>
      <c r="J42" s="129">
        <v>82108</v>
      </c>
      <c r="K42" s="129">
        <v>48547</v>
      </c>
      <c r="L42" s="129">
        <v>78092</v>
      </c>
      <c r="M42" s="129">
        <v>152239</v>
      </c>
      <c r="N42" s="129">
        <v>888211</v>
      </c>
      <c r="O42"/>
      <c r="P42"/>
      <c r="Q42"/>
      <c r="R42"/>
      <c r="S42"/>
      <c r="T42"/>
      <c r="U42"/>
      <c r="V42"/>
      <c r="W42"/>
    </row>
    <row r="43" spans="1:23" s="22" customFormat="1" ht="11.1" customHeight="1">
      <c r="A43" s="158">
        <f>IF(B43&lt;&gt;"",COUNTA($B$19:B43),"")</f>
        <v>25</v>
      </c>
      <c r="B43" s="42" t="s">
        <v>146</v>
      </c>
      <c r="C43" s="129">
        <v>785646</v>
      </c>
      <c r="D43" s="129">
        <v>13120</v>
      </c>
      <c r="E43" s="129">
        <v>119598</v>
      </c>
      <c r="F43" s="129">
        <v>2132</v>
      </c>
      <c r="G43" s="129">
        <v>5074</v>
      </c>
      <c r="H43" s="129">
        <v>12599</v>
      </c>
      <c r="I43" s="129">
        <v>21661</v>
      </c>
      <c r="J43" s="129">
        <v>48863</v>
      </c>
      <c r="K43" s="129">
        <v>19904</v>
      </c>
      <c r="L43" s="129">
        <v>9365</v>
      </c>
      <c r="M43" s="129">
        <v>146267</v>
      </c>
      <c r="N43" s="129">
        <v>506661</v>
      </c>
      <c r="O43"/>
      <c r="P43"/>
      <c r="Q43"/>
      <c r="R43"/>
      <c r="S43"/>
      <c r="T43"/>
      <c r="U43"/>
      <c r="V43"/>
      <c r="W43"/>
    </row>
    <row r="44" spans="1:23" s="22" customFormat="1" ht="20.100000000000001" customHeight="1">
      <c r="A44" s="159">
        <f>IF(B44&lt;&gt;"",COUNTA($B$19:B44),"")</f>
        <v>26</v>
      </c>
      <c r="B44" s="45" t="s">
        <v>161</v>
      </c>
      <c r="C44" s="130">
        <v>4255574</v>
      </c>
      <c r="D44" s="130">
        <v>860645</v>
      </c>
      <c r="E44" s="130">
        <v>1739165</v>
      </c>
      <c r="F44" s="130">
        <v>105620</v>
      </c>
      <c r="G44" s="130">
        <v>228226</v>
      </c>
      <c r="H44" s="130">
        <v>280858</v>
      </c>
      <c r="I44" s="130">
        <v>198283</v>
      </c>
      <c r="J44" s="130">
        <v>283290</v>
      </c>
      <c r="K44" s="130">
        <v>190017</v>
      </c>
      <c r="L44" s="130">
        <v>452870</v>
      </c>
      <c r="M44" s="130">
        <v>41199</v>
      </c>
      <c r="N44" s="130">
        <v>1614565</v>
      </c>
      <c r="O44"/>
      <c r="P44"/>
      <c r="Q44"/>
      <c r="R44"/>
      <c r="S44"/>
      <c r="T44"/>
      <c r="U44"/>
      <c r="V44"/>
      <c r="W44"/>
    </row>
    <row r="45" spans="1:23" s="47" customFormat="1" ht="11.1" customHeight="1">
      <c r="A45" s="158">
        <f>IF(B45&lt;&gt;"",COUNTA($B$19:B45),"")</f>
        <v>27</v>
      </c>
      <c r="B45" s="42" t="s">
        <v>162</v>
      </c>
      <c r="C45" s="129">
        <v>266357</v>
      </c>
      <c r="D45" s="129">
        <v>45357</v>
      </c>
      <c r="E45" s="129">
        <v>160221</v>
      </c>
      <c r="F45" s="129">
        <v>9663</v>
      </c>
      <c r="G45" s="129">
        <v>18026</v>
      </c>
      <c r="H45" s="129">
        <v>24229</v>
      </c>
      <c r="I45" s="129">
        <v>19357</v>
      </c>
      <c r="J45" s="129">
        <v>23474</v>
      </c>
      <c r="K45" s="129">
        <v>21943</v>
      </c>
      <c r="L45" s="129">
        <v>43529</v>
      </c>
      <c r="M45" s="129">
        <v>5732</v>
      </c>
      <c r="N45" s="129">
        <v>55047</v>
      </c>
      <c r="O45"/>
      <c r="P45"/>
      <c r="Q45"/>
      <c r="R45"/>
      <c r="S45"/>
      <c r="T45"/>
      <c r="U45"/>
      <c r="V45"/>
      <c r="W45"/>
    </row>
    <row r="46" spans="1:23" s="47" customFormat="1" ht="11.1" customHeight="1">
      <c r="A46" s="158">
        <f>IF(B46&lt;&gt;"",COUNTA($B$19:B46),"")</f>
        <v>28</v>
      </c>
      <c r="B46" s="42" t="s">
        <v>163</v>
      </c>
      <c r="C46" s="129">
        <v>76</v>
      </c>
      <c r="D46" s="129" t="s">
        <v>10</v>
      </c>
      <c r="E46" s="129">
        <v>76</v>
      </c>
      <c r="F46" s="129" t="s">
        <v>10</v>
      </c>
      <c r="G46" s="129">
        <v>76</v>
      </c>
      <c r="H46" s="129" t="s">
        <v>10</v>
      </c>
      <c r="I46" s="129" t="s">
        <v>10</v>
      </c>
      <c r="J46" s="129" t="s">
        <v>10</v>
      </c>
      <c r="K46" s="129" t="s">
        <v>10</v>
      </c>
      <c r="L46" s="129" t="s">
        <v>10</v>
      </c>
      <c r="M46" s="129" t="s">
        <v>10</v>
      </c>
      <c r="N46" s="129" t="s">
        <v>10</v>
      </c>
      <c r="O46"/>
      <c r="P46"/>
      <c r="Q46"/>
      <c r="R46"/>
      <c r="S46"/>
      <c r="T46"/>
      <c r="U46"/>
      <c r="V46"/>
      <c r="W46"/>
    </row>
    <row r="47" spans="1:23" s="47" customFormat="1" ht="11.1" customHeight="1">
      <c r="A47" s="158">
        <f>IF(B47&lt;&gt;"",COUNTA($B$19:B47),"")</f>
        <v>29</v>
      </c>
      <c r="B47" s="42" t="s">
        <v>164</v>
      </c>
      <c r="C47" s="129">
        <v>102253</v>
      </c>
      <c r="D47" s="129">
        <v>18259</v>
      </c>
      <c r="E47" s="129">
        <v>77006</v>
      </c>
      <c r="F47" s="129">
        <v>4434</v>
      </c>
      <c r="G47" s="129">
        <v>9343</v>
      </c>
      <c r="H47" s="129">
        <v>14528</v>
      </c>
      <c r="I47" s="129">
        <v>11800</v>
      </c>
      <c r="J47" s="129">
        <v>14581</v>
      </c>
      <c r="K47" s="129">
        <v>8426</v>
      </c>
      <c r="L47" s="129">
        <v>13894</v>
      </c>
      <c r="M47" s="129">
        <v>1586</v>
      </c>
      <c r="N47" s="129">
        <v>5402</v>
      </c>
      <c r="O47"/>
      <c r="P47"/>
      <c r="Q47"/>
      <c r="R47"/>
      <c r="S47"/>
      <c r="T47"/>
      <c r="U47"/>
      <c r="V47"/>
      <c r="W47"/>
    </row>
    <row r="48" spans="1:23" s="47" customFormat="1" ht="11.1" customHeight="1">
      <c r="A48" s="158">
        <f>IF(B48&lt;&gt;"",COUNTA($B$19:B48),"")</f>
        <v>30</v>
      </c>
      <c r="B48" s="42" t="s">
        <v>146</v>
      </c>
      <c r="C48" s="129">
        <v>3450</v>
      </c>
      <c r="D48" s="129" t="s">
        <v>10</v>
      </c>
      <c r="E48" s="129">
        <v>2872</v>
      </c>
      <c r="F48" s="129">
        <v>264</v>
      </c>
      <c r="G48" s="129">
        <v>341</v>
      </c>
      <c r="H48" s="129">
        <v>447</v>
      </c>
      <c r="I48" s="129">
        <v>958</v>
      </c>
      <c r="J48" s="129">
        <v>813</v>
      </c>
      <c r="K48" s="129">
        <v>48</v>
      </c>
      <c r="L48" s="129">
        <v>2</v>
      </c>
      <c r="M48" s="129">
        <v>545</v>
      </c>
      <c r="N48" s="129">
        <v>33</v>
      </c>
      <c r="O48"/>
      <c r="P48"/>
      <c r="Q48"/>
      <c r="R48"/>
      <c r="S48"/>
      <c r="T48"/>
      <c r="U48"/>
      <c r="V48"/>
      <c r="W48"/>
    </row>
    <row r="49" spans="1:23" s="22" customFormat="1" ht="20.100000000000001" customHeight="1">
      <c r="A49" s="159">
        <f>IF(B49&lt;&gt;"",COUNTA($B$19:B49),"")</f>
        <v>31</v>
      </c>
      <c r="B49" s="45" t="s">
        <v>165</v>
      </c>
      <c r="C49" s="130">
        <v>365237</v>
      </c>
      <c r="D49" s="130">
        <v>63616</v>
      </c>
      <c r="E49" s="130">
        <v>234431</v>
      </c>
      <c r="F49" s="130">
        <v>13834</v>
      </c>
      <c r="G49" s="130">
        <v>27104</v>
      </c>
      <c r="H49" s="130">
        <v>38310</v>
      </c>
      <c r="I49" s="130">
        <v>30199</v>
      </c>
      <c r="J49" s="130">
        <v>37242</v>
      </c>
      <c r="K49" s="130">
        <v>30321</v>
      </c>
      <c r="L49" s="130">
        <v>57421</v>
      </c>
      <c r="M49" s="130">
        <v>6773</v>
      </c>
      <c r="N49" s="130">
        <v>60416</v>
      </c>
      <c r="O49"/>
      <c r="P49"/>
      <c r="Q49"/>
      <c r="R49"/>
      <c r="S49"/>
      <c r="T49"/>
      <c r="U49"/>
      <c r="V49"/>
      <c r="W49"/>
    </row>
    <row r="50" spans="1:23" s="22" customFormat="1" ht="20.100000000000001" customHeight="1">
      <c r="A50" s="159">
        <f>IF(B50&lt;&gt;"",COUNTA($B$19:B50),"")</f>
        <v>32</v>
      </c>
      <c r="B50" s="45" t="s">
        <v>166</v>
      </c>
      <c r="C50" s="130">
        <v>4620811</v>
      </c>
      <c r="D50" s="130">
        <v>924262</v>
      </c>
      <c r="E50" s="130">
        <v>1973596</v>
      </c>
      <c r="F50" s="130">
        <v>119453</v>
      </c>
      <c r="G50" s="130">
        <v>255330</v>
      </c>
      <c r="H50" s="130">
        <v>319168</v>
      </c>
      <c r="I50" s="130">
        <v>228482</v>
      </c>
      <c r="J50" s="130">
        <v>320532</v>
      </c>
      <c r="K50" s="130">
        <v>220339</v>
      </c>
      <c r="L50" s="130">
        <v>510292</v>
      </c>
      <c r="M50" s="130">
        <v>47973</v>
      </c>
      <c r="N50" s="130">
        <v>1674981</v>
      </c>
      <c r="O50"/>
      <c r="P50"/>
      <c r="Q50"/>
      <c r="R50"/>
      <c r="S50"/>
      <c r="T50"/>
      <c r="U50"/>
      <c r="V50"/>
      <c r="W50"/>
    </row>
    <row r="51" spans="1:23" s="22" customFormat="1" ht="20.100000000000001" customHeight="1">
      <c r="A51" s="159">
        <f>IF(B51&lt;&gt;"",COUNTA($B$19:B51),"")</f>
        <v>33</v>
      </c>
      <c r="B51" s="45" t="s">
        <v>167</v>
      </c>
      <c r="C51" s="130">
        <v>260546</v>
      </c>
      <c r="D51" s="130">
        <v>51849</v>
      </c>
      <c r="E51" s="130">
        <v>127154</v>
      </c>
      <c r="F51" s="130">
        <v>3780</v>
      </c>
      <c r="G51" s="130">
        <v>18133</v>
      </c>
      <c r="H51" s="130">
        <v>17520</v>
      </c>
      <c r="I51" s="130">
        <v>10668</v>
      </c>
      <c r="J51" s="130">
        <v>49116</v>
      </c>
      <c r="K51" s="130">
        <v>8366</v>
      </c>
      <c r="L51" s="130">
        <v>19569</v>
      </c>
      <c r="M51" s="130">
        <v>7760</v>
      </c>
      <c r="N51" s="130">
        <v>73783</v>
      </c>
      <c r="O51"/>
      <c r="P51"/>
      <c r="Q51"/>
      <c r="R51"/>
      <c r="S51"/>
      <c r="T51"/>
      <c r="U51"/>
      <c r="V51"/>
      <c r="W51"/>
    </row>
    <row r="52" spans="1:23" s="47" customFormat="1" ht="24.95" customHeight="1">
      <c r="A52" s="158">
        <f>IF(B52&lt;&gt;"",COUNTA($B$19:B52),"")</f>
        <v>34</v>
      </c>
      <c r="B52" s="44" t="s">
        <v>168</v>
      </c>
      <c r="C52" s="131">
        <v>280293</v>
      </c>
      <c r="D52" s="131">
        <v>44235</v>
      </c>
      <c r="E52" s="131">
        <v>151651</v>
      </c>
      <c r="F52" s="131">
        <v>4489</v>
      </c>
      <c r="G52" s="131">
        <v>20555</v>
      </c>
      <c r="H52" s="131">
        <v>26742</v>
      </c>
      <c r="I52" s="131">
        <v>19792</v>
      </c>
      <c r="J52" s="131">
        <v>49642</v>
      </c>
      <c r="K52" s="131">
        <v>4187</v>
      </c>
      <c r="L52" s="131">
        <v>26244</v>
      </c>
      <c r="M52" s="131">
        <v>10073</v>
      </c>
      <c r="N52" s="131">
        <v>74334</v>
      </c>
      <c r="O52"/>
      <c r="P52"/>
      <c r="Q52"/>
      <c r="R52"/>
      <c r="S52"/>
      <c r="T52"/>
      <c r="U52"/>
      <c r="V52"/>
      <c r="W52"/>
    </row>
    <row r="53" spans="1:23" s="47" customFormat="1" ht="18" customHeight="1">
      <c r="A53" s="158">
        <f>IF(B53&lt;&gt;"",COUNTA($B$19:B53),"")</f>
        <v>35</v>
      </c>
      <c r="B53" s="42" t="s">
        <v>169</v>
      </c>
      <c r="C53" s="129">
        <v>126404</v>
      </c>
      <c r="D53" s="129">
        <v>16190</v>
      </c>
      <c r="E53" s="129">
        <v>84312</v>
      </c>
      <c r="F53" s="129">
        <v>4463</v>
      </c>
      <c r="G53" s="129">
        <v>6604</v>
      </c>
      <c r="H53" s="129">
        <v>12729</v>
      </c>
      <c r="I53" s="129">
        <v>11881</v>
      </c>
      <c r="J53" s="129">
        <v>11816</v>
      </c>
      <c r="K53" s="129">
        <v>6124</v>
      </c>
      <c r="L53" s="129">
        <v>30695</v>
      </c>
      <c r="M53" s="129">
        <v>1618</v>
      </c>
      <c r="N53" s="129">
        <v>24284</v>
      </c>
      <c r="O53"/>
      <c r="P53"/>
      <c r="Q53"/>
      <c r="R53"/>
      <c r="S53"/>
      <c r="T53"/>
      <c r="U53"/>
      <c r="V53"/>
      <c r="W53"/>
    </row>
    <row r="54" spans="1:23" ht="11.1" customHeight="1">
      <c r="A54" s="158">
        <f>IF(B54&lt;&gt;"",COUNTA($B$19:B54),"")</f>
        <v>36</v>
      </c>
      <c r="B54" s="42" t="s">
        <v>170</v>
      </c>
      <c r="C54" s="129">
        <v>211756</v>
      </c>
      <c r="D54" s="129">
        <v>18580</v>
      </c>
      <c r="E54" s="129">
        <v>131505</v>
      </c>
      <c r="F54" s="129">
        <v>6792</v>
      </c>
      <c r="G54" s="129">
        <v>13933</v>
      </c>
      <c r="H54" s="129">
        <v>20141</v>
      </c>
      <c r="I54" s="129">
        <v>16600</v>
      </c>
      <c r="J54" s="129">
        <v>22338</v>
      </c>
      <c r="K54" s="129">
        <v>10032</v>
      </c>
      <c r="L54" s="129">
        <v>41670</v>
      </c>
      <c r="M54" s="129">
        <v>3646</v>
      </c>
      <c r="N54" s="129">
        <v>58025</v>
      </c>
    </row>
    <row r="55" spans="1:23" s="18" customFormat="1" ht="20.100000000000001" customHeight="1">
      <c r="A55" s="158" t="str">
        <f>IF(B55&lt;&gt;"",COUNTA($B$19:B55),"")</f>
        <v/>
      </c>
      <c r="B55" s="42"/>
      <c r="C55" s="240" t="s">
        <v>111</v>
      </c>
      <c r="D55" s="241"/>
      <c r="E55" s="241"/>
      <c r="F55" s="241"/>
      <c r="G55" s="241"/>
      <c r="H55" s="241"/>
      <c r="I55" s="241" t="s">
        <v>111</v>
      </c>
      <c r="J55" s="241"/>
      <c r="K55" s="241"/>
      <c r="L55" s="241"/>
      <c r="M55" s="241"/>
      <c r="N55" s="241"/>
      <c r="O55"/>
      <c r="P55"/>
      <c r="Q55"/>
      <c r="R55"/>
      <c r="S55"/>
      <c r="T55"/>
      <c r="U55"/>
      <c r="V55"/>
      <c r="W55"/>
    </row>
    <row r="56" spans="1:23" s="22" customFormat="1" ht="11.1" customHeight="1">
      <c r="A56" s="158">
        <f>IF(B56&lt;&gt;"",COUNTA($B$19:B56),"")</f>
        <v>37</v>
      </c>
      <c r="B56" s="42" t="s">
        <v>141</v>
      </c>
      <c r="C56" s="36">
        <v>630.48</v>
      </c>
      <c r="D56" s="36">
        <v>590.78</v>
      </c>
      <c r="E56" s="36">
        <v>314.35000000000002</v>
      </c>
      <c r="F56" s="36">
        <v>110</v>
      </c>
      <c r="G56" s="36">
        <v>132.47999999999999</v>
      </c>
      <c r="H56" s="36">
        <v>148.68</v>
      </c>
      <c r="I56" s="36">
        <v>308.01</v>
      </c>
      <c r="J56" s="36">
        <v>419.53</v>
      </c>
      <c r="K56" s="36">
        <v>476.51</v>
      </c>
      <c r="L56" s="36">
        <v>464.16</v>
      </c>
      <c r="M56" s="36">
        <v>107.54</v>
      </c>
      <c r="N56" s="36">
        <v>261.25</v>
      </c>
      <c r="O56"/>
      <c r="P56"/>
      <c r="Q56"/>
      <c r="R56"/>
      <c r="S56"/>
      <c r="T56"/>
      <c r="U56"/>
      <c r="V56"/>
      <c r="W56"/>
    </row>
    <row r="57" spans="1:23" s="22" customFormat="1" ht="11.1" customHeight="1">
      <c r="A57" s="158">
        <f>IF(B57&lt;&gt;"",COUNTA($B$19:B57),"")</f>
        <v>38</v>
      </c>
      <c r="B57" s="42" t="s">
        <v>142</v>
      </c>
      <c r="C57" s="36">
        <v>374.98</v>
      </c>
      <c r="D57" s="36">
        <v>250</v>
      </c>
      <c r="E57" s="36">
        <v>216.4</v>
      </c>
      <c r="F57" s="36">
        <v>208.85</v>
      </c>
      <c r="G57" s="36">
        <v>204.52</v>
      </c>
      <c r="H57" s="36">
        <v>211.44</v>
      </c>
      <c r="I57" s="36">
        <v>220.09</v>
      </c>
      <c r="J57" s="36">
        <v>225.41</v>
      </c>
      <c r="K57" s="36">
        <v>273.29000000000002</v>
      </c>
      <c r="L57" s="36">
        <v>192.21</v>
      </c>
      <c r="M57" s="36">
        <v>22.23</v>
      </c>
      <c r="N57" s="36">
        <v>174.13</v>
      </c>
      <c r="O57"/>
      <c r="P57"/>
      <c r="Q57"/>
      <c r="R57"/>
      <c r="S57"/>
      <c r="T57"/>
      <c r="U57"/>
      <c r="V57"/>
      <c r="W57"/>
    </row>
    <row r="58" spans="1:23" s="22" customFormat="1" ht="21.6" customHeight="1">
      <c r="A58" s="158">
        <f>IF(B58&lt;&gt;"",COUNTA($B$19:B58),"")</f>
        <v>39</v>
      </c>
      <c r="B58" s="43" t="s">
        <v>143</v>
      </c>
      <c r="C58" s="36">
        <v>883.7</v>
      </c>
      <c r="D58" s="36">
        <v>1226.92</v>
      </c>
      <c r="E58" s="36">
        <v>0.42</v>
      </c>
      <c r="F58" s="36" t="s">
        <v>10</v>
      </c>
      <c r="G58" s="36" t="s">
        <v>10</v>
      </c>
      <c r="H58" s="36">
        <v>7.0000000000000007E-2</v>
      </c>
      <c r="I58" s="36">
        <v>0.01</v>
      </c>
      <c r="J58" s="36" t="s">
        <v>10</v>
      </c>
      <c r="K58" s="36">
        <v>0.85</v>
      </c>
      <c r="L58" s="36">
        <v>1.38</v>
      </c>
      <c r="M58" s="36" t="s">
        <v>10</v>
      </c>
      <c r="N58" s="36">
        <v>804.23</v>
      </c>
      <c r="O58"/>
      <c r="P58"/>
      <c r="Q58"/>
      <c r="R58"/>
      <c r="S58"/>
      <c r="T58"/>
      <c r="U58"/>
      <c r="V58"/>
      <c r="W58"/>
    </row>
    <row r="59" spans="1:23" s="22" customFormat="1" ht="11.1" customHeight="1">
      <c r="A59" s="158">
        <f>IF(B59&lt;&gt;"",COUNTA($B$19:B59),"")</f>
        <v>40</v>
      </c>
      <c r="B59" s="42" t="s">
        <v>144</v>
      </c>
      <c r="C59" s="36">
        <v>23.69</v>
      </c>
      <c r="D59" s="36">
        <v>20.88</v>
      </c>
      <c r="E59" s="36">
        <v>16.899999999999999</v>
      </c>
      <c r="F59" s="36">
        <v>16.89</v>
      </c>
      <c r="G59" s="36">
        <v>16.66</v>
      </c>
      <c r="H59" s="36">
        <v>14.01</v>
      </c>
      <c r="I59" s="36">
        <v>17.18</v>
      </c>
      <c r="J59" s="36">
        <v>16.36</v>
      </c>
      <c r="K59" s="36">
        <v>9.84</v>
      </c>
      <c r="L59" s="36">
        <v>23.15</v>
      </c>
      <c r="M59" s="36">
        <v>0.47</v>
      </c>
      <c r="N59" s="36">
        <v>7.16</v>
      </c>
      <c r="O59"/>
      <c r="P59"/>
      <c r="Q59"/>
      <c r="R59"/>
      <c r="S59"/>
      <c r="T59"/>
      <c r="U59"/>
      <c r="V59"/>
      <c r="W59"/>
    </row>
    <row r="60" spans="1:23" s="22" customFormat="1" ht="11.1" customHeight="1">
      <c r="A60" s="158">
        <f>IF(B60&lt;&gt;"",COUNTA($B$19:B60),"")</f>
        <v>41</v>
      </c>
      <c r="B60" s="42" t="s">
        <v>145</v>
      </c>
      <c r="C60" s="36">
        <v>1042.2</v>
      </c>
      <c r="D60" s="36">
        <v>661.9</v>
      </c>
      <c r="E60" s="36">
        <v>755.55</v>
      </c>
      <c r="F60" s="36">
        <v>807.51</v>
      </c>
      <c r="G60" s="36">
        <v>856.1</v>
      </c>
      <c r="H60" s="36">
        <v>780.27</v>
      </c>
      <c r="I60" s="36">
        <v>670.46</v>
      </c>
      <c r="J60" s="36">
        <v>721.11</v>
      </c>
      <c r="K60" s="36">
        <v>607.29</v>
      </c>
      <c r="L60" s="36">
        <v>807.68</v>
      </c>
      <c r="M60" s="36">
        <v>97.29</v>
      </c>
      <c r="N60" s="36">
        <v>316.32</v>
      </c>
      <c r="O60"/>
      <c r="P60"/>
      <c r="Q60"/>
      <c r="R60"/>
      <c r="S60"/>
      <c r="T60"/>
      <c r="U60"/>
      <c r="V60"/>
      <c r="W60"/>
    </row>
    <row r="61" spans="1:23" s="22" customFormat="1" ht="11.1" customHeight="1">
      <c r="A61" s="158">
        <f>IF(B61&lt;&gt;"",COUNTA($B$19:B61),"")</f>
        <v>42</v>
      </c>
      <c r="B61" s="42" t="s">
        <v>146</v>
      </c>
      <c r="C61" s="36">
        <v>487.64</v>
      </c>
      <c r="D61" s="36">
        <v>43.5</v>
      </c>
      <c r="E61" s="36">
        <v>91.33</v>
      </c>
      <c r="F61" s="36">
        <v>23.61</v>
      </c>
      <c r="G61" s="36">
        <v>28.85</v>
      </c>
      <c r="H61" s="36">
        <v>54.53</v>
      </c>
      <c r="I61" s="36">
        <v>131.57</v>
      </c>
      <c r="J61" s="36">
        <v>239.1</v>
      </c>
      <c r="K61" s="36">
        <v>132.33000000000001</v>
      </c>
      <c r="L61" s="36">
        <v>31.97</v>
      </c>
      <c r="M61" s="36">
        <v>187.61</v>
      </c>
      <c r="N61" s="36">
        <v>386.91</v>
      </c>
      <c r="O61"/>
      <c r="P61"/>
      <c r="Q61"/>
      <c r="R61"/>
      <c r="S61"/>
      <c r="T61"/>
      <c r="U61"/>
      <c r="V61"/>
      <c r="W61"/>
    </row>
    <row r="62" spans="1:23" s="22" customFormat="1" ht="20.100000000000001" customHeight="1">
      <c r="A62" s="159">
        <f>IF(B62&lt;&gt;"",COUNTA($B$19:B62),"")</f>
        <v>43</v>
      </c>
      <c r="B62" s="45" t="s">
        <v>147</v>
      </c>
      <c r="C62" s="37">
        <v>2467.42</v>
      </c>
      <c r="D62" s="37">
        <v>2706.98</v>
      </c>
      <c r="E62" s="37">
        <v>1212.29</v>
      </c>
      <c r="F62" s="37">
        <v>1119.6400000000001</v>
      </c>
      <c r="G62" s="37">
        <v>1180.9100000000001</v>
      </c>
      <c r="H62" s="37">
        <v>1099.93</v>
      </c>
      <c r="I62" s="37">
        <v>1084.18</v>
      </c>
      <c r="J62" s="37">
        <v>1143.3</v>
      </c>
      <c r="K62" s="37">
        <v>1235.45</v>
      </c>
      <c r="L62" s="37">
        <v>1456.61</v>
      </c>
      <c r="M62" s="37">
        <v>39.92</v>
      </c>
      <c r="N62" s="37">
        <v>1176.19</v>
      </c>
      <c r="O62"/>
      <c r="P62"/>
      <c r="Q62"/>
      <c r="R62"/>
      <c r="S62"/>
      <c r="T62"/>
      <c r="U62"/>
      <c r="V62"/>
      <c r="W62"/>
    </row>
    <row r="63" spans="1:23" s="22" customFormat="1" ht="21.6" customHeight="1">
      <c r="A63" s="158">
        <f>IF(B63&lt;&gt;"",COUNTA($B$19:B63),"")</f>
        <v>44</v>
      </c>
      <c r="B63" s="43" t="s">
        <v>148</v>
      </c>
      <c r="C63" s="36">
        <v>225.4</v>
      </c>
      <c r="D63" s="36">
        <v>173.24</v>
      </c>
      <c r="E63" s="36">
        <v>186.62</v>
      </c>
      <c r="F63" s="36">
        <v>161.53</v>
      </c>
      <c r="G63" s="36">
        <v>163.28</v>
      </c>
      <c r="H63" s="36">
        <v>201.02</v>
      </c>
      <c r="I63" s="36">
        <v>234.62</v>
      </c>
      <c r="J63" s="36">
        <v>186.21</v>
      </c>
      <c r="K63" s="36">
        <v>168.61</v>
      </c>
      <c r="L63" s="36">
        <v>179.57</v>
      </c>
      <c r="M63" s="36">
        <v>11.58</v>
      </c>
      <c r="N63" s="36">
        <v>43.9</v>
      </c>
      <c r="O63"/>
      <c r="P63"/>
      <c r="Q63"/>
      <c r="R63"/>
      <c r="S63"/>
      <c r="T63"/>
      <c r="U63"/>
      <c r="V63"/>
      <c r="W63"/>
    </row>
    <row r="64" spans="1:23" s="22" customFormat="1" ht="11.1" customHeight="1">
      <c r="A64" s="158">
        <f>IF(B64&lt;&gt;"",COUNTA($B$19:B64),"")</f>
        <v>45</v>
      </c>
      <c r="B64" s="42" t="s">
        <v>149</v>
      </c>
      <c r="C64" s="36">
        <v>141.80000000000001</v>
      </c>
      <c r="D64" s="36">
        <v>109.29</v>
      </c>
      <c r="E64" s="36">
        <v>118.45</v>
      </c>
      <c r="F64" s="36">
        <v>101.71</v>
      </c>
      <c r="G64" s="36">
        <v>115.88</v>
      </c>
      <c r="H64" s="36">
        <v>141.52000000000001</v>
      </c>
      <c r="I64" s="36">
        <v>165.01</v>
      </c>
      <c r="J64" s="36">
        <v>100.82</v>
      </c>
      <c r="K64" s="36">
        <v>102.52</v>
      </c>
      <c r="L64" s="36">
        <v>101.25</v>
      </c>
      <c r="M64" s="36">
        <v>8.7200000000000006</v>
      </c>
      <c r="N64" s="36">
        <v>25.64</v>
      </c>
      <c r="O64"/>
      <c r="P64"/>
      <c r="Q64"/>
      <c r="R64"/>
      <c r="S64"/>
      <c r="T64"/>
      <c r="U64"/>
      <c r="V64"/>
      <c r="W64"/>
    </row>
    <row r="65" spans="1:23" s="22" customFormat="1" ht="11.1" customHeight="1">
      <c r="A65" s="158">
        <f>IF(B65&lt;&gt;"",COUNTA($B$19:B65),"")</f>
        <v>46</v>
      </c>
      <c r="B65" s="42" t="s">
        <v>150</v>
      </c>
      <c r="C65" s="36">
        <v>0.38</v>
      </c>
      <c r="D65" s="36" t="s">
        <v>10</v>
      </c>
      <c r="E65" s="36">
        <v>0.47</v>
      </c>
      <c r="F65" s="36">
        <v>0.06</v>
      </c>
      <c r="G65" s="36">
        <v>0.39</v>
      </c>
      <c r="H65" s="36" t="s">
        <v>10</v>
      </c>
      <c r="I65" s="36">
        <v>3.31</v>
      </c>
      <c r="J65" s="36" t="s">
        <v>10</v>
      </c>
      <c r="K65" s="36" t="s">
        <v>10</v>
      </c>
      <c r="L65" s="36" t="s">
        <v>10</v>
      </c>
      <c r="M65" s="36" t="s">
        <v>10</v>
      </c>
      <c r="N65" s="36" t="s">
        <v>10</v>
      </c>
      <c r="O65"/>
      <c r="P65"/>
      <c r="Q65"/>
      <c r="R65"/>
      <c r="S65"/>
      <c r="T65"/>
      <c r="U65"/>
      <c r="V65"/>
      <c r="W65"/>
    </row>
    <row r="66" spans="1:23" s="22" customFormat="1" ht="11.1" customHeight="1">
      <c r="A66" s="158">
        <f>IF(B66&lt;&gt;"",COUNTA($B$19:B66),"")</f>
        <v>47</v>
      </c>
      <c r="B66" s="42" t="s">
        <v>151</v>
      </c>
      <c r="C66" s="36">
        <v>15.31</v>
      </c>
      <c r="D66" s="36">
        <v>12.45</v>
      </c>
      <c r="E66" s="36">
        <v>12.83</v>
      </c>
      <c r="F66" s="36">
        <v>2.33</v>
      </c>
      <c r="G66" s="36">
        <v>6.18</v>
      </c>
      <c r="H66" s="36">
        <v>6.65</v>
      </c>
      <c r="I66" s="36">
        <v>6.74</v>
      </c>
      <c r="J66" s="36">
        <v>2.57</v>
      </c>
      <c r="K66" s="36">
        <v>5.5</v>
      </c>
      <c r="L66" s="36">
        <v>39.28</v>
      </c>
      <c r="M66" s="36">
        <v>0.77</v>
      </c>
      <c r="N66" s="36">
        <v>2.68</v>
      </c>
      <c r="O66"/>
      <c r="P66"/>
      <c r="Q66"/>
      <c r="R66"/>
      <c r="S66"/>
      <c r="T66"/>
      <c r="U66"/>
      <c r="V66"/>
      <c r="W66"/>
    </row>
    <row r="67" spans="1:23" s="22" customFormat="1" ht="11.1" customHeight="1">
      <c r="A67" s="158">
        <f>IF(B67&lt;&gt;"",COUNTA($B$19:B67),"")</f>
        <v>48</v>
      </c>
      <c r="B67" s="42" t="s">
        <v>146</v>
      </c>
      <c r="C67" s="36">
        <v>2.14</v>
      </c>
      <c r="D67" s="36" t="s">
        <v>10</v>
      </c>
      <c r="E67" s="36">
        <v>2.19</v>
      </c>
      <c r="F67" s="36">
        <v>2.92</v>
      </c>
      <c r="G67" s="36">
        <v>1.94</v>
      </c>
      <c r="H67" s="36">
        <v>1.93</v>
      </c>
      <c r="I67" s="36">
        <v>5.82</v>
      </c>
      <c r="J67" s="36">
        <v>3.98</v>
      </c>
      <c r="K67" s="36">
        <v>0.32</v>
      </c>
      <c r="L67" s="36">
        <v>0.01</v>
      </c>
      <c r="M67" s="36">
        <v>0.7</v>
      </c>
      <c r="N67" s="36">
        <v>0.02</v>
      </c>
      <c r="O67"/>
      <c r="P67"/>
      <c r="Q67"/>
      <c r="R67"/>
      <c r="S67"/>
      <c r="T67"/>
      <c r="U67"/>
      <c r="V67"/>
      <c r="W67"/>
    </row>
    <row r="68" spans="1:23" s="22" customFormat="1" ht="20.100000000000001" customHeight="1">
      <c r="A68" s="159">
        <f>IF(B68&lt;&gt;"",COUNTA($B$19:B68),"")</f>
        <v>49</v>
      </c>
      <c r="B68" s="45" t="s">
        <v>152</v>
      </c>
      <c r="C68" s="37">
        <v>238.96</v>
      </c>
      <c r="D68" s="37">
        <v>185.69</v>
      </c>
      <c r="E68" s="37">
        <v>197.73</v>
      </c>
      <c r="F68" s="37">
        <v>161</v>
      </c>
      <c r="G68" s="37">
        <v>167.9</v>
      </c>
      <c r="H68" s="37">
        <v>205.74</v>
      </c>
      <c r="I68" s="37">
        <v>238.85</v>
      </c>
      <c r="J68" s="37">
        <v>184.81</v>
      </c>
      <c r="K68" s="37">
        <v>173.8</v>
      </c>
      <c r="L68" s="37">
        <v>218.84</v>
      </c>
      <c r="M68" s="37">
        <v>11.65</v>
      </c>
      <c r="N68" s="37">
        <v>46.56</v>
      </c>
      <c r="O68"/>
      <c r="P68"/>
      <c r="Q68"/>
      <c r="R68"/>
      <c r="S68"/>
      <c r="T68"/>
      <c r="U68"/>
      <c r="V68"/>
      <c r="W68"/>
    </row>
    <row r="69" spans="1:23" s="22" customFormat="1" ht="20.100000000000001" customHeight="1">
      <c r="A69" s="159">
        <f>IF(B69&lt;&gt;"",COUNTA($B$19:B69),"")</f>
        <v>50</v>
      </c>
      <c r="B69" s="45" t="s">
        <v>153</v>
      </c>
      <c r="C69" s="37">
        <v>2706.38</v>
      </c>
      <c r="D69" s="37">
        <v>2892.66</v>
      </c>
      <c r="E69" s="37">
        <v>1410.02</v>
      </c>
      <c r="F69" s="37">
        <v>1280.6400000000001</v>
      </c>
      <c r="G69" s="37">
        <v>1348.81</v>
      </c>
      <c r="H69" s="37">
        <v>1305.67</v>
      </c>
      <c r="I69" s="37">
        <v>1323.03</v>
      </c>
      <c r="J69" s="37">
        <v>1328.11</v>
      </c>
      <c r="K69" s="37">
        <v>1409.25</v>
      </c>
      <c r="L69" s="37">
        <v>1675.44</v>
      </c>
      <c r="M69" s="37">
        <v>51.58</v>
      </c>
      <c r="N69" s="37">
        <v>1222.74</v>
      </c>
      <c r="O69"/>
      <c r="P69"/>
      <c r="Q69"/>
      <c r="R69"/>
      <c r="S69"/>
      <c r="T69"/>
      <c r="U69"/>
      <c r="V69"/>
      <c r="W69"/>
    </row>
    <row r="70" spans="1:23" s="22" customFormat="1" ht="11.1" customHeight="1">
      <c r="A70" s="158">
        <f>IF(B70&lt;&gt;"",COUNTA($B$19:B70),"")</f>
        <v>51</v>
      </c>
      <c r="B70" s="42" t="s">
        <v>154</v>
      </c>
      <c r="C70" s="36">
        <v>714.33</v>
      </c>
      <c r="D70" s="36">
        <v>925.52</v>
      </c>
      <c r="E70" s="36">
        <v>665.7</v>
      </c>
      <c r="F70" s="36">
        <v>516.99</v>
      </c>
      <c r="G70" s="36">
        <v>659.52</v>
      </c>
      <c r="H70" s="36">
        <v>645.4</v>
      </c>
      <c r="I70" s="36">
        <v>575.95000000000005</v>
      </c>
      <c r="J70" s="36">
        <v>800.58</v>
      </c>
      <c r="K70" s="36">
        <v>610.59</v>
      </c>
      <c r="L70" s="36">
        <v>715.9</v>
      </c>
      <c r="M70" s="36" t="s">
        <v>10</v>
      </c>
      <c r="N70" s="36" t="s">
        <v>10</v>
      </c>
      <c r="O70"/>
      <c r="P70"/>
      <c r="Q70"/>
      <c r="R70"/>
      <c r="S70"/>
      <c r="T70"/>
      <c r="U70"/>
      <c r="V70"/>
      <c r="W70"/>
    </row>
    <row r="71" spans="1:23" s="22" customFormat="1" ht="11.1" customHeight="1">
      <c r="A71" s="158">
        <f>IF(B71&lt;&gt;"",COUNTA($B$19:B71),"")</f>
        <v>52</v>
      </c>
      <c r="B71" s="42" t="s">
        <v>155</v>
      </c>
      <c r="C71" s="36">
        <v>247.84</v>
      </c>
      <c r="D71" s="36">
        <v>274.97000000000003</v>
      </c>
      <c r="E71" s="36">
        <v>241.59</v>
      </c>
      <c r="F71" s="36">
        <v>222.85</v>
      </c>
      <c r="G71" s="36">
        <v>235.36</v>
      </c>
      <c r="H71" s="36">
        <v>276.55</v>
      </c>
      <c r="I71" s="36">
        <v>231.74</v>
      </c>
      <c r="J71" s="36">
        <v>226.76</v>
      </c>
      <c r="K71" s="36">
        <v>224.03</v>
      </c>
      <c r="L71" s="36">
        <v>248.44</v>
      </c>
      <c r="M71" s="36" t="s">
        <v>10</v>
      </c>
      <c r="N71" s="36" t="s">
        <v>10</v>
      </c>
      <c r="O71"/>
      <c r="P71"/>
      <c r="Q71"/>
      <c r="R71"/>
      <c r="S71"/>
      <c r="T71"/>
      <c r="U71"/>
      <c r="V71"/>
      <c r="W71"/>
    </row>
    <row r="72" spans="1:23" s="22" customFormat="1" ht="11.1" customHeight="1">
      <c r="A72" s="158">
        <f>IF(B72&lt;&gt;"",COUNTA($B$19:B72),"")</f>
        <v>53</v>
      </c>
      <c r="B72" s="42" t="s">
        <v>171</v>
      </c>
      <c r="C72" s="36">
        <v>292.70999999999998</v>
      </c>
      <c r="D72" s="36">
        <v>441.41</v>
      </c>
      <c r="E72" s="36">
        <v>258.45999999999998</v>
      </c>
      <c r="F72" s="36">
        <v>143</v>
      </c>
      <c r="G72" s="36">
        <v>261.45</v>
      </c>
      <c r="H72" s="36">
        <v>205.35</v>
      </c>
      <c r="I72" s="36">
        <v>196.86</v>
      </c>
      <c r="J72" s="36">
        <v>405.88</v>
      </c>
      <c r="K72" s="36">
        <v>230.19</v>
      </c>
      <c r="L72" s="36">
        <v>280.45999999999998</v>
      </c>
      <c r="M72" s="36" t="s">
        <v>10</v>
      </c>
      <c r="N72" s="36" t="s">
        <v>10</v>
      </c>
      <c r="O72"/>
      <c r="P72"/>
      <c r="Q72"/>
      <c r="R72"/>
      <c r="S72"/>
      <c r="T72"/>
      <c r="U72"/>
      <c r="V72"/>
      <c r="W72"/>
    </row>
    <row r="73" spans="1:23" s="22" customFormat="1" ht="11.1" customHeight="1">
      <c r="A73" s="158">
        <f>IF(B73&lt;&gt;"",COUNTA($B$19:B73),"")</f>
        <v>54</v>
      </c>
      <c r="B73" s="42" t="s">
        <v>172</v>
      </c>
      <c r="C73" s="36">
        <v>118.13</v>
      </c>
      <c r="D73" s="36">
        <v>128.33000000000001</v>
      </c>
      <c r="E73" s="36">
        <v>115.78</v>
      </c>
      <c r="F73" s="36">
        <v>124.45</v>
      </c>
      <c r="G73" s="36">
        <v>127.52</v>
      </c>
      <c r="H73" s="36">
        <v>119.17</v>
      </c>
      <c r="I73" s="36">
        <v>107.52</v>
      </c>
      <c r="J73" s="36">
        <v>114.32</v>
      </c>
      <c r="K73" s="36">
        <v>98.37</v>
      </c>
      <c r="L73" s="36">
        <v>118</v>
      </c>
      <c r="M73" s="36" t="s">
        <v>10</v>
      </c>
      <c r="N73" s="36" t="s">
        <v>10</v>
      </c>
      <c r="O73"/>
      <c r="P73"/>
      <c r="Q73"/>
      <c r="R73"/>
      <c r="S73"/>
      <c r="T73"/>
      <c r="U73"/>
      <c r="V73"/>
      <c r="W73"/>
    </row>
    <row r="74" spans="1:23" s="22" customFormat="1" ht="11.1" customHeight="1">
      <c r="A74" s="158">
        <f>IF(B74&lt;&gt;"",COUNTA($B$19:B74),"")</f>
        <v>55</v>
      </c>
      <c r="B74" s="42" t="s">
        <v>60</v>
      </c>
      <c r="C74" s="36">
        <v>388.1</v>
      </c>
      <c r="D74" s="36">
        <v>331.41</v>
      </c>
      <c r="E74" s="36">
        <v>224.98</v>
      </c>
      <c r="F74" s="36">
        <v>271.69</v>
      </c>
      <c r="G74" s="36">
        <v>252.14</v>
      </c>
      <c r="H74" s="36">
        <v>210.18</v>
      </c>
      <c r="I74" s="36">
        <v>245.06</v>
      </c>
      <c r="J74" s="36">
        <v>205.68</v>
      </c>
      <c r="K74" s="36">
        <v>214.73</v>
      </c>
      <c r="L74" s="36">
        <v>213.37</v>
      </c>
      <c r="M74" s="36" t="s">
        <v>10</v>
      </c>
      <c r="N74" s="36">
        <v>176.18</v>
      </c>
      <c r="O74"/>
      <c r="P74"/>
      <c r="Q74"/>
      <c r="R74"/>
      <c r="S74"/>
      <c r="T74"/>
      <c r="U74"/>
      <c r="V74"/>
      <c r="W74"/>
    </row>
    <row r="75" spans="1:23" s="22" customFormat="1" ht="21.6" customHeight="1">
      <c r="A75" s="158">
        <f>IF(B75&lt;&gt;"",COUNTA($B$19:B75),"")</f>
        <v>56</v>
      </c>
      <c r="B75" s="43" t="s">
        <v>156</v>
      </c>
      <c r="C75" s="36">
        <v>344.92</v>
      </c>
      <c r="D75" s="36">
        <v>393.84</v>
      </c>
      <c r="E75" s="36">
        <v>108.29</v>
      </c>
      <c r="F75" s="36">
        <v>40.75</v>
      </c>
      <c r="G75" s="36">
        <v>42.92</v>
      </c>
      <c r="H75" s="36">
        <v>59.66</v>
      </c>
      <c r="I75" s="36">
        <v>101.4</v>
      </c>
      <c r="J75" s="36">
        <v>104.63</v>
      </c>
      <c r="K75" s="36">
        <v>136.37</v>
      </c>
      <c r="L75" s="36">
        <v>198.76</v>
      </c>
      <c r="M75" s="36">
        <v>37.840000000000003</v>
      </c>
      <c r="N75" s="36">
        <v>202.83</v>
      </c>
      <c r="O75"/>
      <c r="P75"/>
      <c r="Q75"/>
      <c r="R75"/>
      <c r="S75"/>
      <c r="T75"/>
      <c r="U75"/>
      <c r="V75"/>
      <c r="W75"/>
    </row>
    <row r="76" spans="1:23" s="22" customFormat="1" ht="21.6" customHeight="1">
      <c r="A76" s="158">
        <f>IF(B76&lt;&gt;"",COUNTA($B$19:B76),"")</f>
        <v>57</v>
      </c>
      <c r="B76" s="43" t="s">
        <v>157</v>
      </c>
      <c r="C76" s="36">
        <v>369.42</v>
      </c>
      <c r="D76" s="36">
        <v>350.42</v>
      </c>
      <c r="E76" s="36">
        <v>30.41</v>
      </c>
      <c r="F76" s="36">
        <v>22.11</v>
      </c>
      <c r="G76" s="36">
        <v>20.7</v>
      </c>
      <c r="H76" s="36">
        <v>20.03</v>
      </c>
      <c r="I76" s="36">
        <v>24.62</v>
      </c>
      <c r="J76" s="36">
        <v>15.3</v>
      </c>
      <c r="K76" s="36">
        <v>26.78</v>
      </c>
      <c r="L76" s="36">
        <v>62.66</v>
      </c>
      <c r="M76" s="36">
        <v>0.6</v>
      </c>
      <c r="N76" s="36">
        <v>343.03</v>
      </c>
      <c r="O76"/>
      <c r="P76"/>
      <c r="Q76"/>
      <c r="R76"/>
      <c r="S76"/>
      <c r="T76"/>
      <c r="U76"/>
      <c r="V76"/>
      <c r="W76"/>
    </row>
    <row r="77" spans="1:23" s="22" customFormat="1" ht="21.6" customHeight="1">
      <c r="A77" s="158">
        <f>IF(B77&lt;&gt;"",COUNTA($B$19:B77),"")</f>
        <v>58</v>
      </c>
      <c r="B77" s="43" t="s">
        <v>158</v>
      </c>
      <c r="C77" s="36">
        <v>151.47999999999999</v>
      </c>
      <c r="D77" s="36">
        <v>129.38999999999999</v>
      </c>
      <c r="E77" s="36">
        <v>1.89</v>
      </c>
      <c r="F77" s="36">
        <v>2.21</v>
      </c>
      <c r="G77" s="36">
        <v>2.5</v>
      </c>
      <c r="H77" s="36">
        <v>1.53</v>
      </c>
      <c r="I77" s="36">
        <v>1.01</v>
      </c>
      <c r="J77" s="36">
        <v>1.18</v>
      </c>
      <c r="K77" s="36">
        <v>1.78</v>
      </c>
      <c r="L77" s="36">
        <v>2.76</v>
      </c>
      <c r="M77" s="36">
        <v>0.39</v>
      </c>
      <c r="N77" s="36">
        <v>154.44999999999999</v>
      </c>
      <c r="O77"/>
      <c r="P77"/>
      <c r="Q77"/>
      <c r="R77"/>
      <c r="S77"/>
      <c r="T77"/>
      <c r="U77"/>
      <c r="V77"/>
      <c r="W77"/>
    </row>
    <row r="78" spans="1:23" s="22" customFormat="1" ht="11.1" customHeight="1">
      <c r="A78" s="158">
        <f>IF(B78&lt;&gt;"",COUNTA($B$19:B78),"")</f>
        <v>59</v>
      </c>
      <c r="B78" s="42" t="s">
        <v>159</v>
      </c>
      <c r="C78" s="36">
        <v>161.91999999999999</v>
      </c>
      <c r="D78" s="36">
        <v>176.57</v>
      </c>
      <c r="E78" s="36">
        <v>89.66</v>
      </c>
      <c r="F78" s="36">
        <v>83.31</v>
      </c>
      <c r="G78" s="36">
        <v>83.48</v>
      </c>
      <c r="H78" s="36">
        <v>66.010000000000005</v>
      </c>
      <c r="I78" s="36">
        <v>80.709999999999994</v>
      </c>
      <c r="J78" s="36">
        <v>96.17</v>
      </c>
      <c r="K78" s="36">
        <v>82.6</v>
      </c>
      <c r="L78" s="36">
        <v>118.11</v>
      </c>
      <c r="M78" s="36">
        <v>6.36</v>
      </c>
      <c r="N78" s="36">
        <v>65.099999999999994</v>
      </c>
      <c r="O78"/>
      <c r="P78"/>
      <c r="Q78"/>
      <c r="R78"/>
      <c r="S78"/>
      <c r="T78"/>
      <c r="U78"/>
      <c r="V78"/>
      <c r="W78"/>
    </row>
    <row r="79" spans="1:23" s="22" customFormat="1" ht="11.1" customHeight="1">
      <c r="A79" s="158">
        <f>IF(B79&lt;&gt;"",COUNTA($B$19:B79),"")</f>
        <v>60</v>
      </c>
      <c r="B79" s="42" t="s">
        <v>160</v>
      </c>
      <c r="C79" s="36">
        <v>998.86</v>
      </c>
      <c r="D79" s="36">
        <v>589.98</v>
      </c>
      <c r="E79" s="36">
        <v>298.5</v>
      </c>
      <c r="F79" s="36">
        <v>255.89</v>
      </c>
      <c r="G79" s="36">
        <v>265.38</v>
      </c>
      <c r="H79" s="36">
        <v>267.39999999999998</v>
      </c>
      <c r="I79" s="36">
        <v>307.22000000000003</v>
      </c>
      <c r="J79" s="36">
        <v>401.78</v>
      </c>
      <c r="K79" s="36">
        <v>322.76</v>
      </c>
      <c r="L79" s="36">
        <v>266.62</v>
      </c>
      <c r="M79" s="36">
        <v>195.27</v>
      </c>
      <c r="N79" s="36">
        <v>678.28</v>
      </c>
      <c r="O79"/>
      <c r="P79"/>
      <c r="Q79"/>
      <c r="R79"/>
      <c r="S79"/>
      <c r="T79"/>
      <c r="U79"/>
      <c r="V79"/>
      <c r="W79"/>
    </row>
    <row r="80" spans="1:23" s="22" customFormat="1" ht="11.1" customHeight="1">
      <c r="A80" s="158">
        <f>IF(B80&lt;&gt;"",COUNTA($B$19:B80),"")</f>
        <v>61</v>
      </c>
      <c r="B80" s="42" t="s">
        <v>146</v>
      </c>
      <c r="C80" s="36">
        <v>487.64</v>
      </c>
      <c r="D80" s="36">
        <v>43.5</v>
      </c>
      <c r="E80" s="36">
        <v>91.33</v>
      </c>
      <c r="F80" s="36">
        <v>23.61</v>
      </c>
      <c r="G80" s="36">
        <v>28.85</v>
      </c>
      <c r="H80" s="36">
        <v>54.53</v>
      </c>
      <c r="I80" s="36">
        <v>131.57</v>
      </c>
      <c r="J80" s="36">
        <v>239.1</v>
      </c>
      <c r="K80" s="36">
        <v>132.33000000000001</v>
      </c>
      <c r="L80" s="36">
        <v>31.97</v>
      </c>
      <c r="M80" s="36">
        <v>187.61</v>
      </c>
      <c r="N80" s="36">
        <v>386.91</v>
      </c>
      <c r="O80"/>
      <c r="P80"/>
      <c r="Q80"/>
      <c r="R80"/>
      <c r="S80"/>
      <c r="T80"/>
      <c r="U80"/>
      <c r="V80"/>
      <c r="W80"/>
    </row>
    <row r="81" spans="1:23" s="22" customFormat="1" ht="20.100000000000001" customHeight="1">
      <c r="A81" s="159">
        <f>IF(B81&lt;&gt;"",COUNTA($B$19:B81),"")</f>
        <v>62</v>
      </c>
      <c r="B81" s="45" t="s">
        <v>161</v>
      </c>
      <c r="C81" s="37">
        <v>2641.4</v>
      </c>
      <c r="D81" s="37">
        <v>2853.65</v>
      </c>
      <c r="E81" s="37">
        <v>1328.1</v>
      </c>
      <c r="F81" s="37">
        <v>1169.3399999999999</v>
      </c>
      <c r="G81" s="37">
        <v>1297.79</v>
      </c>
      <c r="H81" s="37">
        <v>1215.68</v>
      </c>
      <c r="I81" s="37">
        <v>1204.4000000000001</v>
      </c>
      <c r="J81" s="37">
        <v>1386.22</v>
      </c>
      <c r="K81" s="37">
        <v>1263.29</v>
      </c>
      <c r="L81" s="37">
        <v>1546.21</v>
      </c>
      <c r="M81" s="37">
        <v>52.84</v>
      </c>
      <c r="N81" s="37">
        <v>1232.95</v>
      </c>
      <c r="O81"/>
      <c r="P81"/>
      <c r="Q81"/>
      <c r="R81"/>
      <c r="S81"/>
      <c r="T81"/>
      <c r="U81"/>
      <c r="V81"/>
      <c r="W81"/>
    </row>
    <row r="82" spans="1:23" s="47" customFormat="1" ht="11.1" customHeight="1">
      <c r="A82" s="158">
        <f>IF(B82&lt;&gt;"",COUNTA($B$19:B82),"")</f>
        <v>63</v>
      </c>
      <c r="B82" s="42" t="s">
        <v>162</v>
      </c>
      <c r="C82" s="36">
        <v>165.33</v>
      </c>
      <c r="D82" s="36">
        <v>150.38999999999999</v>
      </c>
      <c r="E82" s="36">
        <v>122.35</v>
      </c>
      <c r="F82" s="36">
        <v>106.98</v>
      </c>
      <c r="G82" s="36">
        <v>102.5</v>
      </c>
      <c r="H82" s="36">
        <v>104.87</v>
      </c>
      <c r="I82" s="36">
        <v>117.58</v>
      </c>
      <c r="J82" s="36">
        <v>114.86</v>
      </c>
      <c r="K82" s="36">
        <v>145.88</v>
      </c>
      <c r="L82" s="36">
        <v>148.62</v>
      </c>
      <c r="M82" s="36">
        <v>7.35</v>
      </c>
      <c r="N82" s="36">
        <v>42.04</v>
      </c>
      <c r="O82"/>
      <c r="P82"/>
      <c r="Q82"/>
      <c r="R82"/>
      <c r="S82"/>
      <c r="T82"/>
      <c r="U82"/>
      <c r="V82"/>
      <c r="W82"/>
    </row>
    <row r="83" spans="1:23" s="47" customFormat="1" ht="11.1" customHeight="1">
      <c r="A83" s="158">
        <f>IF(B83&lt;&gt;"",COUNTA($B$19:B83),"")</f>
        <v>64</v>
      </c>
      <c r="B83" s="42" t="s">
        <v>163</v>
      </c>
      <c r="C83" s="36">
        <v>0.05</v>
      </c>
      <c r="D83" s="36" t="s">
        <v>10</v>
      </c>
      <c r="E83" s="36">
        <v>0.06</v>
      </c>
      <c r="F83" s="36" t="s">
        <v>10</v>
      </c>
      <c r="G83" s="36">
        <v>0.43</v>
      </c>
      <c r="H83" s="36" t="s">
        <v>10</v>
      </c>
      <c r="I83" s="36" t="s">
        <v>10</v>
      </c>
      <c r="J83" s="36" t="s">
        <v>10</v>
      </c>
      <c r="K83" s="36" t="s">
        <v>10</v>
      </c>
      <c r="L83" s="36" t="s">
        <v>10</v>
      </c>
      <c r="M83" s="36" t="s">
        <v>10</v>
      </c>
      <c r="N83" s="36" t="s">
        <v>10</v>
      </c>
      <c r="O83"/>
      <c r="P83"/>
      <c r="Q83"/>
      <c r="R83"/>
      <c r="S83"/>
      <c r="T83"/>
      <c r="U83"/>
      <c r="V83"/>
      <c r="W83"/>
    </row>
    <row r="84" spans="1:23" s="47" customFormat="1" ht="11.1" customHeight="1">
      <c r="A84" s="158">
        <f>IF(B84&lt;&gt;"",COUNTA($B$19:B84),"")</f>
        <v>65</v>
      </c>
      <c r="B84" s="42" t="s">
        <v>164</v>
      </c>
      <c r="C84" s="36">
        <v>63.47</v>
      </c>
      <c r="D84" s="36">
        <v>60.54</v>
      </c>
      <c r="E84" s="36">
        <v>58.81</v>
      </c>
      <c r="F84" s="36">
        <v>49.09</v>
      </c>
      <c r="G84" s="36">
        <v>53.13</v>
      </c>
      <c r="H84" s="36">
        <v>62.88</v>
      </c>
      <c r="I84" s="36">
        <v>71.67</v>
      </c>
      <c r="J84" s="36">
        <v>71.349999999999994</v>
      </c>
      <c r="K84" s="36">
        <v>56.02</v>
      </c>
      <c r="L84" s="36">
        <v>47.44</v>
      </c>
      <c r="M84" s="36">
        <v>2.0299999999999998</v>
      </c>
      <c r="N84" s="36">
        <v>4.13</v>
      </c>
      <c r="O84"/>
      <c r="P84"/>
      <c r="Q84"/>
      <c r="R84"/>
      <c r="S84"/>
      <c r="T84"/>
      <c r="U84"/>
      <c r="V84"/>
      <c r="W84"/>
    </row>
    <row r="85" spans="1:23" s="47" customFormat="1" ht="11.1" customHeight="1">
      <c r="A85" s="158">
        <f>IF(B85&lt;&gt;"",COUNTA($B$19:B85),"")</f>
        <v>66</v>
      </c>
      <c r="B85" s="42" t="s">
        <v>146</v>
      </c>
      <c r="C85" s="36">
        <v>2.14</v>
      </c>
      <c r="D85" s="36" t="s">
        <v>10</v>
      </c>
      <c r="E85" s="36">
        <v>2.19</v>
      </c>
      <c r="F85" s="36">
        <v>2.92</v>
      </c>
      <c r="G85" s="36">
        <v>1.94</v>
      </c>
      <c r="H85" s="36">
        <v>1.93</v>
      </c>
      <c r="I85" s="36">
        <v>5.82</v>
      </c>
      <c r="J85" s="36">
        <v>3.98</v>
      </c>
      <c r="K85" s="36">
        <v>0.32</v>
      </c>
      <c r="L85" s="36">
        <v>0.01</v>
      </c>
      <c r="M85" s="36">
        <v>0.7</v>
      </c>
      <c r="N85" s="36">
        <v>0.02</v>
      </c>
      <c r="O85"/>
      <c r="P85"/>
      <c r="Q85"/>
      <c r="R85"/>
      <c r="S85"/>
      <c r="T85"/>
      <c r="U85"/>
      <c r="V85"/>
      <c r="W85"/>
    </row>
    <row r="86" spans="1:23" s="22" customFormat="1" ht="20.100000000000001" customHeight="1">
      <c r="A86" s="159">
        <f>IF(B86&lt;&gt;"",COUNTA($B$19:B86),"")</f>
        <v>67</v>
      </c>
      <c r="B86" s="45" t="s">
        <v>165</v>
      </c>
      <c r="C86" s="37">
        <v>226.7</v>
      </c>
      <c r="D86" s="37">
        <v>210.93</v>
      </c>
      <c r="E86" s="37">
        <v>179.02</v>
      </c>
      <c r="F86" s="37">
        <v>153.15</v>
      </c>
      <c r="G86" s="37">
        <v>154.13</v>
      </c>
      <c r="H86" s="37">
        <v>165.82</v>
      </c>
      <c r="I86" s="37">
        <v>183.43</v>
      </c>
      <c r="J86" s="37">
        <v>182.24</v>
      </c>
      <c r="K86" s="37">
        <v>201.58</v>
      </c>
      <c r="L86" s="37">
        <v>196.05</v>
      </c>
      <c r="M86" s="37">
        <v>8.69</v>
      </c>
      <c r="N86" s="37">
        <v>46.14</v>
      </c>
      <c r="O86"/>
      <c r="P86"/>
      <c r="Q86"/>
      <c r="R86"/>
      <c r="S86"/>
      <c r="T86"/>
      <c r="U86"/>
      <c r="V86"/>
      <c r="W86"/>
    </row>
    <row r="87" spans="1:23" s="22" customFormat="1" ht="20.100000000000001" customHeight="1">
      <c r="A87" s="159">
        <f>IF(B87&lt;&gt;"",COUNTA($B$19:B87),"")</f>
        <v>68</v>
      </c>
      <c r="B87" s="45" t="s">
        <v>166</v>
      </c>
      <c r="C87" s="37">
        <v>2868.1</v>
      </c>
      <c r="D87" s="37">
        <v>3064.58</v>
      </c>
      <c r="E87" s="37">
        <v>1507.12</v>
      </c>
      <c r="F87" s="37">
        <v>1322.49</v>
      </c>
      <c r="G87" s="37">
        <v>1451.92</v>
      </c>
      <c r="H87" s="37">
        <v>1381.5</v>
      </c>
      <c r="I87" s="37">
        <v>1387.83</v>
      </c>
      <c r="J87" s="37">
        <v>1568.45</v>
      </c>
      <c r="K87" s="37">
        <v>1464.87</v>
      </c>
      <c r="L87" s="37">
        <v>1742.26</v>
      </c>
      <c r="M87" s="37">
        <v>61.53</v>
      </c>
      <c r="N87" s="37">
        <v>1279.0899999999999</v>
      </c>
      <c r="O87"/>
      <c r="P87"/>
      <c r="Q87"/>
      <c r="R87"/>
      <c r="S87"/>
      <c r="T87"/>
      <c r="U87"/>
      <c r="V87"/>
      <c r="W87"/>
    </row>
    <row r="88" spans="1:23" s="22" customFormat="1" ht="20.100000000000001" customHeight="1">
      <c r="A88" s="159">
        <f>IF(B88&lt;&gt;"",COUNTA($B$19:B88),"")</f>
        <v>69</v>
      </c>
      <c r="B88" s="45" t="s">
        <v>167</v>
      </c>
      <c r="C88" s="37">
        <v>161.72</v>
      </c>
      <c r="D88" s="37">
        <v>171.92</v>
      </c>
      <c r="E88" s="37">
        <v>97.1</v>
      </c>
      <c r="F88" s="37">
        <v>41.85</v>
      </c>
      <c r="G88" s="37">
        <v>103.11</v>
      </c>
      <c r="H88" s="37">
        <v>75.83</v>
      </c>
      <c r="I88" s="37">
        <v>64.8</v>
      </c>
      <c r="J88" s="37">
        <v>240.34</v>
      </c>
      <c r="K88" s="37">
        <v>55.62</v>
      </c>
      <c r="L88" s="37">
        <v>66.81</v>
      </c>
      <c r="M88" s="37">
        <v>9.9499999999999993</v>
      </c>
      <c r="N88" s="37">
        <v>56.34</v>
      </c>
      <c r="O88"/>
      <c r="P88"/>
      <c r="Q88"/>
      <c r="R88"/>
      <c r="S88"/>
      <c r="T88"/>
      <c r="U88"/>
      <c r="V88"/>
      <c r="W88"/>
    </row>
    <row r="89" spans="1:23" s="47" customFormat="1" ht="24.95" customHeight="1">
      <c r="A89" s="158">
        <f>IF(B89&lt;&gt;"",COUNTA($B$19:B89),"")</f>
        <v>70</v>
      </c>
      <c r="B89" s="44" t="s">
        <v>168</v>
      </c>
      <c r="C89" s="38">
        <v>173.98</v>
      </c>
      <c r="D89" s="38">
        <v>146.66999999999999</v>
      </c>
      <c r="E89" s="38">
        <v>115.81</v>
      </c>
      <c r="F89" s="38">
        <v>49.7</v>
      </c>
      <c r="G89" s="38">
        <v>116.89</v>
      </c>
      <c r="H89" s="38">
        <v>115.75</v>
      </c>
      <c r="I89" s="38">
        <v>120.22</v>
      </c>
      <c r="J89" s="38">
        <v>242.91</v>
      </c>
      <c r="K89" s="38">
        <v>27.83</v>
      </c>
      <c r="L89" s="38">
        <v>89.6</v>
      </c>
      <c r="M89" s="38">
        <v>12.92</v>
      </c>
      <c r="N89" s="38">
        <v>56.76</v>
      </c>
      <c r="O89"/>
      <c r="P89"/>
      <c r="Q89"/>
      <c r="R89"/>
      <c r="S89"/>
      <c r="T89"/>
      <c r="U89"/>
      <c r="V89"/>
      <c r="W89"/>
    </row>
    <row r="90" spans="1:23" s="47" customFormat="1" ht="18" customHeight="1">
      <c r="A90" s="158">
        <f>IF(B90&lt;&gt;"",COUNTA($B$19:B90),"")</f>
        <v>71</v>
      </c>
      <c r="B90" s="42" t="s">
        <v>169</v>
      </c>
      <c r="C90" s="36">
        <v>78.459999999999994</v>
      </c>
      <c r="D90" s="36">
        <v>53.68</v>
      </c>
      <c r="E90" s="36">
        <v>64.38</v>
      </c>
      <c r="F90" s="36">
        <v>49.41</v>
      </c>
      <c r="G90" s="36">
        <v>37.549999999999997</v>
      </c>
      <c r="H90" s="36">
        <v>55.1</v>
      </c>
      <c r="I90" s="36">
        <v>72.17</v>
      </c>
      <c r="J90" s="36">
        <v>57.82</v>
      </c>
      <c r="K90" s="36">
        <v>40.71</v>
      </c>
      <c r="L90" s="36">
        <v>104.8</v>
      </c>
      <c r="M90" s="36">
        <v>2.08</v>
      </c>
      <c r="N90" s="36">
        <v>18.54</v>
      </c>
      <c r="O90"/>
      <c r="P90"/>
      <c r="Q90"/>
      <c r="R90"/>
      <c r="S90"/>
      <c r="T90"/>
      <c r="U90"/>
      <c r="V90"/>
      <c r="W90"/>
    </row>
    <row r="91" spans="1:23" ht="11.1" customHeight="1">
      <c r="A91" s="158">
        <f>IF(B91&lt;&gt;"",COUNTA($B$19:B91),"")</f>
        <v>72</v>
      </c>
      <c r="B91" s="42" t="s">
        <v>170</v>
      </c>
      <c r="C91" s="36">
        <v>131.44</v>
      </c>
      <c r="D91" s="36">
        <v>61.6</v>
      </c>
      <c r="E91" s="36">
        <v>100.42</v>
      </c>
      <c r="F91" s="36">
        <v>75.2</v>
      </c>
      <c r="G91" s="36">
        <v>79.23</v>
      </c>
      <c r="H91" s="36">
        <v>87.18</v>
      </c>
      <c r="I91" s="36">
        <v>100.83</v>
      </c>
      <c r="J91" s="36">
        <v>109.31</v>
      </c>
      <c r="K91" s="36">
        <v>66.7</v>
      </c>
      <c r="L91" s="36">
        <v>142.27000000000001</v>
      </c>
      <c r="M91" s="36">
        <v>4.68</v>
      </c>
      <c r="N91" s="36">
        <v>44.31</v>
      </c>
    </row>
  </sheetData>
  <mergeCells count="27">
    <mergeCell ref="I1:N1"/>
    <mergeCell ref="K5:K12"/>
    <mergeCell ref="J5:J12"/>
    <mergeCell ref="I3:L4"/>
    <mergeCell ref="M3:M16"/>
    <mergeCell ref="N3:N16"/>
    <mergeCell ref="E3:E16"/>
    <mergeCell ref="F3:H4"/>
    <mergeCell ref="I5:I12"/>
    <mergeCell ref="I2:N2"/>
    <mergeCell ref="I18:N18"/>
    <mergeCell ref="A1:B2"/>
    <mergeCell ref="C1:H1"/>
    <mergeCell ref="C2:H2"/>
    <mergeCell ref="C55:H55"/>
    <mergeCell ref="I55:N55"/>
    <mergeCell ref="G5:G12"/>
    <mergeCell ref="I13:L16"/>
    <mergeCell ref="L5:L12"/>
    <mergeCell ref="F5:F12"/>
    <mergeCell ref="H5:H12"/>
    <mergeCell ref="C18:H18"/>
    <mergeCell ref="F13:H16"/>
    <mergeCell ref="B3:B16"/>
    <mergeCell ref="A3:A16"/>
    <mergeCell ref="C3:C16"/>
    <mergeCell ref="D3:D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L233 2016 00&amp;R&amp;7&amp;P</oddFooter>
    <evenFooter>&amp;L&amp;7&amp;P&amp;R&amp;7StatA MV, Statistischer Bericht L233 2016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36</vt:i4>
      </vt:variant>
    </vt:vector>
  </HeadingPairs>
  <TitlesOfParts>
    <vt:vector size="75"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'5.'!Druckbereich</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Ausgaben und Einnahmen der Gemeinden und Gemeindeverbände 2011</dc:title>
  <dc:subject>Gemeindefinanzen</dc:subject>
  <dc:creator>FB 442</dc:creator>
  <cp:lastModifiedBy>Luptowski, Simone</cp:lastModifiedBy>
  <cp:lastPrinted>2018-06-28T10:47:00Z</cp:lastPrinted>
  <dcterms:created xsi:type="dcterms:W3CDTF">2011-04-07T09:09:55Z</dcterms:created>
  <dcterms:modified xsi:type="dcterms:W3CDTF">2018-06-29T05:43:54Z</dcterms:modified>
</cp:coreProperties>
</file>