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25440" windowHeight="7365" tabRatio="972"/>
  </bookViews>
  <sheets>
    <sheet name="Deckblatt" sheetId="34" r:id="rId1"/>
    <sheet name="Inhalt" sheetId="62" r:id="rId2"/>
    <sheet name="Vorbem." sheetId="88" r:id="rId3"/>
    <sheet name="Produktrahmenplan" sheetId="106" r:id="rId4"/>
    <sheet name="Kontenrahmenplan" sheetId="90" r:id="rId5"/>
    <sheet name="Zuordnungsschlüssel" sheetId="91" r:id="rId6"/>
    <sheet name="1." sheetId="2" r:id="rId7"/>
    <sheet name="2." sheetId="1" r:id="rId8"/>
    <sheet name="3." sheetId="63" r:id="rId9"/>
    <sheet name="4.1" sheetId="64" r:id="rId10"/>
    <sheet name="4.2" sheetId="65" r:id="rId11"/>
    <sheet name="4.3" sheetId="66" r:id="rId12"/>
    <sheet name="4.4" sheetId="67" r:id="rId13"/>
    <sheet name="4.5" sheetId="68" r:id="rId14"/>
    <sheet name="4.5.1" sheetId="87" r:id="rId15"/>
    <sheet name="4.5.2" sheetId="86" r:id="rId16"/>
    <sheet name="4.6" sheetId="69" r:id="rId17"/>
    <sheet name="4.7" sheetId="70" r:id="rId18"/>
    <sheet name="4.8" sheetId="71" r:id="rId19"/>
    <sheet name="4.9" sheetId="72" r:id="rId20"/>
    <sheet name="5." sheetId="92" r:id="rId21"/>
    <sheet name="6.1" sheetId="80" r:id="rId22"/>
    <sheet name="6.2" sheetId="81" r:id="rId23"/>
    <sheet name="6.3" sheetId="82" r:id="rId24"/>
    <sheet name="6.4" sheetId="83" r:id="rId25"/>
    <sheet name="6.5" sheetId="84" r:id="rId26"/>
    <sheet name="6.6" sheetId="85" r:id="rId27"/>
    <sheet name="7.1" sheetId="100" r:id="rId28"/>
    <sheet name="7.2" sheetId="101" r:id="rId29"/>
    <sheet name="7.3" sheetId="102" r:id="rId30"/>
    <sheet name="7.4" sheetId="103" r:id="rId31"/>
    <sheet name="7.5" sheetId="104" r:id="rId32"/>
    <sheet name="7.6" sheetId="105" r:id="rId33"/>
    <sheet name="8.1" sheetId="93" r:id="rId34"/>
    <sheet name="8.2" sheetId="94" r:id="rId35"/>
    <sheet name="8.3" sheetId="95" r:id="rId36"/>
    <sheet name="8.4" sheetId="96" r:id="rId37"/>
    <sheet name="8.5" sheetId="97" r:id="rId38"/>
    <sheet name="8.6" sheetId="98" r:id="rId39"/>
  </sheets>
  <definedNames>
    <definedName name="ASchulen__SMYSQL1__1" localSheetId="7">'2.'!#REF!</definedName>
    <definedName name="ASchulen__SMYSQL1__1" localSheetId="8">'3.'!#REF!</definedName>
    <definedName name="ASchulen__SMYSQL1__1" localSheetId="9">'4.1'!#REF!</definedName>
    <definedName name="ASchulen__SMYSQL1__1" localSheetId="10">'4.2'!#REF!</definedName>
    <definedName name="ASchulen__SMYSQL1__1" localSheetId="11">'4.3'!#REF!</definedName>
    <definedName name="ASchulen__SMYSQL1__1" localSheetId="12">'4.4'!#REF!</definedName>
    <definedName name="ASchulen__SMYSQL1__1" localSheetId="13">'4.5'!#REF!</definedName>
    <definedName name="ASchulen__SMYSQL1__1" localSheetId="14">'4.5.1'!#REF!</definedName>
    <definedName name="ASchulen__SMYSQL1__1" localSheetId="15">'4.5.2'!#REF!</definedName>
    <definedName name="ASchulen__SMYSQL1__1" localSheetId="16">'4.6'!#REF!</definedName>
    <definedName name="ASchulen__SMYSQL1__1" localSheetId="17">'4.7'!#REF!</definedName>
    <definedName name="ASchulen__SMYSQL1__1" localSheetId="18">'4.8'!#REF!</definedName>
    <definedName name="ASchulen__SMYSQL1__1" localSheetId="19">'4.9'!#REF!</definedName>
    <definedName name="ASchulen__SMYSQL1__1" localSheetId="21">'6.1'!#REF!</definedName>
    <definedName name="ASchulen__SMYSQL1__1" localSheetId="22">'6.2'!#REF!</definedName>
    <definedName name="ASchulen__SMYSQL1__1" localSheetId="23">'6.3'!#REF!</definedName>
    <definedName name="ASchulen__SMYSQL1__1" localSheetId="24">'6.4'!#REF!</definedName>
    <definedName name="ASchulen__SMYSQL1__1" localSheetId="25">'6.5'!#REF!</definedName>
    <definedName name="ASchulen__SMYSQL1__1" localSheetId="26">'6.6'!#REF!</definedName>
    <definedName name="ASchulen__SMYSQL1__1" localSheetId="27">'7.1'!#REF!</definedName>
    <definedName name="ASchulen__SMYSQL1__1" localSheetId="28">'7.2'!#REF!</definedName>
    <definedName name="ASchulen__SMYSQL1__1" localSheetId="29">'7.3'!#REF!</definedName>
    <definedName name="ASchulen__SMYSQL1__1" localSheetId="30">'7.4'!#REF!</definedName>
    <definedName name="ASchulen__SMYSQL1__1" localSheetId="31">'7.5'!#REF!</definedName>
    <definedName name="ASchulen__SMYSQL1__1" localSheetId="32">'7.6'!#REF!</definedName>
    <definedName name="ASchulen__SMYSQL1__1" localSheetId="33">'8.1'!#REF!</definedName>
    <definedName name="ASchulen__SMYSQL1__1" localSheetId="34">'8.2'!#REF!</definedName>
    <definedName name="ASchulen__SMYSQL1__1" localSheetId="35">'8.3'!#REF!</definedName>
    <definedName name="ASchulen__SMYSQL1__1" localSheetId="36">'8.4'!#REF!</definedName>
    <definedName name="ASchulen__SMYSQL1__1" localSheetId="37">'8.5'!#REF!</definedName>
    <definedName name="ASchulen__SMYSQL1__1" localSheetId="38">'8.6'!#REF!</definedName>
    <definedName name="_xlnm.Print_Area" localSheetId="20">'5.'!$A$1:$M$80</definedName>
    <definedName name="_xlnm.Print_Titles" localSheetId="7">'2.'!$A:$B,'2.'!$1:$17</definedName>
    <definedName name="_xlnm.Print_Titles" localSheetId="8">'3.'!$A:$B,'3.'!$1:$17</definedName>
    <definedName name="_xlnm.Print_Titles" localSheetId="9">'4.1'!$A:$B,'4.1'!$1:$17</definedName>
    <definedName name="_xlnm.Print_Titles" localSheetId="10">'4.2'!$A:$B,'4.2'!$1:$17</definedName>
    <definedName name="_xlnm.Print_Titles" localSheetId="11">'4.3'!$A:$B,'4.3'!$1:$17</definedName>
    <definedName name="_xlnm.Print_Titles" localSheetId="12">'4.4'!$A:$B,'4.4'!$1:$17</definedName>
    <definedName name="_xlnm.Print_Titles" localSheetId="13">'4.5'!$A:$B,'4.5'!$1:$17</definedName>
    <definedName name="_xlnm.Print_Titles" localSheetId="14">'4.5.1'!$A:$B,'4.5.1'!$1:$17</definedName>
    <definedName name="_xlnm.Print_Titles" localSheetId="15">'4.5.2'!$A:$B,'4.5.2'!$1:$17</definedName>
    <definedName name="_xlnm.Print_Titles" localSheetId="16">'4.6'!$A:$B,'4.6'!$1:$17</definedName>
    <definedName name="_xlnm.Print_Titles" localSheetId="17">'4.7'!$A:$B,'4.7'!$1:$17</definedName>
    <definedName name="_xlnm.Print_Titles" localSheetId="18">'4.8'!$A:$B,'4.8'!$1:$17</definedName>
    <definedName name="_xlnm.Print_Titles" localSheetId="19">'4.9'!$A:$B,'4.9'!$1:$17</definedName>
    <definedName name="_xlnm.Print_Titles" localSheetId="20">'5.'!$A:$B,'5.'!$1:$6</definedName>
    <definedName name="_xlnm.Print_Titles" localSheetId="21">'6.1'!$A:$B,'6.1'!$1:$17</definedName>
    <definedName name="_xlnm.Print_Titles" localSheetId="22">'6.2'!$A:$B,'6.2'!$1:$17</definedName>
    <definedName name="_xlnm.Print_Titles" localSheetId="23">'6.3'!$A:$B,'6.3'!$1:$17</definedName>
    <definedName name="_xlnm.Print_Titles" localSheetId="24">'6.4'!$A:$B,'6.4'!$1:$17</definedName>
    <definedName name="_xlnm.Print_Titles" localSheetId="25">'6.5'!$A:$B,'6.5'!$1:$17</definedName>
    <definedName name="_xlnm.Print_Titles" localSheetId="26">'6.6'!$A:$B,'6.6'!$1:$17</definedName>
    <definedName name="_xlnm.Print_Titles" localSheetId="27">'7.1'!$A:$B,'7.1'!$1:$17</definedName>
    <definedName name="_xlnm.Print_Titles" localSheetId="28">'7.2'!$A:$B,'7.2'!$1:$17</definedName>
    <definedName name="_xlnm.Print_Titles" localSheetId="29">'7.3'!$A:$B,'7.3'!$1:$17</definedName>
    <definedName name="_xlnm.Print_Titles" localSheetId="30">'7.4'!$A:$B,'7.4'!$1:$17</definedName>
    <definedName name="_xlnm.Print_Titles" localSheetId="31">'7.5'!$A:$B,'7.5'!$1:$17</definedName>
    <definedName name="_xlnm.Print_Titles" localSheetId="32">'7.6'!$A:$B,'7.6'!$1:$17</definedName>
    <definedName name="_xlnm.Print_Titles" localSheetId="33">'8.1'!$A:$B,'8.1'!$1:$17</definedName>
    <definedName name="_xlnm.Print_Titles" localSheetId="34">'8.2'!$A:$B,'8.2'!$1:$17</definedName>
    <definedName name="_xlnm.Print_Titles" localSheetId="35">'8.3'!$A:$B,'8.3'!$1:$17</definedName>
    <definedName name="_xlnm.Print_Titles" localSheetId="36">'8.4'!$A:$B,'8.4'!$1:$17</definedName>
    <definedName name="_xlnm.Print_Titles" localSheetId="37">'8.5'!$A:$B,'8.5'!$1:$17</definedName>
    <definedName name="_xlnm.Print_Titles" localSheetId="38">'8.6'!$A:$B,'8.6'!$1:$17</definedName>
    <definedName name="_xlnm.Print_Titles" localSheetId="4">Kontenrahmenplan!$2:$4</definedName>
    <definedName name="_xlnm.Print_Titles" localSheetId="3">Produktrahmenplan!$2:$4</definedName>
    <definedName name="OLE_LINK47" localSheetId="4">Kontenrahmenplan!#REF!</definedName>
    <definedName name="OLE_LINK48" localSheetId="4">Kontenrahmenplan!#REF!</definedName>
    <definedName name="OLE_LINK49" localSheetId="4">Kontenrahmenplan!#REF!</definedName>
    <definedName name="OLE_LINK50" localSheetId="4">Kontenrahmenplan!#REF!</definedName>
    <definedName name="OLE_LINK51" localSheetId="5">Zuordnungsschlüssel!$A$1</definedName>
  </definedNames>
  <calcPr calcId="145621"/>
</workbook>
</file>

<file path=xl/calcChain.xml><?xml version="1.0" encoding="utf-8"?>
<calcChain xmlns="http://schemas.openxmlformats.org/spreadsheetml/2006/main">
  <c r="A91" i="98" l="1"/>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19" i="98"/>
  <c r="A91" i="97"/>
  <c r="A90" i="97"/>
  <c r="A89" i="97"/>
  <c r="A88" i="97"/>
  <c r="A87" i="97"/>
  <c r="A86" i="97"/>
  <c r="A85" i="97"/>
  <c r="A84" i="97"/>
  <c r="A83" i="97"/>
  <c r="A82" i="97"/>
  <c r="A81" i="97"/>
  <c r="A80" i="97"/>
  <c r="A79" i="97"/>
  <c r="A78" i="97"/>
  <c r="A77" i="97"/>
  <c r="A76" i="97"/>
  <c r="A75" i="97"/>
  <c r="A74" i="97"/>
  <c r="A73" i="97"/>
  <c r="A72" i="97"/>
  <c r="A71" i="97"/>
  <c r="A70" i="97"/>
  <c r="A69" i="97"/>
  <c r="A68" i="97"/>
  <c r="A67" i="97"/>
  <c r="A66" i="97"/>
  <c r="A65" i="97"/>
  <c r="A64" i="97"/>
  <c r="A63" i="97"/>
  <c r="A62" i="97"/>
  <c r="A61" i="97"/>
  <c r="A60" i="97"/>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19" i="97"/>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19" i="96"/>
  <c r="A91" i="95"/>
  <c r="A90" i="95"/>
  <c r="A89" i="95"/>
  <c r="A88" i="95"/>
  <c r="A87" i="95"/>
  <c r="A86" i="95"/>
  <c r="A85" i="95"/>
  <c r="A84" i="95"/>
  <c r="A83" i="95"/>
  <c r="A82" i="95"/>
  <c r="A81" i="95"/>
  <c r="A80" i="95"/>
  <c r="A79" i="95"/>
  <c r="A78" i="95"/>
  <c r="A77" i="95"/>
  <c r="A76" i="95"/>
  <c r="A75" i="95"/>
  <c r="A74" i="95"/>
  <c r="A73" i="95"/>
  <c r="A72" i="95"/>
  <c r="A71" i="95"/>
  <c r="A70" i="95"/>
  <c r="A69" i="95"/>
  <c r="A68" i="95"/>
  <c r="A67" i="95"/>
  <c r="A66" i="95"/>
  <c r="A65" i="95"/>
  <c r="A64" i="95"/>
  <c r="A63" i="95"/>
  <c r="A62" i="95"/>
  <c r="A61" i="95"/>
  <c r="A60" i="95"/>
  <c r="A59" i="95"/>
  <c r="A58" i="95"/>
  <c r="A57" i="95"/>
  <c r="A56" i="95"/>
  <c r="A55" i="95"/>
  <c r="A54" i="95"/>
  <c r="A53" i="95"/>
  <c r="A52" i="95"/>
  <c r="A51" i="95"/>
  <c r="A50" i="95"/>
  <c r="A49" i="95"/>
  <c r="A48" i="95"/>
  <c r="A47" i="95"/>
  <c r="A46" i="95"/>
  <c r="A45" i="95"/>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19" i="95"/>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19" i="94"/>
  <c r="A91" i="93"/>
  <c r="A90" i="93"/>
  <c r="A89" i="93"/>
  <c r="A88" i="93"/>
  <c r="A87" i="93"/>
  <c r="A86" i="93"/>
  <c r="A85" i="93"/>
  <c r="A84" i="93"/>
  <c r="A83" i="93"/>
  <c r="A82" i="93"/>
  <c r="A81" i="93"/>
  <c r="A80" i="93"/>
  <c r="A79" i="93"/>
  <c r="A78" i="93"/>
  <c r="A77" i="93"/>
  <c r="A76" i="93"/>
  <c r="A75" i="93"/>
  <c r="A74" i="93"/>
  <c r="A73" i="93"/>
  <c r="A72" i="93"/>
  <c r="A71" i="93"/>
  <c r="A70" i="93"/>
  <c r="A69" i="93"/>
  <c r="A68" i="93"/>
  <c r="A67" i="93"/>
  <c r="A66" i="93"/>
  <c r="A65" i="93"/>
  <c r="A64" i="93"/>
  <c r="A63" i="93"/>
  <c r="A62" i="93"/>
  <c r="A61" i="93"/>
  <c r="A60" i="93"/>
  <c r="A59" i="93"/>
  <c r="A58" i="93"/>
  <c r="A57" i="93"/>
  <c r="A56" i="93"/>
  <c r="A55" i="93"/>
  <c r="A54" i="93"/>
  <c r="A53" i="93"/>
  <c r="A52" i="93"/>
  <c r="A51" i="93"/>
  <c r="A50" i="93"/>
  <c r="A49" i="93"/>
  <c r="A48" i="93"/>
  <c r="A47" i="93"/>
  <c r="A46" i="93"/>
  <c r="A45" i="93"/>
  <c r="A44" i="93"/>
  <c r="A43" i="93"/>
  <c r="A42" i="93"/>
  <c r="A41" i="93"/>
  <c r="A40" i="93"/>
  <c r="A39" i="93"/>
  <c r="A38" i="93"/>
  <c r="A37" i="93"/>
  <c r="A36" i="93"/>
  <c r="A35" i="93"/>
  <c r="A34" i="93"/>
  <c r="A33" i="93"/>
  <c r="A32" i="93"/>
  <c r="A31" i="93"/>
  <c r="A30" i="93"/>
  <c r="A29" i="93"/>
  <c r="A28" i="93"/>
  <c r="A27" i="93"/>
  <c r="A26" i="93"/>
  <c r="A25" i="93"/>
  <c r="A24" i="93"/>
  <c r="A23" i="93"/>
  <c r="A22" i="93"/>
  <c r="A21" i="93"/>
  <c r="A20" i="93"/>
  <c r="A19" i="93"/>
  <c r="A91" i="105"/>
  <c r="A90" i="105"/>
  <c r="A89" i="105"/>
  <c r="A88" i="105"/>
  <c r="A87" i="105"/>
  <c r="A86" i="105"/>
  <c r="A85" i="105"/>
  <c r="A84" i="105"/>
  <c r="A83" i="105"/>
  <c r="A82" i="105"/>
  <c r="A81" i="105"/>
  <c r="A80" i="105"/>
  <c r="A79" i="105"/>
  <c r="A78" i="105"/>
  <c r="A77" i="105"/>
  <c r="A76" i="105"/>
  <c r="A75" i="105"/>
  <c r="A74" i="105"/>
  <c r="A73" i="105"/>
  <c r="A72" i="105"/>
  <c r="A71" i="105"/>
  <c r="A70" i="105"/>
  <c r="A69" i="105"/>
  <c r="A68" i="105"/>
  <c r="A67" i="105"/>
  <c r="A66" i="105"/>
  <c r="A65" i="105"/>
  <c r="A64" i="105"/>
  <c r="A63" i="105"/>
  <c r="A62" i="105"/>
  <c r="A61" i="105"/>
  <c r="A60" i="105"/>
  <c r="A59" i="105"/>
  <c r="A58" i="105"/>
  <c r="A57" i="105"/>
  <c r="A56" i="105"/>
  <c r="A55" i="105"/>
  <c r="A54" i="105"/>
  <c r="A53" i="105"/>
  <c r="A52" i="105"/>
  <c r="A51" i="105"/>
  <c r="A50" i="105"/>
  <c r="A49" i="105"/>
  <c r="A48" i="105"/>
  <c r="A47" i="105"/>
  <c r="A46" i="105"/>
  <c r="A45" i="105"/>
  <c r="A44" i="105"/>
  <c r="A43" i="105"/>
  <c r="A42" i="105"/>
  <c r="A41" i="105"/>
  <c r="A40" i="105"/>
  <c r="A39" i="105"/>
  <c r="A38" i="105"/>
  <c r="A37" i="105"/>
  <c r="A36" i="105"/>
  <c r="A35" i="105"/>
  <c r="A34" i="105"/>
  <c r="A33" i="105"/>
  <c r="A32" i="105"/>
  <c r="A31" i="105"/>
  <c r="A30" i="105"/>
  <c r="A29" i="105"/>
  <c r="A28" i="105"/>
  <c r="A27" i="105"/>
  <c r="A26" i="105"/>
  <c r="A25" i="105"/>
  <c r="A24" i="105"/>
  <c r="A23" i="105"/>
  <c r="A22" i="105"/>
  <c r="A21" i="105"/>
  <c r="A20" i="105"/>
  <c r="A19" i="105"/>
  <c r="A91" i="104"/>
  <c r="A90" i="104"/>
  <c r="A89" i="104"/>
  <c r="A88" i="104"/>
  <c r="A87" i="104"/>
  <c r="A86" i="104"/>
  <c r="A85" i="104"/>
  <c r="A84" i="104"/>
  <c r="A83" i="104"/>
  <c r="A82" i="104"/>
  <c r="A81" i="104"/>
  <c r="A80" i="104"/>
  <c r="A79" i="104"/>
  <c r="A78" i="104"/>
  <c r="A77" i="104"/>
  <c r="A76" i="104"/>
  <c r="A75" i="104"/>
  <c r="A74" i="104"/>
  <c r="A73" i="104"/>
  <c r="A72" i="104"/>
  <c r="A71" i="104"/>
  <c r="A70" i="104"/>
  <c r="A69" i="104"/>
  <c r="A68" i="104"/>
  <c r="A67" i="104"/>
  <c r="A66" i="104"/>
  <c r="A65" i="104"/>
  <c r="A64" i="104"/>
  <c r="A63" i="104"/>
  <c r="A62" i="104"/>
  <c r="A61" i="104"/>
  <c r="A60" i="104"/>
  <c r="A59" i="104"/>
  <c r="A58" i="104"/>
  <c r="A57" i="104"/>
  <c r="A56" i="104"/>
  <c r="A55" i="104"/>
  <c r="A54" i="104"/>
  <c r="A53" i="104"/>
  <c r="A52" i="104"/>
  <c r="A51" i="104"/>
  <c r="A50" i="104"/>
  <c r="A49" i="104"/>
  <c r="A48" i="104"/>
  <c r="A47" i="104"/>
  <c r="A46" i="104"/>
  <c r="A45" i="104"/>
  <c r="A44" i="104"/>
  <c r="A43" i="104"/>
  <c r="A42" i="104"/>
  <c r="A41" i="104"/>
  <c r="A40" i="104"/>
  <c r="A39" i="104"/>
  <c r="A38" i="104"/>
  <c r="A37" i="104"/>
  <c r="A36" i="104"/>
  <c r="A35" i="104"/>
  <c r="A34" i="104"/>
  <c r="A33" i="104"/>
  <c r="A32" i="104"/>
  <c r="A31" i="104"/>
  <c r="A30" i="104"/>
  <c r="A29" i="104"/>
  <c r="A28" i="104"/>
  <c r="A27" i="104"/>
  <c r="A26" i="104"/>
  <c r="A25" i="104"/>
  <c r="A24" i="104"/>
  <c r="A23" i="104"/>
  <c r="A22" i="104"/>
  <c r="A21" i="104"/>
  <c r="A20" i="104"/>
  <c r="A19" i="104"/>
  <c r="A91" i="103"/>
  <c r="A90" i="103"/>
  <c r="A89" i="103"/>
  <c r="A88" i="103"/>
  <c r="A87" i="103"/>
  <c r="A86" i="103"/>
  <c r="A85" i="103"/>
  <c r="A84" i="103"/>
  <c r="A83" i="103"/>
  <c r="A82" i="103"/>
  <c r="A81" i="103"/>
  <c r="A80" i="103"/>
  <c r="A79" i="103"/>
  <c r="A78" i="103"/>
  <c r="A77" i="103"/>
  <c r="A76" i="103"/>
  <c r="A75" i="103"/>
  <c r="A74" i="103"/>
  <c r="A73" i="103"/>
  <c r="A72" i="103"/>
  <c r="A71" i="103"/>
  <c r="A70" i="103"/>
  <c r="A69" i="103"/>
  <c r="A68" i="103"/>
  <c r="A67" i="103"/>
  <c r="A66" i="103"/>
  <c r="A65" i="103"/>
  <c r="A64" i="103"/>
  <c r="A63" i="103"/>
  <c r="A62" i="103"/>
  <c r="A61" i="103"/>
  <c r="A60" i="103"/>
  <c r="A59" i="103"/>
  <c r="A58" i="103"/>
  <c r="A57" i="103"/>
  <c r="A56" i="103"/>
  <c r="A55" i="103"/>
  <c r="A54" i="103"/>
  <c r="A53" i="103"/>
  <c r="A52" i="103"/>
  <c r="A51" i="103"/>
  <c r="A50" i="103"/>
  <c r="A49" i="103"/>
  <c r="A48" i="103"/>
  <c r="A47" i="103"/>
  <c r="A46" i="103"/>
  <c r="A45" i="103"/>
  <c r="A44" i="103"/>
  <c r="A43" i="103"/>
  <c r="A42" i="103"/>
  <c r="A41" i="103"/>
  <c r="A40" i="103"/>
  <c r="A39" i="103"/>
  <c r="A38" i="103"/>
  <c r="A37" i="103"/>
  <c r="A36" i="103"/>
  <c r="A35" i="103"/>
  <c r="A34" i="103"/>
  <c r="A33" i="103"/>
  <c r="A32" i="103"/>
  <c r="A31" i="103"/>
  <c r="A30" i="103"/>
  <c r="A29" i="103"/>
  <c r="A28" i="103"/>
  <c r="A27" i="103"/>
  <c r="A26" i="103"/>
  <c r="A25" i="103"/>
  <c r="A24" i="103"/>
  <c r="A23" i="103"/>
  <c r="A22" i="103"/>
  <c r="A21" i="103"/>
  <c r="A20" i="103"/>
  <c r="A19" i="103"/>
  <c r="A91" i="102"/>
  <c r="A90" i="102"/>
  <c r="A89" i="102"/>
  <c r="A88" i="102"/>
  <c r="A87" i="102"/>
  <c r="A86" i="102"/>
  <c r="A85" i="102"/>
  <c r="A84" i="102"/>
  <c r="A83" i="102"/>
  <c r="A82" i="102"/>
  <c r="A81" i="102"/>
  <c r="A80" i="102"/>
  <c r="A79" i="102"/>
  <c r="A78" i="102"/>
  <c r="A77" i="102"/>
  <c r="A76" i="102"/>
  <c r="A75" i="102"/>
  <c r="A74" i="102"/>
  <c r="A73" i="102"/>
  <c r="A72" i="102"/>
  <c r="A71" i="102"/>
  <c r="A70" i="102"/>
  <c r="A69" i="102"/>
  <c r="A68" i="102"/>
  <c r="A67" i="102"/>
  <c r="A66" i="102"/>
  <c r="A65" i="102"/>
  <c r="A64" i="102"/>
  <c r="A63" i="102"/>
  <c r="A62" i="102"/>
  <c r="A61" i="102"/>
  <c r="A60" i="102"/>
  <c r="A59" i="102"/>
  <c r="A58" i="102"/>
  <c r="A57" i="102"/>
  <c r="A56" i="102"/>
  <c r="A55" i="102"/>
  <c r="A54" i="102"/>
  <c r="A53" i="102"/>
  <c r="A52" i="102"/>
  <c r="A51" i="102"/>
  <c r="A50" i="102"/>
  <c r="A49" i="102"/>
  <c r="A48" i="102"/>
  <c r="A47" i="102"/>
  <c r="A46" i="102"/>
  <c r="A45" i="102"/>
  <c r="A44" i="102"/>
  <c r="A43" i="102"/>
  <c r="A42" i="102"/>
  <c r="A41" i="102"/>
  <c r="A40" i="102"/>
  <c r="A39" i="102"/>
  <c r="A38" i="102"/>
  <c r="A37" i="102"/>
  <c r="A36" i="102"/>
  <c r="A35" i="102"/>
  <c r="A34" i="102"/>
  <c r="A33" i="102"/>
  <c r="A32" i="102"/>
  <c r="A31" i="102"/>
  <c r="A30" i="102"/>
  <c r="A29" i="102"/>
  <c r="A28" i="102"/>
  <c r="A27" i="102"/>
  <c r="A26" i="102"/>
  <c r="A25" i="102"/>
  <c r="A24" i="102"/>
  <c r="A23" i="102"/>
  <c r="A22" i="102"/>
  <c r="A21" i="102"/>
  <c r="A20" i="102"/>
  <c r="A19" i="102"/>
  <c r="A91" i="101"/>
  <c r="A90" i="101"/>
  <c r="A89" i="101"/>
  <c r="A88" i="101"/>
  <c r="A87" i="101"/>
  <c r="A86" i="101"/>
  <c r="A85" i="101"/>
  <c r="A84" i="101"/>
  <c r="A83" i="101"/>
  <c r="A82" i="101"/>
  <c r="A81" i="101"/>
  <c r="A80" i="101"/>
  <c r="A79" i="101"/>
  <c r="A78" i="101"/>
  <c r="A77" i="101"/>
  <c r="A76" i="101"/>
  <c r="A75" i="101"/>
  <c r="A74" i="101"/>
  <c r="A73" i="101"/>
  <c r="A72" i="101"/>
  <c r="A71" i="101"/>
  <c r="A70" i="101"/>
  <c r="A69" i="101"/>
  <c r="A68" i="101"/>
  <c r="A67" i="101"/>
  <c r="A66" i="101"/>
  <c r="A65" i="101"/>
  <c r="A64" i="101"/>
  <c r="A63" i="101"/>
  <c r="A62" i="101"/>
  <c r="A61" i="101"/>
  <c r="A60" i="101"/>
  <c r="A59" i="101"/>
  <c r="A58" i="101"/>
  <c r="A57" i="101"/>
  <c r="A56" i="101"/>
  <c r="A55" i="101"/>
  <c r="A54" i="101"/>
  <c r="A53" i="101"/>
  <c r="A52" i="101"/>
  <c r="A51" i="101"/>
  <c r="A50" i="101"/>
  <c r="A49" i="101"/>
  <c r="A48" i="101"/>
  <c r="A47" i="101"/>
  <c r="A46" i="101"/>
  <c r="A45" i="101"/>
  <c r="A44" i="101"/>
  <c r="A43" i="101"/>
  <c r="A42" i="101"/>
  <c r="A41" i="101"/>
  <c r="A40" i="101"/>
  <c r="A39" i="101"/>
  <c r="A38" i="101"/>
  <c r="A37" i="101"/>
  <c r="A36" i="101"/>
  <c r="A35" i="101"/>
  <c r="A34" i="101"/>
  <c r="A33" i="101"/>
  <c r="A32" i="101"/>
  <c r="A31" i="101"/>
  <c r="A30" i="101"/>
  <c r="A29" i="101"/>
  <c r="A28" i="101"/>
  <c r="A27" i="101"/>
  <c r="A26" i="101"/>
  <c r="A25" i="101"/>
  <c r="A24" i="101"/>
  <c r="A23" i="101"/>
  <c r="A22" i="101"/>
  <c r="A21" i="101"/>
  <c r="A20" i="101"/>
  <c r="A19" i="101"/>
  <c r="A91" i="100"/>
  <c r="A90" i="100"/>
  <c r="A89" i="100"/>
  <c r="A88" i="100"/>
  <c r="A87" i="100"/>
  <c r="A86" i="100"/>
  <c r="A85" i="100"/>
  <c r="A84" i="100"/>
  <c r="A83" i="100"/>
  <c r="A82" i="100"/>
  <c r="A81" i="100"/>
  <c r="A80" i="100"/>
  <c r="A79" i="100"/>
  <c r="A78" i="100"/>
  <c r="A77" i="100"/>
  <c r="A76" i="100"/>
  <c r="A75" i="100"/>
  <c r="A74" i="100"/>
  <c r="A73" i="100"/>
  <c r="A72" i="100"/>
  <c r="A71" i="100"/>
  <c r="A70" i="100"/>
  <c r="A69" i="100"/>
  <c r="A68" i="100"/>
  <c r="A67" i="100"/>
  <c r="A66" i="100"/>
  <c r="A65" i="100"/>
  <c r="A64" i="100"/>
  <c r="A63" i="100"/>
  <c r="A62" i="100"/>
  <c r="A61" i="100"/>
  <c r="A60" i="100"/>
  <c r="A59" i="100"/>
  <c r="A58" i="100"/>
  <c r="A57" i="100"/>
  <c r="A56" i="100"/>
  <c r="A55" i="100"/>
  <c r="A54" i="100"/>
  <c r="A53" i="100"/>
  <c r="A52" i="100"/>
  <c r="A51" i="100"/>
  <c r="A50" i="100"/>
  <c r="A49" i="100"/>
  <c r="A48" i="100"/>
  <c r="A47" i="100"/>
  <c r="A46" i="100"/>
  <c r="A45" i="100"/>
  <c r="A44" i="100"/>
  <c r="A43" i="100"/>
  <c r="A42" i="100"/>
  <c r="A41" i="100"/>
  <c r="A40" i="100"/>
  <c r="A39" i="100"/>
  <c r="A38" i="100"/>
  <c r="A37" i="100"/>
  <c r="A36" i="100"/>
  <c r="A35" i="100"/>
  <c r="A34" i="100"/>
  <c r="A33" i="100"/>
  <c r="A32" i="100"/>
  <c r="A31" i="100"/>
  <c r="A30" i="100"/>
  <c r="A29" i="100"/>
  <c r="A28" i="100"/>
  <c r="A27" i="100"/>
  <c r="A26" i="100"/>
  <c r="A25" i="100"/>
  <c r="A24" i="100"/>
  <c r="A23" i="100"/>
  <c r="A22" i="100"/>
  <c r="A21" i="100"/>
  <c r="A20" i="100"/>
  <c r="A19" i="100"/>
  <c r="A91" i="85"/>
  <c r="A90" i="85"/>
  <c r="A89" i="85"/>
  <c r="A88" i="85"/>
  <c r="A87" i="85"/>
  <c r="A86" i="85"/>
  <c r="A85" i="85"/>
  <c r="A84" i="85"/>
  <c r="A83" i="85"/>
  <c r="A82" i="85"/>
  <c r="A81" i="85"/>
  <c r="A80" i="85"/>
  <c r="A79" i="85"/>
  <c r="A78" i="85"/>
  <c r="A77" i="85"/>
  <c r="A76" i="85"/>
  <c r="A75" i="85"/>
  <c r="A74" i="85"/>
  <c r="A73" i="85"/>
  <c r="A72" i="85"/>
  <c r="A71" i="85"/>
  <c r="A70" i="85"/>
  <c r="A69" i="85"/>
  <c r="A68" i="85"/>
  <c r="A67" i="85"/>
  <c r="A66" i="85"/>
  <c r="A65" i="85"/>
  <c r="A64" i="85"/>
  <c r="A63" i="85"/>
  <c r="A62" i="85"/>
  <c r="A61" i="85"/>
  <c r="A60" i="85"/>
  <c r="A59" i="85"/>
  <c r="A58" i="85"/>
  <c r="A57" i="85"/>
  <c r="A56" i="85"/>
  <c r="A55" i="85"/>
  <c r="A54" i="85"/>
  <c r="A53" i="85"/>
  <c r="A52" i="85"/>
  <c r="A51" i="85"/>
  <c r="A50" i="85"/>
  <c r="A49" i="85"/>
  <c r="A48" i="85"/>
  <c r="A47" i="85"/>
  <c r="A46" i="85"/>
  <c r="A45" i="85"/>
  <c r="A44" i="85"/>
  <c r="A43" i="85"/>
  <c r="A42" i="85"/>
  <c r="A41" i="85"/>
  <c r="A40" i="85"/>
  <c r="A39" i="85"/>
  <c r="A38" i="85"/>
  <c r="A37" i="85"/>
  <c r="A36" i="85"/>
  <c r="A35" i="85"/>
  <c r="A34" i="85"/>
  <c r="A33" i="85"/>
  <c r="A32" i="85"/>
  <c r="A31" i="85"/>
  <c r="A30" i="85"/>
  <c r="A29" i="85"/>
  <c r="A28" i="85"/>
  <c r="A27" i="85"/>
  <c r="A26" i="85"/>
  <c r="A25" i="85"/>
  <c r="A24" i="85"/>
  <c r="A23" i="85"/>
  <c r="A22" i="85"/>
  <c r="A21" i="85"/>
  <c r="A20" i="85"/>
  <c r="A19" i="85"/>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19" i="83"/>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19" i="82"/>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19" i="81"/>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19" i="80"/>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48" i="92"/>
  <c r="A49" i="92"/>
  <c r="A50" i="92"/>
  <c r="A51" i="92"/>
  <c r="A52" i="92"/>
  <c r="A53" i="92"/>
  <c r="A54" i="92"/>
  <c r="A55" i="92"/>
  <c r="A56" i="92"/>
  <c r="A57" i="92"/>
  <c r="A58" i="92"/>
  <c r="A59" i="92"/>
  <c r="A60" i="92"/>
  <c r="A61" i="92"/>
  <c r="A62" i="92"/>
  <c r="A63" i="92"/>
  <c r="A64" i="92"/>
  <c r="A65" i="92"/>
  <c r="A66" i="92"/>
  <c r="A67" i="92"/>
  <c r="A68" i="92"/>
  <c r="A69" i="92"/>
  <c r="A70" i="92"/>
  <c r="A71" i="92"/>
  <c r="A72" i="92"/>
  <c r="A73" i="92"/>
  <c r="A74" i="92"/>
  <c r="A75" i="92"/>
  <c r="A76" i="92"/>
  <c r="A77" i="92"/>
  <c r="A78" i="92"/>
  <c r="A79" i="92"/>
  <c r="A80" i="92"/>
  <c r="A9" i="92"/>
  <c r="A10" i="92"/>
  <c r="A11" i="92"/>
  <c r="A12" i="92"/>
  <c r="A13" i="92"/>
  <c r="A14" i="92"/>
  <c r="A15" i="92"/>
  <c r="A16" i="92"/>
  <c r="A17" i="92"/>
  <c r="A18" i="92"/>
  <c r="A19" i="92"/>
  <c r="A8" i="92"/>
  <c r="A91" i="72"/>
  <c r="A90" i="72"/>
  <c r="A89" i="72"/>
  <c r="A88" i="72"/>
  <c r="A87" i="72"/>
  <c r="A86" i="72"/>
  <c r="A85" i="72"/>
  <c r="A84" i="72"/>
  <c r="A83" i="72"/>
  <c r="A82" i="72"/>
  <c r="A81" i="72"/>
  <c r="A80" i="72"/>
  <c r="A79" i="72"/>
  <c r="A78" i="72"/>
  <c r="A77" i="72"/>
  <c r="A76" i="72"/>
  <c r="A75" i="72"/>
  <c r="A74" i="72"/>
  <c r="A73" i="72"/>
  <c r="A72" i="72"/>
  <c r="A71" i="72"/>
  <c r="A70" i="72"/>
  <c r="A69" i="72"/>
  <c r="A68" i="72"/>
  <c r="A67" i="72"/>
  <c r="A66" i="72"/>
  <c r="A65" i="72"/>
  <c r="A64" i="72"/>
  <c r="A63" i="72"/>
  <c r="A62" i="72"/>
  <c r="A61" i="72"/>
  <c r="A60" i="72"/>
  <c r="A59" i="72"/>
  <c r="A58" i="72"/>
  <c r="A57" i="72"/>
  <c r="A56" i="72"/>
  <c r="A55" i="72"/>
  <c r="A54" i="72"/>
  <c r="A53" i="72"/>
  <c r="A52" i="72"/>
  <c r="A51" i="72"/>
  <c r="A50" i="72"/>
  <c r="A49" i="72"/>
  <c r="A48" i="72"/>
  <c r="A47" i="72"/>
  <c r="A46" i="72"/>
  <c r="A45" i="72"/>
  <c r="A44" i="72"/>
  <c r="A43" i="72"/>
  <c r="A42" i="72"/>
  <c r="A41" i="72"/>
  <c r="A40" i="72"/>
  <c r="A39" i="72"/>
  <c r="A38" i="72"/>
  <c r="A37" i="72"/>
  <c r="A36" i="72"/>
  <c r="A35" i="72"/>
  <c r="A34" i="72"/>
  <c r="A33" i="72"/>
  <c r="A32" i="72"/>
  <c r="A31" i="72"/>
  <c r="A30" i="72"/>
  <c r="A29" i="72"/>
  <c r="A28" i="72"/>
  <c r="A27" i="72"/>
  <c r="A26" i="72"/>
  <c r="A25" i="72"/>
  <c r="A24" i="72"/>
  <c r="A23" i="72"/>
  <c r="A22" i="72"/>
  <c r="A21" i="72"/>
  <c r="A20" i="72"/>
  <c r="A19" i="72"/>
  <c r="A91" i="71"/>
  <c r="A90" i="71"/>
  <c r="A89" i="71"/>
  <c r="A88" i="71"/>
  <c r="A87" i="71"/>
  <c r="A86" i="71"/>
  <c r="A85" i="71"/>
  <c r="A84" i="71"/>
  <c r="A83" i="71"/>
  <c r="A82" i="71"/>
  <c r="A81" i="71"/>
  <c r="A80" i="71"/>
  <c r="A79" i="71"/>
  <c r="A78" i="71"/>
  <c r="A77" i="71"/>
  <c r="A76" i="71"/>
  <c r="A75" i="71"/>
  <c r="A74" i="71"/>
  <c r="A73" i="71"/>
  <c r="A72" i="71"/>
  <c r="A71" i="71"/>
  <c r="A70" i="71"/>
  <c r="A69" i="71"/>
  <c r="A68" i="71"/>
  <c r="A67" i="71"/>
  <c r="A66" i="71"/>
  <c r="A65" i="71"/>
  <c r="A64" i="71"/>
  <c r="A63" i="71"/>
  <c r="A62" i="71"/>
  <c r="A61" i="71"/>
  <c r="A60" i="71"/>
  <c r="A59" i="71"/>
  <c r="A58" i="71"/>
  <c r="A57" i="71"/>
  <c r="A56" i="71"/>
  <c r="A55" i="71"/>
  <c r="A54" i="71"/>
  <c r="A53" i="71"/>
  <c r="A52" i="71"/>
  <c r="A51" i="71"/>
  <c r="A50" i="71"/>
  <c r="A49" i="71"/>
  <c r="A48" i="71"/>
  <c r="A47" i="71"/>
  <c r="A46" i="71"/>
  <c r="A45" i="71"/>
  <c r="A44" i="71"/>
  <c r="A43" i="71"/>
  <c r="A42" i="71"/>
  <c r="A41" i="71"/>
  <c r="A40" i="71"/>
  <c r="A39" i="71"/>
  <c r="A38" i="71"/>
  <c r="A37" i="71"/>
  <c r="A36" i="71"/>
  <c r="A35" i="71"/>
  <c r="A34" i="71"/>
  <c r="A33" i="71"/>
  <c r="A32" i="71"/>
  <c r="A31" i="71"/>
  <c r="A30" i="71"/>
  <c r="A29" i="71"/>
  <c r="A28" i="71"/>
  <c r="A27" i="71"/>
  <c r="A26" i="71"/>
  <c r="A25" i="71"/>
  <c r="A24" i="71"/>
  <c r="A23" i="71"/>
  <c r="A22" i="71"/>
  <c r="A21" i="71"/>
  <c r="A20" i="71"/>
  <c r="A19" i="71"/>
  <c r="A91" i="70"/>
  <c r="A90" i="70"/>
  <c r="A89" i="70"/>
  <c r="A88" i="70"/>
  <c r="A87" i="70"/>
  <c r="A86" i="70"/>
  <c r="A85" i="70"/>
  <c r="A84" i="70"/>
  <c r="A83" i="70"/>
  <c r="A82" i="70"/>
  <c r="A81" i="70"/>
  <c r="A80" i="70"/>
  <c r="A79" i="70"/>
  <c r="A78" i="70"/>
  <c r="A77" i="70"/>
  <c r="A76" i="70"/>
  <c r="A75" i="70"/>
  <c r="A74" i="70"/>
  <c r="A73" i="70"/>
  <c r="A72" i="70"/>
  <c r="A71" i="70"/>
  <c r="A70" i="70"/>
  <c r="A69"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91" i="69"/>
  <c r="A90" i="69"/>
  <c r="A89" i="69"/>
  <c r="A88" i="69"/>
  <c r="A87" i="69"/>
  <c r="A86" i="69"/>
  <c r="A85" i="69"/>
  <c r="A84" i="69"/>
  <c r="A83" i="69"/>
  <c r="A82" i="69"/>
  <c r="A81" i="69"/>
  <c r="A80" i="69"/>
  <c r="A79" i="69"/>
  <c r="A78" i="69"/>
  <c r="A77" i="69"/>
  <c r="A76" i="69"/>
  <c r="A75" i="69"/>
  <c r="A74" i="69"/>
  <c r="A73" i="69"/>
  <c r="A72" i="69"/>
  <c r="A71" i="69"/>
  <c r="A70" i="69"/>
  <c r="A69" i="69"/>
  <c r="A68" i="69"/>
  <c r="A67" i="69"/>
  <c r="A66" i="69"/>
  <c r="A65" i="69"/>
  <c r="A64" i="69"/>
  <c r="A63" i="69"/>
  <c r="A62" i="69"/>
  <c r="A61" i="69"/>
  <c r="A60" i="69"/>
  <c r="A59" i="69"/>
  <c r="A58" i="69"/>
  <c r="A57" i="69"/>
  <c r="A56" i="69"/>
  <c r="A55" i="69"/>
  <c r="A54" i="69"/>
  <c r="A53" i="69"/>
  <c r="A52" i="69"/>
  <c r="A51" i="69"/>
  <c r="A50" i="69"/>
  <c r="A49" i="69"/>
  <c r="A48" i="69"/>
  <c r="A47" i="69"/>
  <c r="A46" i="69"/>
  <c r="A45" i="69"/>
  <c r="A44" i="69"/>
  <c r="A43" i="69"/>
  <c r="A42" i="69"/>
  <c r="A41" i="69"/>
  <c r="A40" i="69"/>
  <c r="A39" i="69"/>
  <c r="A38" i="69"/>
  <c r="A37" i="69"/>
  <c r="A36" i="69"/>
  <c r="A35" i="69"/>
  <c r="A34" i="69"/>
  <c r="A33" i="69"/>
  <c r="A32" i="69"/>
  <c r="A31" i="69"/>
  <c r="A30" i="69"/>
  <c r="A29" i="69"/>
  <c r="A28" i="69"/>
  <c r="A27" i="69"/>
  <c r="A26" i="69"/>
  <c r="A25" i="69"/>
  <c r="A24" i="69"/>
  <c r="A23" i="69"/>
  <c r="A22" i="69"/>
  <c r="A21" i="69"/>
  <c r="A20" i="69"/>
  <c r="A19" i="69"/>
  <c r="A91" i="86"/>
  <c r="A90" i="86"/>
  <c r="A89" i="86"/>
  <c r="A88" i="86"/>
  <c r="A87" i="86"/>
  <c r="A86" i="86"/>
  <c r="A85" i="86"/>
  <c r="A84" i="86"/>
  <c r="A83" i="86"/>
  <c r="A82" i="86"/>
  <c r="A81" i="86"/>
  <c r="A80" i="86"/>
  <c r="A79" i="86"/>
  <c r="A78" i="86"/>
  <c r="A77" i="86"/>
  <c r="A76" i="86"/>
  <c r="A75" i="86"/>
  <c r="A74" i="86"/>
  <c r="A73" i="86"/>
  <c r="A72" i="86"/>
  <c r="A71" i="86"/>
  <c r="A70" i="86"/>
  <c r="A69" i="86"/>
  <c r="A68" i="86"/>
  <c r="A67" i="86"/>
  <c r="A66" i="86"/>
  <c r="A65" i="86"/>
  <c r="A64" i="86"/>
  <c r="A63" i="86"/>
  <c r="A62" i="86"/>
  <c r="A61" i="86"/>
  <c r="A60" i="86"/>
  <c r="A59" i="86"/>
  <c r="A58" i="86"/>
  <c r="A57" i="86"/>
  <c r="A56" i="86"/>
  <c r="A55" i="86"/>
  <c r="A54" i="86"/>
  <c r="A53" i="86"/>
  <c r="A52" i="86"/>
  <c r="A51" i="86"/>
  <c r="A50" i="86"/>
  <c r="A49" i="86"/>
  <c r="A48" i="86"/>
  <c r="A47" i="86"/>
  <c r="A46" i="86"/>
  <c r="A45" i="86"/>
  <c r="A44" i="86"/>
  <c r="A43" i="86"/>
  <c r="A42" i="86"/>
  <c r="A41" i="86"/>
  <c r="A40" i="86"/>
  <c r="A39" i="86"/>
  <c r="A38" i="86"/>
  <c r="A37" i="86"/>
  <c r="A36" i="86"/>
  <c r="A35" i="86"/>
  <c r="A34" i="86"/>
  <c r="A33" i="86"/>
  <c r="A32" i="86"/>
  <c r="A31" i="86"/>
  <c r="A30" i="86"/>
  <c r="A29" i="86"/>
  <c r="A28" i="86"/>
  <c r="A27" i="86"/>
  <c r="A26" i="86"/>
  <c r="A25" i="86"/>
  <c r="A24" i="86"/>
  <c r="A23" i="86"/>
  <c r="A22" i="86"/>
  <c r="A21" i="86"/>
  <c r="A20" i="86"/>
  <c r="A19" i="86"/>
  <c r="A91" i="87"/>
  <c r="A90" i="87"/>
  <c r="A89" i="87"/>
  <c r="A88" i="87"/>
  <c r="A87" i="87"/>
  <c r="A86" i="87"/>
  <c r="A85" i="87"/>
  <c r="A84" i="87"/>
  <c r="A83" i="87"/>
  <c r="A82" i="87"/>
  <c r="A81" i="87"/>
  <c r="A80" i="87"/>
  <c r="A79" i="87"/>
  <c r="A78" i="87"/>
  <c r="A77" i="87"/>
  <c r="A76" i="87"/>
  <c r="A75" i="87"/>
  <c r="A74" i="87"/>
  <c r="A73" i="87"/>
  <c r="A72" i="87"/>
  <c r="A71" i="87"/>
  <c r="A70" i="87"/>
  <c r="A69" i="87"/>
  <c r="A68" i="87"/>
  <c r="A67" i="87"/>
  <c r="A66" i="87"/>
  <c r="A65" i="87"/>
  <c r="A64" i="87"/>
  <c r="A63" i="87"/>
  <c r="A62" i="87"/>
  <c r="A61" i="87"/>
  <c r="A60" i="87"/>
  <c r="A59" i="87"/>
  <c r="A58" i="87"/>
  <c r="A57" i="87"/>
  <c r="A56" i="87"/>
  <c r="A55" i="87"/>
  <c r="A54" i="87"/>
  <c r="A53" i="87"/>
  <c r="A52" i="87"/>
  <c r="A51" i="87"/>
  <c r="A50" i="87"/>
  <c r="A49" i="87"/>
  <c r="A48" i="87"/>
  <c r="A47" i="87"/>
  <c r="A46" i="87"/>
  <c r="A45" i="87"/>
  <c r="A44" i="87"/>
  <c r="A43" i="87"/>
  <c r="A42" i="87"/>
  <c r="A41" i="87"/>
  <c r="A40" i="87"/>
  <c r="A39" i="87"/>
  <c r="A38" i="87"/>
  <c r="A37" i="87"/>
  <c r="A36" i="87"/>
  <c r="A35" i="87"/>
  <c r="A34" i="87"/>
  <c r="A33" i="87"/>
  <c r="A32" i="87"/>
  <c r="A31" i="87"/>
  <c r="A30" i="87"/>
  <c r="A29" i="87"/>
  <c r="A28" i="87"/>
  <c r="A27" i="87"/>
  <c r="A26" i="87"/>
  <c r="A25" i="87"/>
  <c r="A24" i="87"/>
  <c r="A23" i="87"/>
  <c r="A22" i="87"/>
  <c r="A21" i="87"/>
  <c r="A20" i="87"/>
  <c r="A19" i="87"/>
  <c r="A91" i="68"/>
  <c r="A90" i="68"/>
  <c r="A89" i="68"/>
  <c r="A88" i="68"/>
  <c r="A87" i="68"/>
  <c r="A86" i="68"/>
  <c r="A85" i="68"/>
  <c r="A84" i="68"/>
  <c r="A83" i="68"/>
  <c r="A82" i="68"/>
  <c r="A81" i="68"/>
  <c r="A80" i="68"/>
  <c r="A79" i="68"/>
  <c r="A78" i="68"/>
  <c r="A77" i="68"/>
  <c r="A76" i="68"/>
  <c r="A75" i="68"/>
  <c r="A74" i="68"/>
  <c r="A73" i="68"/>
  <c r="A72" i="68"/>
  <c r="A71" i="68"/>
  <c r="A70" i="68"/>
  <c r="A69" i="68"/>
  <c r="A68" i="68"/>
  <c r="A67" i="68"/>
  <c r="A66" i="68"/>
  <c r="A65" i="68"/>
  <c r="A64" i="68"/>
  <c r="A63" i="68"/>
  <c r="A62" i="68"/>
  <c r="A61" i="68"/>
  <c r="A60" i="68"/>
  <c r="A59" i="68"/>
  <c r="A58" i="68"/>
  <c r="A57" i="68"/>
  <c r="A56" i="68"/>
  <c r="A55" i="68"/>
  <c r="A54" i="68"/>
  <c r="A53" i="68"/>
  <c r="A52" i="68"/>
  <c r="A51" i="68"/>
  <c r="A50" i="68"/>
  <c r="A49" i="68"/>
  <c r="A48" i="68"/>
  <c r="A47" i="68"/>
  <c r="A46" i="68"/>
  <c r="A45" i="68"/>
  <c r="A44" i="68"/>
  <c r="A43" i="68"/>
  <c r="A42" i="68"/>
  <c r="A41" i="68"/>
  <c r="A40" i="68"/>
  <c r="A39" i="68"/>
  <c r="A38" i="68"/>
  <c r="A37" i="68"/>
  <c r="A36" i="68"/>
  <c r="A35" i="68"/>
  <c r="A34" i="68"/>
  <c r="A33" i="68"/>
  <c r="A32" i="68"/>
  <c r="A31" i="68"/>
  <c r="A30" i="68"/>
  <c r="A29" i="68"/>
  <c r="A28" i="68"/>
  <c r="A27" i="68"/>
  <c r="A26" i="68"/>
  <c r="A25" i="68"/>
  <c r="A24" i="68"/>
  <c r="A23" i="68"/>
  <c r="A22" i="68"/>
  <c r="A21" i="68"/>
  <c r="A20" i="68"/>
  <c r="A19" i="68"/>
  <c r="A91" i="67"/>
  <c r="A90" i="67"/>
  <c r="A89" i="67"/>
  <c r="A88" i="67"/>
  <c r="A87" i="67"/>
  <c r="A86" i="67"/>
  <c r="A85" i="67"/>
  <c r="A84" i="67"/>
  <c r="A83" i="67"/>
  <c r="A82" i="67"/>
  <c r="A81" i="67"/>
  <c r="A80" i="67"/>
  <c r="A79" i="67"/>
  <c r="A78" i="67"/>
  <c r="A77" i="67"/>
  <c r="A76" i="67"/>
  <c r="A75" i="67"/>
  <c r="A74" i="67"/>
  <c r="A73" i="67"/>
  <c r="A72" i="67"/>
  <c r="A71" i="67"/>
  <c r="A70" i="67"/>
  <c r="A69"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8" i="67"/>
  <c r="A27" i="67"/>
  <c r="A26" i="67"/>
  <c r="A25" i="67"/>
  <c r="A24" i="67"/>
  <c r="A23" i="67"/>
  <c r="A22" i="67"/>
  <c r="A21" i="67"/>
  <c r="A20" i="67"/>
  <c r="A19" i="67"/>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91" i="65"/>
  <c r="A90" i="65"/>
  <c r="A89" i="65"/>
  <c r="A88" i="65"/>
  <c r="A87" i="65"/>
  <c r="A86" i="65"/>
  <c r="A85" i="65"/>
  <c r="A84" i="65"/>
  <c r="A83" i="65"/>
  <c r="A82" i="65"/>
  <c r="A81" i="65"/>
  <c r="A80" i="65"/>
  <c r="A79" i="65"/>
  <c r="A78" i="65"/>
  <c r="A77" i="65"/>
  <c r="A76" i="65"/>
  <c r="A75" i="65"/>
  <c r="A74" i="65"/>
  <c r="A73" i="65"/>
  <c r="A72" i="65"/>
  <c r="A71" i="65"/>
  <c r="A70" i="65"/>
  <c r="A69" i="65"/>
  <c r="A68" i="65"/>
  <c r="A67" i="65"/>
  <c r="A66" i="65"/>
  <c r="A65" i="65"/>
  <c r="A64" i="65"/>
  <c r="A63" i="65"/>
  <c r="A62" i="65"/>
  <c r="A61" i="65"/>
  <c r="A60" i="65"/>
  <c r="A59" i="65"/>
  <c r="A58" i="65"/>
  <c r="A57" i="65"/>
  <c r="A56" i="65"/>
  <c r="A55" i="65"/>
  <c r="A54" i="65"/>
  <c r="A53" i="65"/>
  <c r="A52" i="65"/>
  <c r="A51" i="65"/>
  <c r="A50" i="65"/>
  <c r="A49" i="65"/>
  <c r="A48" i="65"/>
  <c r="A47" i="65"/>
  <c r="A46" i="65"/>
  <c r="A45" i="65"/>
  <c r="A44" i="65"/>
  <c r="A43" i="65"/>
  <c r="A42" i="65"/>
  <c r="A41" i="65"/>
  <c r="A40" i="65"/>
  <c r="A39" i="65"/>
  <c r="A38" i="65"/>
  <c r="A37" i="65"/>
  <c r="A36" i="65"/>
  <c r="A35" i="65"/>
  <c r="A34" i="65"/>
  <c r="A33" i="65"/>
  <c r="A32" i="65"/>
  <c r="A31" i="65"/>
  <c r="A30" i="65"/>
  <c r="A29" i="65"/>
  <c r="A28" i="65"/>
  <c r="A27" i="65"/>
  <c r="A26" i="65"/>
  <c r="A25" i="65"/>
  <c r="A24" i="65"/>
  <c r="A23" i="65"/>
  <c r="A22" i="65"/>
  <c r="A21" i="65"/>
  <c r="A20" i="65"/>
  <c r="A19" i="65"/>
  <c r="A91" i="64"/>
  <c r="A90" i="64"/>
  <c r="A89" i="64"/>
  <c r="A88" i="64"/>
  <c r="A87" i="64"/>
  <c r="A86" i="64"/>
  <c r="A85" i="64"/>
  <c r="A84" i="64"/>
  <c r="A83" i="64"/>
  <c r="A82" i="64"/>
  <c r="A81" i="64"/>
  <c r="A80" i="64"/>
  <c r="A79" i="64"/>
  <c r="A78" i="64"/>
  <c r="A77" i="64"/>
  <c r="A76" i="64"/>
  <c r="A75" i="64"/>
  <c r="A74" i="64"/>
  <c r="A73" i="64"/>
  <c r="A72" i="64"/>
  <c r="A71" i="64"/>
  <c r="A70" i="64"/>
  <c r="A69" i="64"/>
  <c r="A68" i="64"/>
  <c r="A67" i="64"/>
  <c r="A66" i="64"/>
  <c r="A65" i="64"/>
  <c r="A64" i="64"/>
  <c r="A63" i="64"/>
  <c r="A62" i="64"/>
  <c r="A61" i="64"/>
  <c r="A60" i="64"/>
  <c r="A59" i="64"/>
  <c r="A58" i="64"/>
  <c r="A57" i="64"/>
  <c r="A56" i="64"/>
  <c r="A55" i="64"/>
  <c r="A54" i="64"/>
  <c r="A53" i="64"/>
  <c r="A52" i="64"/>
  <c r="A51" i="64"/>
  <c r="A50" i="64"/>
  <c r="A49" i="64"/>
  <c r="A48" i="64"/>
  <c r="A47" i="64"/>
  <c r="A46" i="64"/>
  <c r="A45" i="64"/>
  <c r="A44" i="64"/>
  <c r="A43" i="64"/>
  <c r="A42" i="64"/>
  <c r="A41" i="64"/>
  <c r="A40" i="64"/>
  <c r="A39" i="64"/>
  <c r="A38" i="64"/>
  <c r="A37" i="64"/>
  <c r="A36" i="64"/>
  <c r="A35" i="64"/>
  <c r="A34" i="64"/>
  <c r="A33" i="64"/>
  <c r="A32" i="64"/>
  <c r="A31" i="64"/>
  <c r="A30" i="64"/>
  <c r="A29" i="64"/>
  <c r="A28" i="64"/>
  <c r="A27" i="64"/>
  <c r="A26" i="64"/>
  <c r="A25" i="64"/>
  <c r="A24" i="64"/>
  <c r="A23" i="64"/>
  <c r="A22" i="64"/>
  <c r="A21" i="64"/>
  <c r="A20" i="64"/>
  <c r="A19" i="64"/>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20" i="1" l="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19" i="1" l="1"/>
  <c r="A29" i="2" l="1"/>
  <c r="A30" i="2"/>
  <c r="A31" i="2"/>
  <c r="A32" i="2"/>
  <c r="A33" i="2"/>
  <c r="A34" i="2"/>
  <c r="A35" i="2"/>
  <c r="A36" i="2"/>
  <c r="A37" i="2"/>
  <c r="A38" i="2"/>
  <c r="A39" i="2"/>
  <c r="A40" i="2"/>
  <c r="A41" i="2"/>
  <c r="A42" i="2"/>
  <c r="A43" i="2"/>
  <c r="A44" i="2"/>
  <c r="A45" i="2"/>
  <c r="A46" i="2"/>
  <c r="A47" i="2"/>
  <c r="A48" i="2"/>
  <c r="A49" i="2"/>
  <c r="A50" i="2"/>
  <c r="A51" i="2"/>
  <c r="A52" i="2"/>
  <c r="A53" i="2"/>
  <c r="A54" i="2"/>
  <c r="A20" i="2"/>
  <c r="A21" i="2"/>
  <c r="A22" i="2"/>
  <c r="A23" i="2"/>
  <c r="A24" i="2"/>
  <c r="A25" i="2"/>
  <c r="A26" i="2"/>
  <c r="A27" i="2"/>
  <c r="A28" i="2"/>
  <c r="A19" i="2"/>
  <c r="B48" i="62" l="1"/>
  <c r="C1" i="98"/>
  <c r="H1" i="98"/>
  <c r="C1" i="97"/>
  <c r="H1" i="97"/>
  <c r="C1" i="96"/>
  <c r="H1" i="96"/>
  <c r="C1" i="95"/>
  <c r="H1" i="95"/>
  <c r="C1" i="94"/>
  <c r="H1" i="94"/>
  <c r="C1" i="93"/>
  <c r="H1" i="93"/>
  <c r="C1" i="105"/>
  <c r="H1" i="105"/>
  <c r="C1" i="104"/>
  <c r="H1" i="104"/>
  <c r="C1" i="103"/>
  <c r="H1" i="103"/>
  <c r="C1" i="102"/>
  <c r="H1" i="102"/>
  <c r="C1" i="101"/>
  <c r="H1" i="101"/>
  <c r="C1" i="100"/>
  <c r="H1" i="100"/>
  <c r="C1" i="85"/>
  <c r="H1" i="85"/>
  <c r="C1" i="84"/>
  <c r="H1" i="84"/>
  <c r="C1" i="83"/>
  <c r="H1" i="83"/>
  <c r="C1" i="82"/>
  <c r="H1" i="82"/>
  <c r="C1" i="81"/>
  <c r="H1" i="81"/>
  <c r="C1" i="80"/>
  <c r="H1" i="80"/>
  <c r="C1" i="92"/>
  <c r="I1" i="92"/>
  <c r="C1" i="72"/>
  <c r="I1" i="72"/>
  <c r="C1" i="71"/>
  <c r="I1" i="71"/>
  <c r="C1" i="70"/>
  <c r="I1" i="70"/>
  <c r="C1" i="69"/>
  <c r="I1" i="69"/>
  <c r="C1" i="86"/>
  <c r="I1" i="86"/>
  <c r="C1" i="87"/>
  <c r="I1" i="87"/>
  <c r="C1" i="68"/>
  <c r="I1" i="68"/>
  <c r="C1" i="67"/>
  <c r="I1" i="67"/>
  <c r="C1" i="66"/>
  <c r="I1" i="66"/>
  <c r="C1" i="65"/>
  <c r="I1" i="65"/>
  <c r="C1" i="64"/>
  <c r="I1" i="64"/>
  <c r="C1" i="63"/>
  <c r="I1" i="63"/>
  <c r="C1" i="1"/>
  <c r="H1" i="1"/>
  <c r="C1" i="2"/>
  <c r="C3" i="2"/>
  <c r="E3" i="2"/>
  <c r="B9" i="62"/>
  <c r="B11" i="62"/>
  <c r="B14" i="62"/>
  <c r="B17" i="62"/>
  <c r="B30" i="62"/>
  <c r="B32" i="62"/>
  <c r="B40" i="62"/>
</calcChain>
</file>

<file path=xl/sharedStrings.xml><?xml version="1.0" encoding="utf-8"?>
<sst xmlns="http://schemas.openxmlformats.org/spreadsheetml/2006/main" count="14388" uniqueCount="969">
  <si>
    <t>1 000 EUR</t>
  </si>
  <si>
    <t>Einwohner</t>
  </si>
  <si>
    <t>Insgesamt</t>
  </si>
  <si>
    <t>Davon</t>
  </si>
  <si>
    <t>Allgemeine Finanzwirtschaft</t>
  </si>
  <si>
    <t>unter 500</t>
  </si>
  <si>
    <t>Statistische Berichte</t>
  </si>
  <si>
    <t>Bestell-Nr.:</t>
  </si>
  <si>
    <t>Herausgabe:</t>
  </si>
  <si>
    <t>Printausgabe:</t>
  </si>
  <si>
    <t>Herausgeber: Statistisches Amt Mecklenburg-Vorpommern, Lübecker Straße 287, 19059 Schwerin,</t>
  </si>
  <si>
    <t>Telefon: 0385 588-0, Telefax: 0385 588-56909, Internet: http://www.statistik-mv.de, E-Mail: statistik.post@statistik-mv.de</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</si>
  <si>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</si>
  <si>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</si>
  <si>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</si>
  <si>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</si>
  <si>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</si>
  <si>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</si>
  <si>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</si>
  <si>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</si>
  <si>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</si>
  <si>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</si>
  <si>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</si>
  <si>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</si>
  <si>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</si>
  <si>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</si>
  <si>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</si>
  <si>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</si>
  <si>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</si>
  <si>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Gemeindeverbände (Haushaltsrechnungsstatistik)</t>
  </si>
  <si>
    <t>EUR 6,00</t>
  </si>
  <si>
    <t>Gemeindefinanzen</t>
  </si>
  <si>
    <t>L II - j</t>
  </si>
  <si>
    <t xml:space="preserve">      Auszugsweise Vervielfältigung und Verbreitung  mit Quellenangabe gestattet.</t>
  </si>
  <si>
    <t>Inhaltsverzeichnis</t>
  </si>
  <si>
    <t>Seite</t>
  </si>
  <si>
    <t>Vorbemerkungen</t>
  </si>
  <si>
    <t>Erläuterung der Begriffe</t>
  </si>
  <si>
    <t>Zuordnungsschlüssel für den Tabellenteil</t>
  </si>
  <si>
    <t>Bezeichnung</t>
  </si>
  <si>
    <t>Umweltschutz</t>
  </si>
  <si>
    <t>Brandschutz</t>
  </si>
  <si>
    <t>Katastrophenschutz</t>
  </si>
  <si>
    <t>Rettungsdienst</t>
  </si>
  <si>
    <t>Realschulen</t>
  </si>
  <si>
    <t>Schülerbeförderung</t>
  </si>
  <si>
    <t>Wissenschaft und Forschung</t>
  </si>
  <si>
    <t>Volkshochschulen</t>
  </si>
  <si>
    <t>Sonstige Volksbildung</t>
  </si>
  <si>
    <t>Naturschutz und Landschaftspflege</t>
  </si>
  <si>
    <t>Soziale Einrichtungen (ohne Einrichtungen der Jugendhilfe)</t>
  </si>
  <si>
    <t>Jugendarbeit</t>
  </si>
  <si>
    <t>Einrichtungen der Jugendarbeit</t>
  </si>
  <si>
    <t>Tageseinrichtungen für Kinder</t>
  </si>
  <si>
    <t>Förderung des Sports</t>
  </si>
  <si>
    <t>Gemeindestraßen</t>
  </si>
  <si>
    <t>Kreisstraßen</t>
  </si>
  <si>
    <t>Bundesstraßen</t>
  </si>
  <si>
    <t>Landesstraßen</t>
  </si>
  <si>
    <t>Straßenreinigung</t>
  </si>
  <si>
    <t>Parkeinrichtungen</t>
  </si>
  <si>
    <t>Abwasserbeseitigung</t>
  </si>
  <si>
    <t>Elektrizitätsversorgung</t>
  </si>
  <si>
    <t>Gasversorgung</t>
  </si>
  <si>
    <t>Wasserversorgung</t>
  </si>
  <si>
    <t>Fernwärmeversorgung</t>
  </si>
  <si>
    <t>Sonstige allgemeine Finanzwirtschaft</t>
  </si>
  <si>
    <t>Abwicklung der Vorjahre</t>
  </si>
  <si>
    <t>Realsteuern</t>
  </si>
  <si>
    <t>Schlüsselzuweisungen vom Land</t>
  </si>
  <si>
    <t>Bedarfszuweisungen</t>
  </si>
  <si>
    <t>Sonstige allgemeine Zuweisungen</t>
  </si>
  <si>
    <t>Allgemeine Umlagen</t>
  </si>
  <si>
    <t>Verwaltungsgebühren</t>
  </si>
  <si>
    <t>Benutzungsgebühren und ähnliche Entgelte</t>
  </si>
  <si>
    <t>Zweckgebundene Abgaben</t>
  </si>
  <si>
    <t>Mieten und Pachten</t>
  </si>
  <si>
    <t>Zuweisungen und Zuschüsse für laufende Zwecke</t>
  </si>
  <si>
    <t>Konzessionsabgaben</t>
  </si>
  <si>
    <t>Schuldendiensthilfen</t>
  </si>
  <si>
    <t>Ersatz von sozialen Leistungen in Einrichtungen</t>
  </si>
  <si>
    <t>Beiträge und ähnliche Entgelte</t>
  </si>
  <si>
    <t>Beiträge zu Versorgungskassen</t>
  </si>
  <si>
    <t>Beiträge zur gesetzlichen Sozialversicherung</t>
  </si>
  <si>
    <t>Unterhaltung der Grundstücke und baulichen Anlagen</t>
  </si>
  <si>
    <t>Steuern, Versicherungen, Schadensfälle</t>
  </si>
  <si>
    <t>Steuerbeteiligungen</t>
  </si>
  <si>
    <t>Allgemeine Zuweisungen</t>
  </si>
  <si>
    <t>Lfd.
Nr.</t>
  </si>
  <si>
    <t>EUR je
Einwohner</t>
  </si>
  <si>
    <t>Tabelle 1</t>
  </si>
  <si>
    <t xml:space="preserve"> </t>
  </si>
  <si>
    <t>Tabelle 3</t>
  </si>
  <si>
    <t>Kreisfreie
Städte</t>
  </si>
  <si>
    <t>Kreis-
angehörige
Gemeinden</t>
  </si>
  <si>
    <t>500
bis unter
1 000</t>
  </si>
  <si>
    <t>1 000
bis unter
3 000</t>
  </si>
  <si>
    <t>3 000
bis unter
5 000</t>
  </si>
  <si>
    <t>5 000
bis unter
10 000</t>
  </si>
  <si>
    <t>10 000
bis unter
20 000</t>
  </si>
  <si>
    <t>20 000
und mehr</t>
  </si>
  <si>
    <t>Amts-
verwal-
tungen</t>
  </si>
  <si>
    <t>Kreis-
verwal-
tungen</t>
  </si>
  <si>
    <t>Tabelle 4.1</t>
  </si>
  <si>
    <t>Tabelle 2</t>
  </si>
  <si>
    <t>Tabelle 4.2</t>
  </si>
  <si>
    <t>Tabelle 4.3</t>
  </si>
  <si>
    <t>Tabelle 4.4</t>
  </si>
  <si>
    <t>Tabelle 4.5</t>
  </si>
  <si>
    <t>Tabelle 4.6</t>
  </si>
  <si>
    <t>Tabelle 4.7</t>
  </si>
  <si>
    <t>Tabelle 4.8</t>
  </si>
  <si>
    <t>Tabelle 4.9</t>
  </si>
  <si>
    <t>Tabelle 6.1</t>
  </si>
  <si>
    <t>Tabelle 6.2</t>
  </si>
  <si>
    <t>Tabelle 6.3</t>
  </si>
  <si>
    <t>Tabelle 6.4</t>
  </si>
  <si>
    <t>Tabelle 6.5</t>
  </si>
  <si>
    <t>Tabelle 6.6</t>
  </si>
  <si>
    <t>1 000 EUR</t>
  </si>
  <si>
    <t>EUR je Einwohner</t>
  </si>
  <si>
    <t>Tabelle 4</t>
  </si>
  <si>
    <t>Mecklenburg-Vorpommern insgesamt</t>
  </si>
  <si>
    <t>Rostock</t>
  </si>
  <si>
    <t>Tabelle 5</t>
  </si>
  <si>
    <t>Schwerin</t>
  </si>
  <si>
    <t>Neubrandenburg</t>
  </si>
  <si>
    <t>Stralsund</t>
  </si>
  <si>
    <t>Wismar</t>
  </si>
  <si>
    <t>Greifswald</t>
  </si>
  <si>
    <t>Mecklenburgische Seenplatte</t>
  </si>
  <si>
    <t>Landkreis Rostock</t>
  </si>
  <si>
    <t>Vorpommern-Rügen</t>
  </si>
  <si>
    <t>Nordwestmecklenburg</t>
  </si>
  <si>
    <t>Vorpommern-Greifswald</t>
  </si>
  <si>
    <t>Ludwigslust-Parchim</t>
  </si>
  <si>
    <t>Tabelle 6</t>
  </si>
  <si>
    <t xml:space="preserve">  Mecklenburg-Vorpommern insgesamt</t>
  </si>
  <si>
    <t xml:space="preserve">  Rostock</t>
  </si>
  <si>
    <t xml:space="preserve">  Schwerin</t>
  </si>
  <si>
    <t xml:space="preserve">  Neubrandenburg</t>
  </si>
  <si>
    <t xml:space="preserve">  Stralsund</t>
  </si>
  <si>
    <t xml:space="preserve">  Wismar</t>
  </si>
  <si>
    <t xml:space="preserve">  Greifswald</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</si>
  <si>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</si>
  <si>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</si>
  <si>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</si>
  <si>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</si>
  <si>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</si>
  <si>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</si>
  <si>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Personal- und Versorgungsauszahlungen</t>
  </si>
  <si>
    <t>Auszahlungen für Sach- und Dienstleistungen</t>
  </si>
  <si>
    <t>Sozialtransferleistungen und Leistungsbeteiligungen
   nach SGB II</t>
  </si>
  <si>
    <t>Zinsauszahlungen</t>
  </si>
  <si>
    <t>Sonstige laufende Auszahlungen</t>
  </si>
  <si>
    <t>Abzüglich Zahlungen von gleicher Ebene</t>
  </si>
  <si>
    <t>Auszahlungen aus laufender Verwaltungstätigkeit</t>
  </si>
  <si>
    <t>Auszahlungen für den Erwerb von Sachanlage-
   vermögen</t>
  </si>
  <si>
    <t xml:space="preserve">   darunter: Auszahlungen für Baumaßnahmen</t>
  </si>
  <si>
    <t>Tilgung von Krediten bei Verwaltungen</t>
  </si>
  <si>
    <t>Sonstige Auszahlungen aus Investitionstätigkeit</t>
  </si>
  <si>
    <t>Auszahlungen aus Investitionstätigkeit</t>
  </si>
  <si>
    <t>Bereinigte Auszahlungen</t>
  </si>
  <si>
    <t>Steuern (netto)</t>
  </si>
  <si>
    <t xml:space="preserve">   darunter: Gemeindeanteil an der Einkommensteuer</t>
  </si>
  <si>
    <t>Bedarfs- und sonstige allgemeine Zuweisungen
   vom Land</t>
  </si>
  <si>
    <t>Zuweisungen und Zuschüsse für laufende Zwecke
   vom Land</t>
  </si>
  <si>
    <t>Zuweisungen und Zuschüsse für laufende Zwecke
   vom Bund</t>
  </si>
  <si>
    <t>Öffentlich-rechtliche Leistungsentgelte</t>
  </si>
  <si>
    <t>Sonstige laufende Einzahlungen</t>
  </si>
  <si>
    <t>Einzahlungen aus laufender Verwaltungstätigkeit</t>
  </si>
  <si>
    <t>Investitionszuweisungen vom Land</t>
  </si>
  <si>
    <t>Kreditaufnahme für Investitionen bei Verwaltungen</t>
  </si>
  <si>
    <t>Sonstige Einzahlungen aus Investitionstätigkeit</t>
  </si>
  <si>
    <t>Einzahlungen aus Investitionstätigkeit</t>
  </si>
  <si>
    <t>Bereinigte Einzahlungen</t>
  </si>
  <si>
    <t>Finanzierungssaldo</t>
  </si>
  <si>
    <t>Mehrauszahlungen/Mehreinzahlungen 
   aus Verwaltungstätigkeit</t>
  </si>
  <si>
    <t>Kreditaufnahmen für Investitionen am Kreditmarkt</t>
  </si>
  <si>
    <t>Tilgung von Krediten für Investitionen am Kreditmarkt</t>
  </si>
  <si>
    <t xml:space="preserve">                   Gewerbesteuer (netto)</t>
  </si>
  <si>
    <t xml:space="preserve">                   Grundsteuer</t>
  </si>
  <si>
    <t>21-24</t>
  </si>
  <si>
    <t>25-29</t>
  </si>
  <si>
    <t>Soziale
Hilfen</t>
  </si>
  <si>
    <t>davon</t>
  </si>
  <si>
    <t>31-35</t>
  </si>
  <si>
    <t>51, 52, 54</t>
  </si>
  <si>
    <t>Innere 
Verwaltung</t>
  </si>
  <si>
    <t>Sicherheit und 
Ordnung</t>
  </si>
  <si>
    <t>Schulträger-
aufgaben</t>
  </si>
  <si>
    <t>Kultur und 
Wissenschaft</t>
  </si>
  <si>
    <t>Soziales 
und 
Jugend</t>
  </si>
  <si>
    <t>Kinder-, 
Jugend- 
und 
Familien-
hilfe</t>
  </si>
  <si>
    <t>Gesund-
heit und 
Sport</t>
  </si>
  <si>
    <t>Zentrale 
Finanz-
leistungen</t>
  </si>
  <si>
    <t>53, 55-57</t>
  </si>
  <si>
    <t>Art der Auszahlungen und Einzahlungen</t>
  </si>
  <si>
    <t>Auszahlungen und Einzahlungen der Gemeinden und</t>
  </si>
  <si>
    <t>Räum-
liche 
Planung 
und Ent-
wicklung; 
Bauen 
und 
Wohnen; 
Verkehrs-
flächen 
und -anla-
gen, ÖPNV</t>
  </si>
  <si>
    <t>Ver- und 
Entsor-
gung; 
Natur- 
und Land-
schafts-
pflege; 
Umwelt-
schutz; 
Wirtschaft 
und 
Tourismus</t>
  </si>
  <si>
    <t>Davon Produktbereiche</t>
  </si>
  <si>
    <t>in Mecklenburg-Vorpommern</t>
  </si>
  <si>
    <t xml:space="preserve">  Innere Verwaltung</t>
  </si>
  <si>
    <t xml:space="preserve">  Sicherheit und Ordnung</t>
  </si>
  <si>
    <t xml:space="preserve">  Schulträgeraufgaben</t>
  </si>
  <si>
    <t xml:space="preserve">  Kultur und Wissenschaft</t>
  </si>
  <si>
    <t xml:space="preserve">  Soziales und Jugend</t>
  </si>
  <si>
    <t>Innere Verwaltung</t>
  </si>
  <si>
    <t>Sicherheit und Ordnung</t>
  </si>
  <si>
    <t>Schulträgeraufgaben</t>
  </si>
  <si>
    <t>Kultur und Wissenschaft</t>
  </si>
  <si>
    <t>Soziales und Jugend</t>
  </si>
  <si>
    <t>Gesundheit und Sport</t>
  </si>
  <si>
    <t>Räumliche Planung und Entwicklung; Bauen und Wohnen; 
Verkehrsflächen und -anlagen, ÖPNV</t>
  </si>
  <si>
    <t>Ver- und Entsorgung; Natur- und Landschaftspflege; Umweltschutz; Wirtschaft und Tourismus</t>
  </si>
  <si>
    <t>Zentrale Finanzleistungen</t>
  </si>
  <si>
    <t>Tabelle 4.5.1</t>
  </si>
  <si>
    <t>Tabelle 4.5.2</t>
  </si>
  <si>
    <t xml:space="preserve">  Gesundheit und Sport</t>
  </si>
  <si>
    <t xml:space="preserve">  Räumliche Planung und Entwicklung; Bauen und Wohnen; 
    Verkehrsflächen und -anlagen, ÖPNV</t>
  </si>
  <si>
    <t xml:space="preserve">  Zentrale Finanzleistungen</t>
  </si>
  <si>
    <t xml:space="preserve">  Ver- und Entsorgung; Natur- und Landschaftspflege; Umweltschutz; 
    Wirtschaft und Tourismus</t>
  </si>
  <si>
    <t xml:space="preserve">    Soziale Hilfen</t>
  </si>
  <si>
    <t>Davon: Soziale Hilfen</t>
  </si>
  <si>
    <t xml:space="preserve">Produktrahmenplan </t>
  </si>
  <si>
    <t>Schlüssel</t>
  </si>
  <si>
    <t>1</t>
  </si>
  <si>
    <t>Zentrale Verwaltung</t>
  </si>
  <si>
    <t>11</t>
  </si>
  <si>
    <t>111</t>
  </si>
  <si>
    <t>Verwaltungssteuerung und -service</t>
  </si>
  <si>
    <t>12</t>
  </si>
  <si>
    <t>121</t>
  </si>
  <si>
    <t>Statistik und Wahlen</t>
  </si>
  <si>
    <t>122</t>
  </si>
  <si>
    <t xml:space="preserve">Ordnungsangelegenheiten
</t>
  </si>
  <si>
    <t>126</t>
  </si>
  <si>
    <t>127</t>
  </si>
  <si>
    <t>128</t>
  </si>
  <si>
    <t>2</t>
  </si>
  <si>
    <t>Schule und Kultur</t>
  </si>
  <si>
    <t>211</t>
  </si>
  <si>
    <t>Grundschulen</t>
  </si>
  <si>
    <t>212</t>
  </si>
  <si>
    <t>Hauptschulen</t>
  </si>
  <si>
    <t>Kombinierte Grund- und Hauptschulen</t>
  </si>
  <si>
    <t>214</t>
  </si>
  <si>
    <t>Schulformunabhängige Orientierungsstufe</t>
  </si>
  <si>
    <t>215</t>
  </si>
  <si>
    <t>216</t>
  </si>
  <si>
    <t>Kombinierte Haupt- und Realschulen</t>
  </si>
  <si>
    <t>217</t>
  </si>
  <si>
    <t xml:space="preserve">Gymnasien, Kollegs </t>
  </si>
  <si>
    <t>218</t>
  </si>
  <si>
    <t xml:space="preserve">Gesamtschulen </t>
  </si>
  <si>
    <t>221</t>
  </si>
  <si>
    <t xml:space="preserve">Sonderschulen </t>
  </si>
  <si>
    <t>231</t>
  </si>
  <si>
    <t>Berufliche Schulen</t>
  </si>
  <si>
    <t>241</t>
  </si>
  <si>
    <t>242</t>
  </si>
  <si>
    <t>Fördermaßnahmen für Schüler</t>
  </si>
  <si>
    <t>243</t>
  </si>
  <si>
    <t>Sonstige schulische Aufgaben</t>
  </si>
  <si>
    <t>251</t>
  </si>
  <si>
    <t>252</t>
  </si>
  <si>
    <t>Nichtwissenschaftliche Museen, Sammlungen</t>
  </si>
  <si>
    <t>253</t>
  </si>
  <si>
    <t>Zoologische und Botanische Gärten</t>
  </si>
  <si>
    <t>261</t>
  </si>
  <si>
    <t xml:space="preserve">Theater </t>
  </si>
  <si>
    <t>262</t>
  </si>
  <si>
    <t>Musikpflege</t>
  </si>
  <si>
    <t>263</t>
  </si>
  <si>
    <t>Musikschule</t>
  </si>
  <si>
    <t>271</t>
  </si>
  <si>
    <t>272</t>
  </si>
  <si>
    <t>Büchereien</t>
  </si>
  <si>
    <t>273</t>
  </si>
  <si>
    <t>281</t>
  </si>
  <si>
    <t>Heimat- und sonstige Kulturpflege</t>
  </si>
  <si>
    <t>291</t>
  </si>
  <si>
    <t>Förderung von Kirchengemeinden und sonstigen Religionsgemeinschaften</t>
  </si>
  <si>
    <t>3</t>
  </si>
  <si>
    <t>Soziale Hilfen</t>
  </si>
  <si>
    <t>311</t>
  </si>
  <si>
    <t>Grundversorgung und Hilfen nach dem Zwölften Buch Sozialgesetzbuch (SGB XII)</t>
  </si>
  <si>
    <t>Grundsicherung für Arbeitsuchende nach dem Zweiten Buch Sozialgesetzbuch (SGB II)</t>
  </si>
  <si>
    <t>Leistungen für Unterkunft und Heizung</t>
  </si>
  <si>
    <t>Eingliederungsleistungen</t>
  </si>
  <si>
    <t>Einmalige Leistungen</t>
  </si>
  <si>
    <t xml:space="preserve">Arbeitslosengeld II (ohne KdU) </t>
  </si>
  <si>
    <t>Eingliederungsleistungen/Optionsgemeinden</t>
  </si>
  <si>
    <t>3126</t>
  </si>
  <si>
    <t>Leistungen für Bildung und Teilhabe nach § 28 SGB II</t>
  </si>
  <si>
    <t>Hilfen für Asylbewerber</t>
  </si>
  <si>
    <t>Leistungen nach dem Bundesversorgungsgesetz</t>
  </si>
  <si>
    <t>Förderung von Trägern der Wohlfahrtspflege</t>
  </si>
  <si>
    <t>Unterhaltsvorschussleistungen</t>
  </si>
  <si>
    <t>Betreuungsleistungen</t>
  </si>
  <si>
    <t>Hilfen für Heimkehrer und politische Häftlinge</t>
  </si>
  <si>
    <t>345</t>
  </si>
  <si>
    <t>Leistungen für Bildung und Teilhabe nach § 6b BKKG</t>
  </si>
  <si>
    <t>Sonstige soziale Hilfen und Leistungen</t>
  </si>
  <si>
    <t>Kinder-, Jugend- und Familienhilfe</t>
  </si>
  <si>
    <t>Förderung von Kindern in Tageseinrichtungen und in Tagespflege</t>
  </si>
  <si>
    <t>Sonstige Leistungen der Kinder-, Jugend- und Familienhilfe</t>
  </si>
  <si>
    <t>4</t>
  </si>
  <si>
    <t>41</t>
  </si>
  <si>
    <t>Gesundheitsdienste</t>
  </si>
  <si>
    <t>411</t>
  </si>
  <si>
    <t xml:space="preserve">Krankenhäuser </t>
  </si>
  <si>
    <t>412</t>
  </si>
  <si>
    <t>Gesundheitseinrichtungen</t>
  </si>
  <si>
    <t>414</t>
  </si>
  <si>
    <t>Maßnahmen der Gesundheitspflege</t>
  </si>
  <si>
    <t>418</t>
  </si>
  <si>
    <t>Kur- und Badeeinrichtungen</t>
  </si>
  <si>
    <t>42</t>
  </si>
  <si>
    <t>Sportförderung</t>
  </si>
  <si>
    <t>421</t>
  </si>
  <si>
    <t>424</t>
  </si>
  <si>
    <t>Sportstätten und Bäder</t>
  </si>
  <si>
    <t>5</t>
  </si>
  <si>
    <t>Gestaltung der Umwelt</t>
  </si>
  <si>
    <t>51</t>
  </si>
  <si>
    <t>Räumliche Planung und Entwicklung</t>
  </si>
  <si>
    <t>Räumliche Planungs- und Entwicklungsmaßnahmen</t>
  </si>
  <si>
    <t>52</t>
  </si>
  <si>
    <t>Bauen und Wohnen</t>
  </si>
  <si>
    <t>Bau- und Grundstücksordnung</t>
  </si>
  <si>
    <t>Wohnbauförderung</t>
  </si>
  <si>
    <t>Denkmalschutz und -pflege</t>
  </si>
  <si>
    <t>Ver- und Entsorgung</t>
  </si>
  <si>
    <t>Kombinierte Versorgung</t>
  </si>
  <si>
    <t>Abfallwirtschaft</t>
  </si>
  <si>
    <t>Verkehrsflächen und -anlagen, ÖPNV</t>
  </si>
  <si>
    <t>548</t>
  </si>
  <si>
    <t xml:space="preserve">Sonstiger Personen- und Güterverkehr </t>
  </si>
  <si>
    <t>55</t>
  </si>
  <si>
    <t>Natur- und Landschaftspflege</t>
  </si>
  <si>
    <t>551</t>
  </si>
  <si>
    <t>Öffentliches Grün/Landschaftsbau</t>
  </si>
  <si>
    <t>552</t>
  </si>
  <si>
    <t>Öffentliche Gewässer/Wasserbauliche Anlagen</t>
  </si>
  <si>
    <t>553</t>
  </si>
  <si>
    <t>Friedhofs- und Bestattungswesen</t>
  </si>
  <si>
    <t>554</t>
  </si>
  <si>
    <t>555</t>
  </si>
  <si>
    <t>Land- und Forstwirtschaft</t>
  </si>
  <si>
    <t>56</t>
  </si>
  <si>
    <t>561</t>
  </si>
  <si>
    <t>Umweltschutzmaßnahmen</t>
  </si>
  <si>
    <t>57</t>
  </si>
  <si>
    <t>Wirtschaft und Tourismus</t>
  </si>
  <si>
    <t>571</t>
  </si>
  <si>
    <t>Wirtschaftsförderung</t>
  </si>
  <si>
    <t>573</t>
  </si>
  <si>
    <t xml:space="preserve">Allgemeine Einrichtungen und Unternehmen </t>
  </si>
  <si>
    <t>575</t>
  </si>
  <si>
    <t>Tourismus</t>
  </si>
  <si>
    <t>Steuern, allgemeine Zuweisungen, allgemeine Umlagen</t>
  </si>
  <si>
    <t>Kontenrahmenplan</t>
  </si>
  <si>
    <t>6</t>
  </si>
  <si>
    <t>Einzahlungen</t>
  </si>
  <si>
    <t>60</t>
  </si>
  <si>
    <t>Steuern und ähnliche Abgaben</t>
  </si>
  <si>
    <t>601</t>
  </si>
  <si>
    <t>6011</t>
  </si>
  <si>
    <t xml:space="preserve"> Grundsteuer A</t>
  </si>
  <si>
    <t>6012</t>
  </si>
  <si>
    <t xml:space="preserve"> Grundsteuer B</t>
  </si>
  <si>
    <t>6013</t>
  </si>
  <si>
    <t xml:space="preserve"> Gewerbesteuer</t>
  </si>
  <si>
    <t>602</t>
  </si>
  <si>
    <t>Gemeindeanteile an den Gemeinschaftssteuern</t>
  </si>
  <si>
    <t>6021</t>
  </si>
  <si>
    <t xml:space="preserve"> Gemeindeanteil an der Einkommensteuer</t>
  </si>
  <si>
    <t>6022</t>
  </si>
  <si>
    <t xml:space="preserve"> Gemeindeanteil an der Umsatzsteuer</t>
  </si>
  <si>
    <t>603</t>
  </si>
  <si>
    <t>Sonstige Gemeindesteuern</t>
  </si>
  <si>
    <t>6031</t>
  </si>
  <si>
    <t xml:space="preserve"> Vergnügungssteuer</t>
  </si>
  <si>
    <t>6032</t>
  </si>
  <si>
    <t xml:space="preserve"> Hundesteuer</t>
  </si>
  <si>
    <t>6033</t>
  </si>
  <si>
    <t xml:space="preserve"> Jagdsteuer</t>
  </si>
  <si>
    <t>6034</t>
  </si>
  <si>
    <t xml:space="preserve"> Zweitwohnungssteuer</t>
  </si>
  <si>
    <t>6035</t>
  </si>
  <si>
    <t xml:space="preserve"> Grunderwerbsteuer</t>
  </si>
  <si>
    <t>6039</t>
  </si>
  <si>
    <t xml:space="preserve"> Sonstige örtliche Steuern</t>
  </si>
  <si>
    <t>604</t>
  </si>
  <si>
    <t>Steuerähnliche Einzahlungen</t>
  </si>
  <si>
    <t>6041</t>
  </si>
  <si>
    <t xml:space="preserve"> Fremdenverkehrsabgabe</t>
  </si>
  <si>
    <t>6042</t>
  </si>
  <si>
    <t xml:space="preserve"> Abgaben von Spielbanken</t>
  </si>
  <si>
    <t>6049</t>
  </si>
  <si>
    <t xml:space="preserve"> Sonstige steuerähnliche Einzahlungen</t>
  </si>
  <si>
    <t>605</t>
  </si>
  <si>
    <t>Ausgleichsleistungen</t>
  </si>
  <si>
    <t>6051</t>
  </si>
  <si>
    <t xml:space="preserve"> Leistungen nach dem Familienleistungsausgleich</t>
  </si>
  <si>
    <t>6052</t>
  </si>
  <si>
    <t xml:space="preserve"> Leistg. d. Landes a. d. Umsetzung d. 4. Ges. für moderne
  Dienstlstg. am Arbeitsmarkt</t>
  </si>
  <si>
    <t>6053</t>
  </si>
  <si>
    <t xml:space="preserve"> Leistg. d. Landes a. d. Ausgl. v. Sonderlasten b. d. Zusammenf. v. Arbeitslosen- und Sozialhilfe nach § 11 Abs. 3a FAG</t>
  </si>
  <si>
    <t>61</t>
  </si>
  <si>
    <t>Zuwendungen und allgemeine Umlagen</t>
  </si>
  <si>
    <t>6111</t>
  </si>
  <si>
    <t>612</t>
  </si>
  <si>
    <t>6121</t>
  </si>
  <si>
    <t xml:space="preserve"> Bedarfszuweisungen vom Land</t>
  </si>
  <si>
    <t>6122</t>
  </si>
  <si>
    <t xml:space="preserve"> Bedarfszuweisungen von Gemeinde/GV</t>
  </si>
  <si>
    <t>613</t>
  </si>
  <si>
    <t>6130</t>
  </si>
  <si>
    <t xml:space="preserve"> vom Bund</t>
  </si>
  <si>
    <t>6131</t>
  </si>
  <si>
    <t xml:space="preserve"> vom Land</t>
  </si>
  <si>
    <t>6132</t>
  </si>
  <si>
    <t xml:space="preserve"> von Gemeinden/Gv.</t>
  </si>
  <si>
    <t>614</t>
  </si>
  <si>
    <t>6140</t>
  </si>
  <si>
    <t>6141</t>
  </si>
  <si>
    <t>6142</t>
  </si>
  <si>
    <t>6143</t>
  </si>
  <si>
    <t xml:space="preserve"> von Zweckverbänden und dergl.</t>
  </si>
  <si>
    <t>6144</t>
  </si>
  <si>
    <t xml:space="preserve"> von der gesetzlichen Sozialversicherung</t>
  </si>
  <si>
    <t>6145</t>
  </si>
  <si>
    <t xml:space="preserve"> von verbundenen Unternehmen, Beteiligungen</t>
  </si>
  <si>
    <t>6146</t>
  </si>
  <si>
    <t xml:space="preserve"> von sonstigen öffentlichen Sonderrechnungen</t>
  </si>
  <si>
    <t>6147</t>
  </si>
  <si>
    <t xml:space="preserve"> von privaten Unternehmen</t>
  </si>
  <si>
    <t>6148</t>
  </si>
  <si>
    <t xml:space="preserve"> von übrigen Bereichen</t>
  </si>
  <si>
    <t>6182</t>
  </si>
  <si>
    <t>Allgemeine Umlagen von Gemeinden/Gv.</t>
  </si>
  <si>
    <t>619</t>
  </si>
  <si>
    <t>Aufgabenbezogene Leistungsbeteiligungen</t>
  </si>
  <si>
    <t>6191</t>
  </si>
  <si>
    <t xml:space="preserve"> Aufgabenbezogene Leistungsbeteiligungen des Bundes</t>
  </si>
  <si>
    <t>62</t>
  </si>
  <si>
    <t>Sonstige Transfereinzahlungen</t>
  </si>
  <si>
    <t>621</t>
  </si>
  <si>
    <t>Ersatz von sozialen Leistungen außerhalb von
 Einrichtungen</t>
  </si>
  <si>
    <t>6211</t>
  </si>
  <si>
    <t xml:space="preserve"> Kostenbeiträge und Aufwendungsersatz; Kostenersatz</t>
  </si>
  <si>
    <t>6212</t>
  </si>
  <si>
    <t xml:space="preserve"> Übergeleitete Unterhaltsansprüche gegen bürgerlich-rechtliche Unterhaltsverpflichtete</t>
  </si>
  <si>
    <t>6213</t>
  </si>
  <si>
    <t xml:space="preserve"> Leistungen von Sozialleistungsträgern</t>
  </si>
  <si>
    <t>6214</t>
  </si>
  <si>
    <t xml:space="preserve"> Sonstige Ersatzleistungen</t>
  </si>
  <si>
    <t>6215</t>
  </si>
  <si>
    <t xml:space="preserve"> Rückzahlung gewährter Hilfen (Tilgung und Zinsen von Darlehen)</t>
  </si>
  <si>
    <t>622</t>
  </si>
  <si>
    <t>6221</t>
  </si>
  <si>
    <t xml:space="preserve"> Kostenbeiträge und Aufwendungsersatz, Kostenersatz</t>
  </si>
  <si>
    <t>6222</t>
  </si>
  <si>
    <t>6223</t>
  </si>
  <si>
    <t>6224</t>
  </si>
  <si>
    <t>6225</t>
  </si>
  <si>
    <t>623</t>
  </si>
  <si>
    <t>6230</t>
  </si>
  <si>
    <t>6231</t>
  </si>
  <si>
    <t>6232</t>
  </si>
  <si>
    <t>6233</t>
  </si>
  <si>
    <t>6234</t>
  </si>
  <si>
    <t>6235</t>
  </si>
  <si>
    <t>6236</t>
  </si>
  <si>
    <t>6237</t>
  </si>
  <si>
    <t>6238</t>
  </si>
  <si>
    <t>6291</t>
  </si>
  <si>
    <t>Andere sonstige Transfereinzahlungen</t>
  </si>
  <si>
    <t>63</t>
  </si>
  <si>
    <t>6311</t>
  </si>
  <si>
    <t>6321</t>
  </si>
  <si>
    <t>6361</t>
  </si>
  <si>
    <t>64</t>
  </si>
  <si>
    <t>6411</t>
  </si>
  <si>
    <t>6421</t>
  </si>
  <si>
    <t>Einzahlungen aus dem Verkauf von Vorräten</t>
  </si>
  <si>
    <t>6461</t>
  </si>
  <si>
    <t>Sonstige privatrechtliche Leistungsentgelte</t>
  </si>
  <si>
    <t>648</t>
  </si>
  <si>
    <t>Einzahlungen aus Kostenerstattungen, Kostenumlagen</t>
  </si>
  <si>
    <t>6480</t>
  </si>
  <si>
    <t>6481</t>
  </si>
  <si>
    <t>6482</t>
  </si>
  <si>
    <t>6483</t>
  </si>
  <si>
    <t>6484</t>
  </si>
  <si>
    <t>6485</t>
  </si>
  <si>
    <t>6486</t>
  </si>
  <si>
    <t>6487</t>
  </si>
  <si>
    <t>6488</t>
  </si>
  <si>
    <t>65</t>
  </si>
  <si>
    <t>Sonstige Einzahlungen aus laufender 
 Verwaltungstätigkeit</t>
  </si>
  <si>
    <t>6511</t>
  </si>
  <si>
    <t>6521</t>
  </si>
  <si>
    <t>Erstattung von Steuern</t>
  </si>
  <si>
    <t>656</t>
  </si>
  <si>
    <t>Besondere Einzahlungen</t>
  </si>
  <si>
    <t>6561</t>
  </si>
  <si>
    <t xml:space="preserve"> Bußgelder</t>
  </si>
  <si>
    <t>6562</t>
  </si>
  <si>
    <t xml:space="preserve"> Säumniszuschläge</t>
  </si>
  <si>
    <t>6563</t>
  </si>
  <si>
    <t xml:space="preserve"> Einzahlungen aus der Inanspruchnahme von Gewährverträgen und Bürgschaften</t>
  </si>
  <si>
    <t>6564</t>
  </si>
  <si>
    <t xml:space="preserve"> Fehlbelegungsabgabe</t>
  </si>
  <si>
    <t>6591</t>
  </si>
  <si>
    <t>Andere sonstige Einzahlungen aus laufender Verwaltungstätigkeit</t>
  </si>
  <si>
    <t>66</t>
  </si>
  <si>
    <t>Zinsen und sonstige Finanzeinzahlungen</t>
  </si>
  <si>
    <t>661</t>
  </si>
  <si>
    <t>Zinseinzahlungen</t>
  </si>
  <si>
    <t>6610</t>
  </si>
  <si>
    <t>6611</t>
  </si>
  <si>
    <t>6612</t>
  </si>
  <si>
    <t>6613</t>
  </si>
  <si>
    <t>6614</t>
  </si>
  <si>
    <t>6615</t>
  </si>
  <si>
    <t>6616</t>
  </si>
  <si>
    <t>6617</t>
  </si>
  <si>
    <t xml:space="preserve"> von Kreditinstituten</t>
  </si>
  <si>
    <t>6618</t>
  </si>
  <si>
    <t xml:space="preserve"> vom sonstigen inländischen Bereich</t>
  </si>
  <si>
    <t>6619</t>
  </si>
  <si>
    <t xml:space="preserve"> vom sonstigen ausländischen Bereich</t>
  </si>
  <si>
    <t>6651</t>
  </si>
  <si>
    <t>Gewinnanteile aus verbundenen Unternehmen und Beteiligungen</t>
  </si>
  <si>
    <t>6691</t>
  </si>
  <si>
    <t>Sonstige Finanzeinzahlungen</t>
  </si>
  <si>
    <t>67</t>
  </si>
  <si>
    <t>6711</t>
  </si>
  <si>
    <t>68</t>
  </si>
  <si>
    <t>681</t>
  </si>
  <si>
    <t>Investitionszuwendungen</t>
  </si>
  <si>
    <t>6810</t>
  </si>
  <si>
    <t>6811</t>
  </si>
  <si>
    <t>6812</t>
  </si>
  <si>
    <t>6813</t>
  </si>
  <si>
    <t>6814</t>
  </si>
  <si>
    <t>6815</t>
  </si>
  <si>
    <t>6816</t>
  </si>
  <si>
    <t>6817</t>
  </si>
  <si>
    <t>6818</t>
  </si>
  <si>
    <t>6821</t>
  </si>
  <si>
    <t>Einzahlungen aus der Veräußerung von Grundstücken und Gebäuden</t>
  </si>
  <si>
    <t>683</t>
  </si>
  <si>
    <t>Einzahlungen aus der Veräußerung von beweglichen Vermögensgegenständen</t>
  </si>
  <si>
    <t>6831</t>
  </si>
  <si>
    <t xml:space="preserve"> Einzahlungen aus der Veräußerung von beweglichen Vermögens-
   gegenständen bis zu einem Wert von 1 000 EUR ohne Umsatzsteuer</t>
  </si>
  <si>
    <t>6832</t>
  </si>
  <si>
    <t xml:space="preserve"> Einzahlungen aus der Veräußerung beweglicher Vermögens-
   gegenstände über einem Wert von 1 000 EUR ohne Umsatzsteuer</t>
  </si>
  <si>
    <t>684</t>
  </si>
  <si>
    <t>Einzahlungen aus der Veräußerung von Finanzanlagen</t>
  </si>
  <si>
    <t>6842</t>
  </si>
  <si>
    <t xml:space="preserve"> Börsennotierte Aktien</t>
  </si>
  <si>
    <t>6843</t>
  </si>
  <si>
    <t xml:space="preserve"> Nichtbörsennotierte Aktien</t>
  </si>
  <si>
    <t>6844</t>
  </si>
  <si>
    <t xml:space="preserve"> Sonstige Anteilsrechte</t>
  </si>
  <si>
    <t>6845</t>
  </si>
  <si>
    <t xml:space="preserve"> Investmentzertifikate</t>
  </si>
  <si>
    <t>6846</t>
  </si>
  <si>
    <t xml:space="preserve"> Kapitalmarktpapiere</t>
  </si>
  <si>
    <t>6847</t>
  </si>
  <si>
    <t xml:space="preserve"> Geldmarktpapiere</t>
  </si>
  <si>
    <t>6848</t>
  </si>
  <si>
    <t xml:space="preserve"> Finanzderivate</t>
  </si>
  <si>
    <t>6851</t>
  </si>
  <si>
    <t>Einzahlungen aus der Abwicklung von Baumaßnahmen</t>
  </si>
  <si>
    <t>686</t>
  </si>
  <si>
    <t>Rückflüsse von Ausleihungen</t>
  </si>
  <si>
    <t>6860</t>
  </si>
  <si>
    <t>6861</t>
  </si>
  <si>
    <t>6862</t>
  </si>
  <si>
    <t>6863</t>
  </si>
  <si>
    <t>6864</t>
  </si>
  <si>
    <t>6865</t>
  </si>
  <si>
    <t>6866</t>
  </si>
  <si>
    <t>6867</t>
  </si>
  <si>
    <t>6868</t>
  </si>
  <si>
    <t>6869</t>
  </si>
  <si>
    <t>6881</t>
  </si>
  <si>
    <t>69</t>
  </si>
  <si>
    <t>Einzahlungen aus Finanzierungstätigkeit</t>
  </si>
  <si>
    <t>6917</t>
  </si>
  <si>
    <t>692</t>
  </si>
  <si>
    <t>Kreditaufnahmen für Investitionen</t>
  </si>
  <si>
    <t>6920</t>
  </si>
  <si>
    <t>6921</t>
  </si>
  <si>
    <t>6922</t>
  </si>
  <si>
    <t>6923</t>
  </si>
  <si>
    <t>6924</t>
  </si>
  <si>
    <t>6925</t>
  </si>
  <si>
    <t>6926</t>
  </si>
  <si>
    <t>6927</t>
  </si>
  <si>
    <t>6928</t>
  </si>
  <si>
    <t>6929</t>
  </si>
  <si>
    <t>6947</t>
  </si>
  <si>
    <t>Sonstige Wertpapierverschuldung</t>
  </si>
  <si>
    <t>695</t>
  </si>
  <si>
    <t>Rückflüsse von Darlehen (ohne Ausleihungen)</t>
  </si>
  <si>
    <t>6950</t>
  </si>
  <si>
    <t>6951</t>
  </si>
  <si>
    <t>6952</t>
  </si>
  <si>
    <t>6953</t>
  </si>
  <si>
    <t>6954</t>
  </si>
  <si>
    <t>6955</t>
  </si>
  <si>
    <t>6956</t>
  </si>
  <si>
    <t>6957</t>
  </si>
  <si>
    <t>6958</t>
  </si>
  <si>
    <t>6959</t>
  </si>
  <si>
    <t>7</t>
  </si>
  <si>
    <t>Auszahlungen</t>
  </si>
  <si>
    <t>70</t>
  </si>
  <si>
    <t>Personalauszahlungen</t>
  </si>
  <si>
    <t>701</t>
  </si>
  <si>
    <t>Dienstbezüge</t>
  </si>
  <si>
    <t>7011</t>
  </si>
  <si>
    <t xml:space="preserve"> Beamte</t>
  </si>
  <si>
    <t>7012</t>
  </si>
  <si>
    <t xml:space="preserve"> Arbeitnehmer</t>
  </si>
  <si>
    <t>7019</t>
  </si>
  <si>
    <t xml:space="preserve"> Sonstige Beschäftigte</t>
  </si>
  <si>
    <t>702</t>
  </si>
  <si>
    <t>7021</t>
  </si>
  <si>
    <t>7022</t>
  </si>
  <si>
    <t>7029</t>
  </si>
  <si>
    <t>703</t>
  </si>
  <si>
    <t>7031</t>
  </si>
  <si>
    <t>7032</t>
  </si>
  <si>
    <t>7039</t>
  </si>
  <si>
    <t>7041</t>
  </si>
  <si>
    <t>Beihilfen, Unterstützungsleistungen für Beschäftigte</t>
  </si>
  <si>
    <t>71</t>
  </si>
  <si>
    <t>Versorgungsauszahlungen</t>
  </si>
  <si>
    <t>711</t>
  </si>
  <si>
    <t>Versorgungsbezüge</t>
  </si>
  <si>
    <t>7111</t>
  </si>
  <si>
    <t>7112</t>
  </si>
  <si>
    <t>7119</t>
  </si>
  <si>
    <t>713</t>
  </si>
  <si>
    <t>7131</t>
  </si>
  <si>
    <t>7132</t>
  </si>
  <si>
    <t>7139</t>
  </si>
  <si>
    <t>7141</t>
  </si>
  <si>
    <t>Beihilfen, Unterstützungsleistungen für Versorgungsempfänger</t>
  </si>
  <si>
    <t>72</t>
  </si>
  <si>
    <t>7211</t>
  </si>
  <si>
    <t>722</t>
  </si>
  <si>
    <t>Unterhaltung des sonstigen unbeweglichen und beweglichen Vermögens</t>
  </si>
  <si>
    <t>7221</t>
  </si>
  <si>
    <t xml:space="preserve"> Unterhaltung des sonstigen unbeweglichen Vermögens unterhalb der Wertgrenze i.H.v. 410 EUR</t>
  </si>
  <si>
    <t>723</t>
  </si>
  <si>
    <t>7231</t>
  </si>
  <si>
    <t xml:space="preserve"> Mieten und Pachten</t>
  </si>
  <si>
    <t>7232</t>
  </si>
  <si>
    <t xml:space="preserve"> Leasing</t>
  </si>
  <si>
    <t>7241</t>
  </si>
  <si>
    <t>Bewirtschaftung der Grundstücke und baulichen Anlagen</t>
  </si>
  <si>
    <t>725</t>
  </si>
  <si>
    <t>Unterhaltung des beweglichen Vermögens</t>
  </si>
  <si>
    <t>7251</t>
  </si>
  <si>
    <t xml:space="preserve"> Haltung von Fahrzeugen</t>
  </si>
  <si>
    <t>7255</t>
  </si>
  <si>
    <t xml:space="preserve"> Unterhaltung des sonstigen beweglichen Vermögens</t>
  </si>
  <si>
    <t>7261</t>
  </si>
  <si>
    <t>Besondere zahlungswirksame Aufwendungen für Beschäftigte</t>
  </si>
  <si>
    <t>7271</t>
  </si>
  <si>
    <t>Besondere Verwaltungs- und Betriebsauszahlungen</t>
  </si>
  <si>
    <t>7281</t>
  </si>
  <si>
    <t>Erwerb von Vorräten</t>
  </si>
  <si>
    <t>7291</t>
  </si>
  <si>
    <t>Auszahlungen für sonstige Dienstleistungen</t>
  </si>
  <si>
    <t>73</t>
  </si>
  <si>
    <t>Transferauszahlungen</t>
  </si>
  <si>
    <t>731</t>
  </si>
  <si>
    <t>7310</t>
  </si>
  <si>
    <t xml:space="preserve"> an Bund</t>
  </si>
  <si>
    <t>7311</t>
  </si>
  <si>
    <t xml:space="preserve"> an Land</t>
  </si>
  <si>
    <t>7312</t>
  </si>
  <si>
    <t xml:space="preserve"> an Gemeinden/Gv.</t>
  </si>
  <si>
    <t>7313</t>
  </si>
  <si>
    <t xml:space="preserve"> an Zweckverbände und dergl.</t>
  </si>
  <si>
    <t>7314</t>
  </si>
  <si>
    <t xml:space="preserve"> an die gesetzliche Sozialversicherung</t>
  </si>
  <si>
    <t>7315</t>
  </si>
  <si>
    <t xml:space="preserve"> an verbundene Unternehmen, Beteiligungen</t>
  </si>
  <si>
    <t>7316</t>
  </si>
  <si>
    <t xml:space="preserve"> an sonstige öffentliche Sonderrechnungen</t>
  </si>
  <si>
    <t>7317</t>
  </si>
  <si>
    <t xml:space="preserve"> an private Unternehmen</t>
  </si>
  <si>
    <t>7318</t>
  </si>
  <si>
    <t xml:space="preserve"> an übrige Bereiche</t>
  </si>
  <si>
    <t>732</t>
  </si>
  <si>
    <t>7320</t>
  </si>
  <si>
    <t>7321</t>
  </si>
  <si>
    <t>7322</t>
  </si>
  <si>
    <t>7323</t>
  </si>
  <si>
    <t>7324</t>
  </si>
  <si>
    <t>7325</t>
  </si>
  <si>
    <t>7326</t>
  </si>
  <si>
    <t>7327</t>
  </si>
  <si>
    <t>7328</t>
  </si>
  <si>
    <t>733</t>
  </si>
  <si>
    <t>Soziale Leistungen</t>
  </si>
  <si>
    <t>7331</t>
  </si>
  <si>
    <t xml:space="preserve"> Soziale Leistungen außerhalb von Einrichtungen</t>
  </si>
  <si>
    <t>7332</t>
  </si>
  <si>
    <t xml:space="preserve"> Soziale Leistungen an natürliche Personen in Einrichtungen</t>
  </si>
  <si>
    <t>7339</t>
  </si>
  <si>
    <t xml:space="preserve"> Sonstige soziale Leistungen</t>
  </si>
  <si>
    <t>734</t>
  </si>
  <si>
    <t>7341</t>
  </si>
  <si>
    <t xml:space="preserve"> Gewerbesteuerumlage</t>
  </si>
  <si>
    <t>7342</t>
  </si>
  <si>
    <t xml:space="preserve"> Finanzierungsbeteiligung Fonds Deutsche Einheit</t>
  </si>
  <si>
    <t>735</t>
  </si>
  <si>
    <t>7350</t>
  </si>
  <si>
    <t>7351</t>
  </si>
  <si>
    <t>7352</t>
  </si>
  <si>
    <t>7353</t>
  </si>
  <si>
    <t>7354</t>
  </si>
  <si>
    <t>737</t>
  </si>
  <si>
    <t>7370</t>
  </si>
  <si>
    <t>7371</t>
  </si>
  <si>
    <t>7372</t>
  </si>
  <si>
    <t>7373</t>
  </si>
  <si>
    <t>7391</t>
  </si>
  <si>
    <t>Sonstige Transferauszahlungen</t>
  </si>
  <si>
    <t>74</t>
  </si>
  <si>
    <t>Sonstige Auszahlungen aus laufender Verwaltungstätigkeit</t>
  </si>
  <si>
    <t>7411</t>
  </si>
  <si>
    <t>Sonstige Personal- und Versorgungsauszahlungen</t>
  </si>
  <si>
    <t>742</t>
  </si>
  <si>
    <t>Auszahlungen für die Inanspruchnahme von Rechten und Diensten</t>
  </si>
  <si>
    <t>7421</t>
  </si>
  <si>
    <t xml:space="preserve"> Auszahlungen für ehrenamtliche und sonstige Tätigkeit</t>
  </si>
  <si>
    <t>7429</t>
  </si>
  <si>
    <t xml:space="preserve"> Sonstige Auszahlungen für die Inanspruchnahme von Rechten und Diensten</t>
  </si>
  <si>
    <t>7431</t>
  </si>
  <si>
    <t>Geschäftsauszahlungen</t>
  </si>
  <si>
    <t>7441</t>
  </si>
  <si>
    <t>745</t>
  </si>
  <si>
    <t>Erstattungen für Auszahlungen von Dritten aus laufender Verwaltungstätigkeit</t>
  </si>
  <si>
    <t>7450</t>
  </si>
  <si>
    <t>7451</t>
  </si>
  <si>
    <t>7452</t>
  </si>
  <si>
    <t>7453</t>
  </si>
  <si>
    <t>7454</t>
  </si>
  <si>
    <t>7455</t>
  </si>
  <si>
    <t>7456</t>
  </si>
  <si>
    <t>7457</t>
  </si>
  <si>
    <t>7458</t>
  </si>
  <si>
    <t>746</t>
  </si>
  <si>
    <t>7461</t>
  </si>
  <si>
    <t>Aufgabenbezogene Leistungsbeteiligungen an Arbeitsgemeinschaften</t>
  </si>
  <si>
    <t>748</t>
  </si>
  <si>
    <t>Besondere Auszahlungen</t>
  </si>
  <si>
    <t>7481</t>
  </si>
  <si>
    <t>7482</t>
  </si>
  <si>
    <t>7483</t>
  </si>
  <si>
    <t xml:space="preserve"> Auszahlungen aus der Inanspruchnahme von Gewährverträgen und Bürgschaften</t>
  </si>
  <si>
    <t>7484</t>
  </si>
  <si>
    <t>7491</t>
  </si>
  <si>
    <t>Weitere sonst. Auszahlungen aus laufender Verwaltungstätigkeit</t>
  </si>
  <si>
    <t>75</t>
  </si>
  <si>
    <t>Zinsen und sonstige Finanzauszahlungen</t>
  </si>
  <si>
    <t>751</t>
  </si>
  <si>
    <t>7510</t>
  </si>
  <si>
    <t>7511</t>
  </si>
  <si>
    <t>7512</t>
  </si>
  <si>
    <t>7513</t>
  </si>
  <si>
    <t>7514</t>
  </si>
  <si>
    <t>7515</t>
  </si>
  <si>
    <t>7516</t>
  </si>
  <si>
    <t>7517</t>
  </si>
  <si>
    <t xml:space="preserve"> an Kreditinstitute</t>
  </si>
  <si>
    <t>7518</t>
  </si>
  <si>
    <t xml:space="preserve"> an sonstigen inländischen Bereich</t>
  </si>
  <si>
    <t>7519</t>
  </si>
  <si>
    <t xml:space="preserve"> an sonstigen ausländischen Bereich</t>
  </si>
  <si>
    <t>759</t>
  </si>
  <si>
    <t>Sonstige Finanzauszahlungen</t>
  </si>
  <si>
    <t>7591</t>
  </si>
  <si>
    <t xml:space="preserve"> Kreditbeschaffungskosten</t>
  </si>
  <si>
    <t>7592</t>
  </si>
  <si>
    <t xml:space="preserve"> Verzinsung von Steuernachzahlungen</t>
  </si>
  <si>
    <t>7593</t>
  </si>
  <si>
    <t xml:space="preserve"> Auszahlungen für die Ablösung von Dauerlasten</t>
  </si>
  <si>
    <t>7599</t>
  </si>
  <si>
    <t xml:space="preserve"> Sonstige Finanzauszahlungen</t>
  </si>
  <si>
    <t>77</t>
  </si>
  <si>
    <t>7711</t>
  </si>
  <si>
    <t>78</t>
  </si>
  <si>
    <t>781</t>
  </si>
  <si>
    <t>Zuweisungen und Zuschüsse für lnvestitionen</t>
  </si>
  <si>
    <t>7810</t>
  </si>
  <si>
    <t>7811</t>
  </si>
  <si>
    <t>7812</t>
  </si>
  <si>
    <t>7813</t>
  </si>
  <si>
    <t>7814</t>
  </si>
  <si>
    <t>7815</t>
  </si>
  <si>
    <t>7816</t>
  </si>
  <si>
    <t>7817</t>
  </si>
  <si>
    <t>7818</t>
  </si>
  <si>
    <t>7821</t>
  </si>
  <si>
    <t>Erwerb von Grundstücken und Gebäuden</t>
  </si>
  <si>
    <t>783</t>
  </si>
  <si>
    <t>Auszahlungen aus dem Erwerb von beweglichen Sachen des Anlagevermögens</t>
  </si>
  <si>
    <t>7831</t>
  </si>
  <si>
    <t xml:space="preserve"> Auszahlungen für den Erwerb beweglicher Vermögensgegenstände
   bis zu einem Wert von 1 000 EUR ohne Umsatzsteuer</t>
  </si>
  <si>
    <t>7832</t>
  </si>
  <si>
    <t xml:space="preserve"> Auszahlungen für den Erwerb beweglicher Vermögensgegenstände
   über einem Wert von 1 000 EUR ohne Umsatzsteuer</t>
  </si>
  <si>
    <t>784</t>
  </si>
  <si>
    <t>Auszahlungen für den Erwerb von Finanzanlagen</t>
  </si>
  <si>
    <t>7842</t>
  </si>
  <si>
    <t>7843</t>
  </si>
  <si>
    <t>7844</t>
  </si>
  <si>
    <t>7845</t>
  </si>
  <si>
    <t>7846</t>
  </si>
  <si>
    <t>7847</t>
  </si>
  <si>
    <t>7848</t>
  </si>
  <si>
    <t>785</t>
  </si>
  <si>
    <t>Baumaßnahmen</t>
  </si>
  <si>
    <t>7851</t>
  </si>
  <si>
    <t xml:space="preserve"> Auszahlungen für Baumaßnahmen</t>
  </si>
  <si>
    <t>786</t>
  </si>
  <si>
    <t>Gewährung von Ausleihungen</t>
  </si>
  <si>
    <t>7860</t>
  </si>
  <si>
    <t>7861</t>
  </si>
  <si>
    <t>7862</t>
  </si>
  <si>
    <t>7863</t>
  </si>
  <si>
    <t>7864</t>
  </si>
  <si>
    <t>7865</t>
  </si>
  <si>
    <t>7866</t>
  </si>
  <si>
    <t>7867</t>
  </si>
  <si>
    <t>7868</t>
  </si>
  <si>
    <t>7869</t>
  </si>
  <si>
    <t>79</t>
  </si>
  <si>
    <t>Auszahlungen aus Finanzierungstätigkeit</t>
  </si>
  <si>
    <t>7917</t>
  </si>
  <si>
    <t>Auszahlungen aus Anleihen</t>
  </si>
  <si>
    <t>792</t>
  </si>
  <si>
    <t>Tilgung von Krediten für Investitionen</t>
  </si>
  <si>
    <t>7920</t>
  </si>
  <si>
    <t>7921</t>
  </si>
  <si>
    <t>7922</t>
  </si>
  <si>
    <t>7923</t>
  </si>
  <si>
    <t>7924</t>
  </si>
  <si>
    <t>7925</t>
  </si>
  <si>
    <t>7926</t>
  </si>
  <si>
    <t>7927</t>
  </si>
  <si>
    <t>7928</t>
  </si>
  <si>
    <t>7929</t>
  </si>
  <si>
    <t>7947</t>
  </si>
  <si>
    <t>Tilgung von sonstigen Wertpapierschulden</t>
  </si>
  <si>
    <t>795</t>
  </si>
  <si>
    <t>Gewährung von Darlehen (ohne Ausleihungen)</t>
  </si>
  <si>
    <t>7950</t>
  </si>
  <si>
    <t>7951</t>
  </si>
  <si>
    <t>7952</t>
  </si>
  <si>
    <t>7953</t>
  </si>
  <si>
    <t>7954</t>
  </si>
  <si>
    <t>7955</t>
  </si>
  <si>
    <t>7956</t>
  </si>
  <si>
    <t>7957</t>
  </si>
  <si>
    <t>7958</t>
  </si>
  <si>
    <t>7959</t>
  </si>
  <si>
    <t xml:space="preserve">Lfd.
Nr. </t>
  </si>
  <si>
    <t>Kontonummer</t>
  </si>
  <si>
    <t>Personal- und Versorgungsauszahlungenauszahlungen</t>
  </si>
  <si>
    <t>7011, 7012, 7019, 7021, 7022, 7029, 7031, 7032, 7039, 7041, 7111, 7112, 7119, 7131, 7132, 7139, 7141, 7411, 7421</t>
  </si>
  <si>
    <t>7211, 7221, 7231, 7232, 7241, 7251, 7255, 7261, 7271, 7281, 7291, 7831</t>
  </si>
  <si>
    <t>Sozialtransferleistungen und Leistungsbeteiligungen nach SGB II</t>
  </si>
  <si>
    <t>733, 7461</t>
  </si>
  <si>
    <t>7510-7519</t>
  </si>
  <si>
    <t>7310-7318, 7320-7328, 7351-7354, 7371-7373, 7391, 7429, 7431, 7441, 7450-7458, 7481-7484, 7491, 7591-7593, 7599</t>
  </si>
  <si>
    <t>6122, 6132, 6142, 6182, 6232, 6482, 6612</t>
  </si>
  <si>
    <t/>
  </si>
  <si>
    <t>1+2+3+4+5./.6</t>
  </si>
  <si>
    <t>Auszahlungen für den Erwerb von Sachanlagevermögen</t>
  </si>
  <si>
    <t>7821, 7832, 7851</t>
  </si>
  <si>
    <t xml:space="preserve">   darunter: Auszahlungen für Baumaßnahmen </t>
  </si>
  <si>
    <t>7920-7923</t>
  </si>
  <si>
    <t>7810-7818, 784, 786, 795</t>
  </si>
  <si>
    <t>6812, 6862, 6922, 6952</t>
  </si>
  <si>
    <t>8+10+11./.12</t>
  </si>
  <si>
    <t>7+13</t>
  </si>
  <si>
    <t>6011, 6012, 6013, 6021, 6022, 6031-6034, 6039, 6041, 6042, 6049,./.7341,./.7342</t>
  </si>
  <si>
    <t>6013,./.7341,./.7342</t>
  </si>
  <si>
    <t>6011, 6012</t>
  </si>
  <si>
    <t>Bedarfs- und sonstige allgemeine Zuweisungen vom Land</t>
  </si>
  <si>
    <t>6051-6053, 6121, 6131</t>
  </si>
  <si>
    <t>Zuweisungen und Zuschüsse für laufende Zwecke vom Land</t>
  </si>
  <si>
    <t>Zuweisungen und Zuschüsse für laufende Zwecke vom Bund</t>
  </si>
  <si>
    <t>6140, 6191</t>
  </si>
  <si>
    <t>6311, 6321, 6361</t>
  </si>
  <si>
    <t>6122, 6130, 6132, 6142-6148, 6182, 6211-6215, 6221-6225, 
6230-6238, 6291, 6411, 6421, 6461, 6480-6488, 6511, 6521, 
6561-6564, 6591, 6610-6619, 6651, 6691, 6831</t>
  </si>
  <si>
    <t>15+19+20+21+22+23+24./.25</t>
  </si>
  <si>
    <t>6920-6923</t>
  </si>
  <si>
    <t>6810, 6812-6818, 6821, 6832, 6842-6848, 6851, 6860-6869, 6881, 6950-6959</t>
  </si>
  <si>
    <t>27+28+29./.30</t>
  </si>
  <si>
    <t>26+31</t>
  </si>
  <si>
    <t>32./.14</t>
  </si>
  <si>
    <t>26./.7</t>
  </si>
  <si>
    <t>6917, 6924-6929, 6947</t>
  </si>
  <si>
    <t>7917, 7924-7929, 7947</t>
  </si>
  <si>
    <t>Produktrahmenplan</t>
  </si>
  <si>
    <t>Davon: Kinder-, Jugend- und Familienhilfe</t>
  </si>
  <si>
    <t xml:space="preserve">    Kinder-, Jugend- und Familienhilfe</t>
  </si>
  <si>
    <t>Sonstige Einrichtungen der Kinder-, Jugend- und Familienhilfe</t>
  </si>
  <si>
    <t>Privatrechtliche Leistungsentgelte, Kostenerstattungen und Kostenumlagen</t>
  </si>
  <si>
    <t>Einzahlungen aus Anleihen</t>
  </si>
  <si>
    <t>Landkreise
insgesamt</t>
  </si>
  <si>
    <t>Landkreis
Mecklen-
burgische
Seenplatte</t>
  </si>
  <si>
    <t>darunter</t>
  </si>
  <si>
    <t>Landkreis
Rostock</t>
  </si>
  <si>
    <t>Landkreis
Vorpom-
mern-
Rügen</t>
  </si>
  <si>
    <t xml:space="preserve">darunter </t>
  </si>
  <si>
    <t>Landkreis
Nordwest-
mecklenburg</t>
  </si>
  <si>
    <t>Landkreis
Vorpommern-
Greifswald</t>
  </si>
  <si>
    <t>Landkreis
Ludwigslust-
Parchim</t>
  </si>
  <si>
    <t>Neu-
branden-
burg</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</si>
  <si>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</si>
  <si>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</si>
  <si>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Bedarfs- und sonstige allgemeine Zuweisungen 
   vom Land</t>
  </si>
  <si>
    <t>Zuweisungen und Zuschüsse für laufende Zwecke 
   vom Land</t>
  </si>
  <si>
    <t>Zuweisungen und Zuschüsse für laufende Zwecke 
   vom Bund</t>
  </si>
  <si>
    <t>Mehrauszahlungen/Mehreinzahlungen aus 
   Verwaltungstätigkeit</t>
  </si>
  <si>
    <t>Tabelle 7</t>
  </si>
  <si>
    <t>Tabelle 7.1</t>
  </si>
  <si>
    <t>Tabelle 7.2</t>
  </si>
  <si>
    <t>Tabelle 7.3</t>
  </si>
  <si>
    <t>Tabelle 7.4</t>
  </si>
  <si>
    <t>Tabelle 7.5</t>
  </si>
  <si>
    <t>Tabelle 7.6</t>
  </si>
  <si>
    <t>Tabelle 8</t>
  </si>
  <si>
    <t>Tabelle 8.1</t>
  </si>
  <si>
    <t>Tabelle 8.2</t>
  </si>
  <si>
    <t>Tabelle 8.3</t>
  </si>
  <si>
    <t>Tabelle 8.4</t>
  </si>
  <si>
    <t>Tabelle 8.5</t>
  </si>
  <si>
    <t>Tabelle 8.6</t>
  </si>
  <si>
    <t>Öffentlicher Personennahverkehr (ÖPNV)</t>
  </si>
  <si>
    <t>Zuständige Dezernentin: Heidi Knothe, Telefon: 0385 588-56432</t>
  </si>
  <si>
    <t>Hilfe zum Lebensunterhalt</t>
  </si>
  <si>
    <t>Hilfe zur Pflege</t>
  </si>
  <si>
    <t>Eingliederungshilfe für behinderte Menschen</t>
  </si>
  <si>
    <t>Hilfe zur Gesundheit</t>
  </si>
  <si>
    <t>Hilfe zur Überwindung sozialer Schwierigkeiten</t>
  </si>
  <si>
    <t>Grundsicherung im Alter und bei Erwerbsminderung</t>
  </si>
  <si>
    <t>Nicht aufteilbar</t>
  </si>
  <si>
    <t>L233 2015 00</t>
  </si>
  <si>
    <t>©  Statistisches Amt Mecklenburg-Vorpommern, Schwerin, 2017</t>
  </si>
  <si>
    <t>Kreditaufnahmen für Investitionen am Kreditmarkt und 
   beim sonstigen öffentlichen Bereich</t>
  </si>
  <si>
    <t>Tilgung von Krediten für Investitionen am Kreditmarkt 
   und beim sonstigen öffentlichen Bereich</t>
  </si>
  <si>
    <t>8.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</si>
</sst>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0;\-#\ ##0;\-"/>
    <numFmt numFmtId="165" formatCode="#\ ##0.00;\-#\ ##0.00;\-"/>
    <numFmt numFmtId="166" formatCode="#\ ###\ ##0;\-#\ ###\ ##0;\-"/>
    <numFmt numFmtId="167" formatCode="#,##0&quot;  &quot;;\-\ #,##0&quot;  &quot;;0&quot;  &quot;;@&quot;  &quot;"/>
    <numFmt numFmtId="168" formatCode="0&quot;  &quot;"/>
    <numFmt numFmtId="169" formatCode="&quot;Auszahlungen und Einzahlungen der Gemeinden  und Gemeindeverbände &quot;0&quot; nach Produktbereichen&quot;"/>
    <numFmt numFmtId="170" formatCode="#,##0,"/>
    <numFmt numFmtId="171" formatCode="General_)"/>
    <numFmt numFmtId="172" formatCode="#,##0&quot; &quot;;\-\ #,##0&quot; &quot;;\-&quot; &quot;;@&quot; &quot;"/>
    <numFmt numFmtId="173" formatCode="#,##0&quot;&quot;;\-\ #,##0&quot; &quot;;\-&quot; &quot;;@&quot;&quot;"/>
    <numFmt numFmtId="174" formatCode="#,##0.00&quot;&quot;;\-\ #,##0.00&quot;&quot;;\-&quot;&quot;;@&quot;&quot;"/>
  </numFmts>
  <fonts count="37">
    <font>
      <sz val="10"/>
      <name val="Arial"/>
    </font>
    <font>
      <sz val="8"/>
      <name val="Arial"/>
      <family val="2"/>
    </font>
    <font>
      <b/>
      <sz val="8"/>
      <name val="Arial"/>
      <family val="2"/>
    </font>
    <font>
      <b/>
      <sz val="10"/>
      <name val="Arial"/>
      <family val="2"/>
    </font>
    <font>
      <sz val="10"/>
      <name val="Arial"/>
      <family val="2"/>
    </font>
    <font>
      <sz val="9"/>
      <name val="Arial"/>
      <family val="2"/>
    </font>
    <font>
      <sz val="10"/>
      <color indexed="8"/>
      <name val="Arial"/>
      <family val="2"/>
    </font>
    <font>
      <b/>
      <sz val="10"/>
      <color indexed="8"/>
      <name val="Arial"/>
      <family val="2"/>
    </font>
    <font>
      <sz val="10"/>
      <color indexed="8"/>
      <name val="MS Sans Serif"/>
      <family val="2"/>
    </font>
    <font>
      <sz val="1"/>
      <color indexed="8"/>
      <name val="Arial"/>
      <family val="2"/>
    </font>
    <font>
      <sz val="5"/>
      <color indexed="8"/>
      <name val="Arial"/>
      <family val="2"/>
    </font>
    <font>
      <b/>
      <sz val="11"/>
      <name val="Arial"/>
      <family val="2"/>
    </font>
    <font>
      <b/>
      <sz val="9"/>
      <name val="Arial"/>
      <family val="2"/>
    </font>
    <font>
      <sz val="6"/>
      <name val="Arial"/>
      <family val="2"/>
    </font>
    <font>
      <sz val="8"/>
      <name val="Helvetica"/>
      <family val="2"/>
    </font>
    <font>
      <sz val="8"/>
      <color indexed="8"/>
      <name val="Arial"/>
      <family val="2"/>
    </font>
    <font>
      <b/>
      <sz val="8"/>
      <color indexed="8"/>
      <name val="Arial"/>
      <family val="2"/>
    </font>
    <font>
      <sz val="9"/>
      <color indexed="8"/>
      <name val="Arial"/>
      <family val="2"/>
    </font>
    <font>
      <sz val="6"/>
      <color indexed="8"/>
      <name val="Arial"/>
      <family val="2"/>
    </font>
    <font>
      <sz val="12"/>
      <name val="Arial MT"/>
    </font>
    <font>
      <sz val="10"/>
      <color theme="1"/>
      <name val="Arial"/>
      <family val="2"/>
    </font>
    <font>
      <sz val="9"/>
      <color theme="1"/>
      <name val="Myriad Pro"/>
      <family val="2"/>
    </font>
    <font>
      <sz val="8"/>
      <color rgb="FF000000"/>
      <name val="Arial"/>
      <family val="2"/>
    </font>
    <font>
      <b/>
      <sz val="8"/>
      <color rgb="FF000000"/>
      <name val="Arial"/>
      <family val="2"/>
    </font>
    <font>
      <sz val="9"/>
      <color theme="1"/>
      <name val="Arial"/>
      <family val="2"/>
    </font>
    <font>
      <b/>
      <sz val="9"/>
      <color theme="1"/>
      <name val="Arial"/>
      <family val="2"/>
    </font>
    <font>
      <sz val="6"/>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8"/>
      <color theme="1"/>
      <name val="Arial"/>
      <family val="2"/>
    </font>
    <font>
      <b/>
      <sz val="19"/>
      <color theme="1"/>
      <name val="Arial"/>
      <family val="2"/>
    </font>
    <font>
      <sz val="19"/>
      <color theme="1"/>
      <name val="Arial"/>
      <family val="2"/>
    </font>
    <font>
      <b/>
      <sz val="30"/>
      <name val="Arial"/>
      <family val="2"/>
    </font>
  </fonts>
  <fills count="2">
    <fill>
      <patternFill patternType="none"/>
    </fill>
    <fill>
      <patternFill patternType="gray125"/>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3">
    <xf numFmtId="0" fontId="0" fillId="0" borderId="0"/>
    <xf numFmtId="0" fontId="4" fillId="0" borderId="0"/>
    <xf numFmtId="0" fontId="4" fillId="0" borderId="0"/>
    <xf numFmtId="0" fontId="4" fillId="0" borderId="0"/>
    <xf numFmtId="0" fontId="4" fillId="0" borderId="0"/>
    <xf numFmtId="0" fontId="6" fillId="0" borderId="0"/>
    <xf numFmtId="0" fontId="20" fillId="0" borderId="0"/>
    <xf numFmtId="0" fontId="8" fillId="0" borderId="0"/>
    <xf numFmtId="0" fontId="4" fillId="0" borderId="0"/>
    <xf numFmtId="0" fontId="4" fillId="0" borderId="0"/>
    <xf numFmtId="0" fontId="8" fillId="0" borderId="0"/>
    <xf numFmtId="0" fontId="8" fillId="0" borderId="0"/>
    <xf numFmtId="171" fontId="19" fillId="0" borderId="0"/>
  </cellStyleXfs>
  <cellXfs count="296">
    <xf numFmtId="0" fontId="0" fillId="0" borderId="0" xfId="0"/>
    <xf numFmtId="0" fontId="20" fillId="0" borderId="0" xfId="6"/>
    <xf numFmtId="49" fontId="21" fillId="0" borderId="0" xfId="6" applyNumberFormat="1" applyFont="1" applyAlignment="1">
      <alignment horizontal="left" vertical="center"/>
    </xf>
    <xf numFmtId="0" fontId="21" fillId="0" borderId="0" xfId="6" applyFont="1" applyAlignment="1">
      <alignment horizontal="left" vertical="center"/>
    </xf>
    <xf numFmtId="0" fontId="5" fillId="0" borderId="0" xfId="1" applyFont="1" applyAlignment="1">
      <alignment vertical="center" wrapText="1"/>
    </xf>
    <xf numFmtId="0" fontId="6" fillId="0" borderId="0" xfId="7" applyFont="1"/>
    <xf numFmtId="0" fontId="9" fillId="0" borderId="0" xfId="7" applyFont="1"/>
    <xf numFmtId="0" fontId="6" fillId="0" borderId="0" xfId="7" applyFont="1" applyAlignment="1">
      <alignment horizontal="left" wrapText="1"/>
    </xf>
    <xf numFmtId="0" fontId="10" fillId="0" borderId="0" xfId="7" applyFont="1"/>
    <xf numFmtId="0" fontId="4" fillId="0" borderId="0" xfId="1"/>
    <xf numFmtId="0" fontId="5" fillId="0" borderId="0" xfId="1" applyFont="1"/>
    <xf numFmtId="0" fontId="5" fillId="0" borderId="0" xfId="1" applyFont="1" applyAlignment="1">
      <alignment vertical="center"/>
    </xf>
    <xf numFmtId="0" fontId="4" fillId="0" borderId="0" xfId="1" applyFont="1"/>
    <xf numFmtId="0" fontId="14" fillId="0" borderId="0" xfId="1" applyFont="1" applyBorder="1" applyAlignment="1">
      <alignment horizontal="center" vertical="center" wrapText="1"/>
    </xf>
    <xf numFmtId="0" fontId="5" fillId="0" borderId="0" xfId="1" applyFont="1" applyAlignment="1">
      <alignment horizontal="left" vertical="center"/>
    </xf>
    <xf numFmtId="0" fontId="5" fillId="0" borderId="0" xfId="1" applyFont="1" applyAlignment="1">
      <alignment horizontal="justify" vertical="justify" wrapText="1"/>
    </xf>
    <xf numFmtId="0" fontId="1" fillId="0" borderId="0" xfId="0" applyFont="1" applyBorder="1" applyAlignment="1">
      <alignment horizontal="center" wrapText="1"/>
    </xf>
    <xf numFmtId="0" fontId="1" fillId="0" borderId="0" xfId="0" applyFont="1" applyBorder="1"/>
    <xf numFmtId="0" fontId="1"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167" fontId="22" fillId="0" borderId="0" xfId="0" applyNumberFormat="1" applyFont="1" applyBorder="1" applyAlignment="1">
      <alignment horizontal="right" vertical="center"/>
    </xf>
    <xf numFmtId="0" fontId="1" fillId="0" borderId="4" xfId="0" applyFont="1" applyBorder="1" applyAlignment="1">
      <alignment wrapText="1"/>
    </xf>
    <xf numFmtId="0" fontId="13" fillId="0" borderId="1" xfId="0" applyFont="1" applyBorder="1" applyAlignment="1">
      <alignment horizontal="center" vertical="center" wrapText="1"/>
    </xf>
    <xf numFmtId="0" fontId="2" fillId="0" borderId="4" xfId="0" applyFont="1" applyBorder="1" applyAlignment="1">
      <alignment vertical="center" wrapText="1"/>
    </xf>
    <xf numFmtId="0" fontId="6" fillId="0" borderId="0" xfId="7" applyFont="1" applyAlignment="1">
      <alignment vertical="center"/>
    </xf>
    <xf numFmtId="0" fontId="5" fillId="0" borderId="0" xfId="1" applyFont="1" applyAlignment="1">
      <alignment horizontal="right"/>
    </xf>
    <xf numFmtId="0" fontId="5" fillId="0" borderId="0" xfId="1" applyNumberFormat="1" applyFont="1" applyAlignment="1">
      <alignment horizontal="left" vertical="top"/>
    </xf>
    <xf numFmtId="0" fontId="5" fillId="0" borderId="0" xfId="1" applyFont="1" applyAlignment="1">
      <alignment horizontal="left" vertical="top"/>
    </xf>
    <xf numFmtId="165" fontId="1" fillId="0" borderId="0" xfId="0" applyNumberFormat="1" applyFont="1" applyBorder="1" applyAlignment="1">
      <alignment horizontal="right"/>
    </xf>
    <xf numFmtId="165" fontId="2" fillId="0" borderId="0" xfId="0" applyNumberFormat="1" applyFont="1" applyBorder="1" applyAlignment="1">
      <alignment horizontal="right" vertical="center"/>
    </xf>
    <xf numFmtId="165" fontId="2" fillId="0" borderId="0" xfId="0" applyNumberFormat="1" applyFont="1" applyBorder="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2" fillId="0" borderId="5" xfId="7" applyFont="1" applyFill="1" applyBorder="1" applyAlignment="1">
      <alignment horizontal="left"/>
    </xf>
    <xf numFmtId="0" fontId="22" fillId="0" borderId="5" xfId="7" applyFont="1" applyFill="1" applyBorder="1" applyAlignment="1">
      <alignment horizontal="left" wrapText="1"/>
    </xf>
    <xf numFmtId="0" fontId="23" fillId="0" borderId="5" xfId="7" applyFont="1" applyFill="1" applyBorder="1" applyAlignment="1">
      <alignment horizontal="left" wrapText="1"/>
    </xf>
    <xf numFmtId="0" fontId="23" fillId="0" borderId="5" xfId="7" applyFont="1" applyFill="1" applyBorder="1" applyAlignment="1">
      <alignment horizontal="left" vertical="center"/>
    </xf>
    <xf numFmtId="0" fontId="13" fillId="0" borderId="6" xfId="0" applyFont="1" applyBorder="1" applyAlignment="1">
      <alignment horizontal="center" vertical="center" wrapText="1"/>
    </xf>
    <xf numFmtId="0" fontId="2" fillId="0" borderId="0" xfId="0" applyFont="1" applyBorder="1" applyAlignment="1"/>
    <xf numFmtId="49" fontId="2" fillId="0" borderId="0" xfId="0" applyNumberFormat="1" applyFont="1" applyBorder="1" applyAlignment="1">
      <alignment horizontal="center" vertical="center"/>
    </xf>
    <xf numFmtId="0" fontId="7" fillId="0" borderId="0" xfId="1" applyFont="1" applyAlignment="1">
      <alignment horizontal="left" vertical="center"/>
    </xf>
    <xf numFmtId="0" fontId="2" fillId="0" borderId="0" xfId="1" applyFont="1"/>
    <xf numFmtId="0" fontId="1" fillId="0" borderId="0" xfId="1" applyFont="1" applyBorder="1" applyAlignment="1">
      <alignment horizontal="left" vertical="center" wrapText="1"/>
    </xf>
    <xf numFmtId="0" fontId="1" fillId="0" borderId="8" xfId="1" applyFont="1" applyBorder="1" applyAlignment="1">
      <alignment horizontal="center" vertical="center" wrapText="1"/>
    </xf>
    <xf numFmtId="0" fontId="1" fillId="0" borderId="0" xfId="1" applyFont="1"/>
    <xf numFmtId="0" fontId="2" fillId="0" borderId="0" xfId="1" applyFont="1" applyBorder="1" applyAlignment="1">
      <alignment horizontal="left" indent="1"/>
    </xf>
    <xf numFmtId="0" fontId="2" fillId="0" borderId="9" xfId="1" applyFont="1" applyBorder="1" applyAlignment="1">
      <alignment horizontal="left" indent="1"/>
    </xf>
    <xf numFmtId="0" fontId="1" fillId="0" borderId="0" xfId="1" applyFont="1" applyBorder="1" applyAlignment="1">
      <alignment horizontal="left" indent="1"/>
    </xf>
    <xf numFmtId="0" fontId="1" fillId="0" borderId="9" xfId="1" applyFont="1" applyBorder="1" applyAlignment="1">
      <alignment horizontal="left" indent="1"/>
    </xf>
    <xf numFmtId="0" fontId="1" fillId="0" borderId="0" xfId="1" applyFont="1" applyAlignment="1">
      <alignment horizontal="left" vertical="center" wrapText="1"/>
    </xf>
    <xf numFmtId="0" fontId="1" fillId="0" borderId="0" xfId="1" applyFont="1" applyAlignment="1">
      <alignment horizontal="center" vertical="center" wrapText="1"/>
    </xf>
    <xf numFmtId="0" fontId="2" fillId="0" borderId="0" xfId="1" applyFont="1" applyAlignment="1">
      <alignment horizontal="left" vertical="center" wrapText="1"/>
    </xf>
    <xf numFmtId="0" fontId="2" fillId="0" borderId="0" xfId="1" applyFont="1" applyAlignment="1">
      <alignment horizontal="center" vertical="center" wrapText="1"/>
    </xf>
    <xf numFmtId="0" fontId="1" fillId="0" borderId="0" xfId="1" applyFont="1" applyAlignment="1">
      <alignment horizontal="left"/>
    </xf>
    <xf numFmtId="0" fontId="4" fillId="0" borderId="0" xfId="1" applyFont="1" applyAlignment="1">
      <alignment horizontal="left"/>
    </xf>
    <xf numFmtId="0" fontId="3" fillId="0" borderId="0" xfId="1" applyFont="1" applyAlignment="1">
      <alignment vertical="center"/>
    </xf>
    <xf numFmtId="0" fontId="4" fillId="0" borderId="0" xfId="1" applyFont="1" applyAlignment="1">
      <alignment vertical="center"/>
    </xf>
    <xf numFmtId="0" fontId="2" fillId="0" borderId="0" xfId="0" applyFont="1" applyBorder="1"/>
    <xf numFmtId="0" fontId="2" fillId="0" borderId="8" xfId="0" applyFont="1" applyBorder="1" applyAlignment="1">
      <alignment horizontal="left" indent="1"/>
    </xf>
    <xf numFmtId="0" fontId="2" fillId="0" borderId="0" xfId="0" applyFont="1" applyAlignment="1">
      <alignment horizontal="left" indent="1"/>
    </xf>
    <xf numFmtId="0" fontId="2" fillId="0" borderId="9" xfId="0" applyFont="1" applyBorder="1" applyAlignment="1">
      <alignment horizontal="left" indent="1"/>
    </xf>
    <xf numFmtId="0" fontId="1" fillId="0" borderId="0" xfId="0" applyFont="1" applyAlignment="1">
      <alignment horizontal="left" indent="1"/>
    </xf>
    <xf numFmtId="0" fontId="1" fillId="0" borderId="9" xfId="0" applyFont="1" applyBorder="1" applyAlignment="1">
      <alignment horizontal="left" indent="1"/>
    </xf>
    <xf numFmtId="0" fontId="1" fillId="0" borderId="0" xfId="0" applyFont="1" applyAlignment="1">
      <alignment horizontal="left" vertical="top" indent="1"/>
    </xf>
    <xf numFmtId="0" fontId="1" fillId="0" borderId="9" xfId="0" applyFont="1" applyBorder="1" applyAlignment="1">
      <alignment horizontal="left" wrapText="1" indent="1"/>
    </xf>
    <xf numFmtId="0" fontId="14" fillId="0" borderId="4" xfId="1" applyFont="1" applyBorder="1" applyAlignment="1">
      <alignment vertical="top" wrapText="1"/>
    </xf>
    <xf numFmtId="0" fontId="14" fillId="0" borderId="0" xfId="1" applyFont="1" applyBorder="1" applyAlignment="1">
      <alignment horizontal="left" vertical="top" wrapText="1"/>
    </xf>
    <xf numFmtId="0" fontId="1" fillId="0" borderId="0" xfId="1" applyFont="1" applyAlignment="1">
      <alignment horizontal="center" vertical="top" wrapText="1"/>
    </xf>
    <xf numFmtId="0" fontId="1" fillId="0" borderId="5" xfId="1" applyFont="1" applyBorder="1" applyAlignment="1">
      <alignment vertical="top" wrapText="1"/>
    </xf>
    <xf numFmtId="0" fontId="1" fillId="0" borderId="0" xfId="1" applyFont="1" applyBorder="1" applyAlignment="1">
      <alignment horizontal="left" vertical="top" wrapText="1"/>
    </xf>
    <xf numFmtId="0" fontId="2" fillId="0" borderId="0" xfId="1" applyFont="1" applyAlignment="1">
      <alignment horizontal="center" vertical="top" wrapText="1"/>
    </xf>
    <xf numFmtId="0" fontId="2" fillId="0" borderId="5" xfId="1" applyFont="1" applyBorder="1" applyAlignment="1">
      <alignment vertical="top" wrapText="1"/>
    </xf>
    <xf numFmtId="0" fontId="2" fillId="0" borderId="0" xfId="1" applyFont="1" applyBorder="1" applyAlignment="1">
      <alignment horizontal="left" vertical="top" wrapText="1"/>
    </xf>
    <xf numFmtId="0" fontId="1" fillId="0" borderId="0" xfId="1" applyFont="1" applyAlignment="1">
      <alignment horizontal="center"/>
    </xf>
    <xf numFmtId="0" fontId="1" fillId="0" borderId="0" xfId="1" applyFont="1" applyAlignment="1">
      <alignment vertical="top"/>
    </xf>
    <xf numFmtId="0" fontId="1" fillId="0" borderId="0" xfId="1" applyFont="1" applyAlignment="1">
      <alignment horizontal="left" vertical="top"/>
    </xf>
    <xf numFmtId="0" fontId="15" fillId="0" borderId="0" xfId="7" applyFont="1" applyAlignment="1">
      <alignment vertical="top"/>
    </xf>
    <xf numFmtId="0" fontId="15" fillId="0" borderId="0" xfId="7" applyFont="1"/>
    <xf numFmtId="0" fontId="15" fillId="0" borderId="0" xfId="7" applyFont="1" applyBorder="1"/>
    <xf numFmtId="0" fontId="15" fillId="0" borderId="5" xfId="7" applyFont="1" applyBorder="1" applyAlignment="1">
      <alignment horizontal="left"/>
    </xf>
    <xf numFmtId="0" fontId="15" fillId="0" borderId="5" xfId="7" applyFont="1" applyBorder="1" applyAlignment="1">
      <alignment horizontal="left" wrapText="1"/>
    </xf>
    <xf numFmtId="0" fontId="16" fillId="0" borderId="5" xfId="7" applyFont="1" applyBorder="1" applyAlignment="1">
      <alignment horizontal="left" vertical="center"/>
    </xf>
    <xf numFmtId="0" fontId="16" fillId="0" borderId="0" xfId="7" applyFont="1" applyAlignment="1">
      <alignment vertical="center"/>
    </xf>
    <xf numFmtId="0" fontId="16" fillId="0" borderId="5" xfId="7" applyFont="1" applyBorder="1" applyAlignment="1">
      <alignment horizontal="left" wrapText="1"/>
    </xf>
    <xf numFmtId="0" fontId="16" fillId="0" borderId="0" xfId="7" applyFont="1"/>
    <xf numFmtId="0" fontId="15" fillId="0" borderId="5" xfId="5" applyFont="1" applyFill="1" applyBorder="1" applyAlignment="1">
      <alignment wrapText="1"/>
    </xf>
    <xf numFmtId="0" fontId="17" fillId="0" borderId="0" xfId="7" applyFont="1" applyAlignment="1"/>
    <xf numFmtId="0" fontId="17" fillId="0" borderId="0" xfId="7" applyFont="1" applyAlignment="1">
      <alignment horizontal="left"/>
    </xf>
    <xf numFmtId="164" fontId="17" fillId="0" borderId="0" xfId="7" applyNumberFormat="1" applyFont="1" applyAlignment="1">
      <alignment horizontal="right"/>
    </xf>
    <xf numFmtId="0" fontId="7" fillId="0" borderId="0" xfId="7" applyFont="1" applyAlignment="1">
      <alignment horizontal="center"/>
    </xf>
    <xf numFmtId="170" fontId="15" fillId="0" borderId="0" xfId="7" applyNumberFormat="1" applyFont="1" applyAlignment="1">
      <alignment horizontal="center"/>
    </xf>
    <xf numFmtId="0" fontId="17" fillId="0" borderId="0" xfId="7" applyFont="1"/>
    <xf numFmtId="0" fontId="24" fillId="0" borderId="0" xfId="6" applyFont="1" applyAlignment="1">
      <alignment horizontal="left" vertical="center" indent="33"/>
    </xf>
    <xf numFmtId="49" fontId="24" fillId="0" borderId="0" xfId="6" applyNumberFormat="1" applyFont="1" applyAlignment="1">
      <alignment horizontal="right" vertical="center"/>
    </xf>
    <xf numFmtId="49" fontId="20" fillId="0" borderId="0" xfId="6" applyNumberFormat="1" applyFont="1" applyAlignment="1">
      <alignment horizontal="right"/>
    </xf>
    <xf numFmtId="0" fontId="25" fillId="0" borderId="0" xfId="6" applyFont="1" applyAlignment="1">
      <alignment vertical="center"/>
    </xf>
    <xf numFmtId="0" fontId="20" fillId="0" borderId="0" xfId="6" applyFont="1" applyAlignment="1"/>
    <xf numFmtId="49" fontId="24" fillId="0" borderId="0" xfId="6" applyNumberFormat="1" applyFont="1" applyAlignment="1">
      <alignment horizontal="left" vertical="center"/>
    </xf>
    <xf numFmtId="0" fontId="24" fillId="0" borderId="0" xfId="6" applyNumberFormat="1" applyFont="1" applyAlignment="1">
      <alignment horizontal="left" vertical="center"/>
    </xf>
    <xf numFmtId="0" fontId="1" fillId="0" borderId="3" xfId="7" applyFont="1" applyBorder="1" applyAlignment="1">
      <alignment horizontal="center" wrapText="1"/>
    </xf>
    <xf numFmtId="0" fontId="1" fillId="0" borderId="2" xfId="7" applyFont="1" applyBorder="1" applyAlignment="1">
      <alignment horizontal="center" wrapText="1"/>
    </xf>
    <xf numFmtId="0" fontId="1" fillId="0" borderId="2" xfId="7" applyFont="1" applyFill="1" applyBorder="1" applyAlignment="1">
      <alignment horizontal="center" vertical="center" wrapText="1"/>
    </xf>
    <xf numFmtId="0" fontId="13" fillId="0" borderId="2" xfId="1" applyNumberFormat="1" applyFont="1" applyBorder="1" applyAlignment="1">
      <alignment horizontal="center" vertical="center"/>
    </xf>
    <xf numFmtId="0" fontId="13" fillId="0" borderId="2" xfId="1" applyNumberFormat="1" applyFont="1" applyBorder="1" applyAlignment="1">
      <alignment horizontal="center" vertical="center" wrapText="1"/>
    </xf>
    <xf numFmtId="0" fontId="13" fillId="0" borderId="3" xfId="1" applyNumberFormat="1" applyFont="1" applyBorder="1" applyAlignment="1">
      <alignment horizontal="center" vertical="center" wrapText="1"/>
    </xf>
    <xf numFmtId="0" fontId="13" fillId="0" borderId="1" xfId="1" applyNumberFormat="1" applyFont="1" applyBorder="1" applyAlignment="1">
      <alignment horizontal="center" vertical="center"/>
    </xf>
    <xf numFmtId="0" fontId="13" fillId="0" borderId="3" xfId="1" applyNumberFormat="1" applyFont="1" applyBorder="1" applyAlignment="1">
      <alignment horizontal="center" vertical="center"/>
    </xf>
    <xf numFmtId="0" fontId="26" fillId="0" borderId="1" xfId="1" applyNumberFormat="1" applyFont="1" applyFill="1" applyBorder="1" applyAlignment="1">
      <alignment horizontal="center" vertical="center"/>
    </xf>
    <xf numFmtId="0" fontId="26" fillId="0" borderId="2" xfId="1" applyNumberFormat="1" applyFont="1" applyFill="1" applyBorder="1" applyAlignment="1">
      <alignment horizontal="center" vertical="center" wrapText="1"/>
    </xf>
    <xf numFmtId="0" fontId="13" fillId="0" borderId="2" xfId="1" applyNumberFormat="1" applyFont="1" applyFill="1" applyBorder="1" applyAlignment="1">
      <alignment horizontal="center" vertical="center"/>
    </xf>
    <xf numFmtId="0" fontId="13" fillId="0" borderId="2" xfId="1" applyNumberFormat="1" applyFont="1" applyFill="1" applyBorder="1" applyAlignment="1">
      <alignment horizontal="center" vertical="center" wrapText="1"/>
    </xf>
    <xf numFmtId="0" fontId="15" fillId="0" borderId="0" xfId="7" applyFont="1" applyFill="1" applyAlignment="1"/>
    <xf numFmtId="0" fontId="15" fillId="0" borderId="5" xfId="7" applyFont="1" applyFill="1" applyBorder="1" applyAlignment="1">
      <alignment horizontal="left"/>
    </xf>
    <xf numFmtId="173" fontId="1" fillId="0" borderId="0" xfId="0" applyNumberFormat="1" applyFont="1" applyBorder="1" applyAlignment="1">
      <alignment horizontal="right"/>
    </xf>
    <xf numFmtId="174" fontId="1" fillId="0" borderId="0" xfId="0" applyNumberFormat="1" applyFont="1" applyBorder="1" applyAlignment="1">
      <alignment horizontal="right"/>
    </xf>
    <xf numFmtId="174" fontId="2" fillId="0" borderId="0" xfId="0" applyNumberFormat="1" applyFont="1" applyBorder="1" applyAlignment="1">
      <alignment horizontal="right" vertical="center"/>
    </xf>
    <xf numFmtId="174" fontId="2" fillId="0" borderId="0" xfId="0" applyNumberFormat="1" applyFont="1" applyBorder="1" applyAlignment="1">
      <alignment horizontal="right"/>
    </xf>
    <xf numFmtId="0" fontId="1" fillId="0" borderId="0" xfId="0" applyFont="1" applyBorder="1" applyAlignment="1">
      <alignment vertical="center"/>
    </xf>
    <xf numFmtId="0" fontId="1" fillId="0" borderId="0" xfId="0" applyFont="1" applyBorder="1" applyAlignment="1"/>
    <xf numFmtId="0" fontId="1" fillId="0" borderId="0" xfId="0" applyNumberFormat="1" applyFont="1" applyBorder="1" applyAlignment="1">
      <alignment horizontal="center" vertical="center"/>
    </xf>
    <xf numFmtId="0" fontId="13" fillId="0" borderId="0" xfId="0" applyNumberFormat="1" applyFont="1" applyBorder="1" applyAlignment="1">
      <alignment horizontal="center" vertical="center"/>
    </xf>
    <xf numFmtId="0" fontId="1" fillId="0" borderId="0" xfId="0" applyNumberFormat="1" applyFont="1" applyBorder="1"/>
    <xf numFmtId="0" fontId="13" fillId="0" borderId="0" xfId="0" applyNumberFormat="1" applyFont="1" applyBorder="1"/>
    <xf numFmtId="0" fontId="2" fillId="0" borderId="0" xfId="0" applyNumberFormat="1" applyFont="1" applyBorder="1" applyAlignment="1">
      <alignment vertical="center"/>
    </xf>
    <xf numFmtId="0" fontId="2" fillId="0" borderId="0" xfId="0" applyNumberFormat="1" applyFont="1" applyBorder="1" applyAlignment="1"/>
    <xf numFmtId="0" fontId="1" fillId="0" borderId="0" xfId="0" applyNumberFormat="1" applyFont="1" applyBorder="1" applyAlignment="1">
      <alignment vertical="center"/>
    </xf>
    <xf numFmtId="0" fontId="1" fillId="0" borderId="0" xfId="0" applyNumberFormat="1" applyFont="1" applyBorder="1" applyAlignment="1"/>
    <xf numFmtId="166" fontId="1" fillId="0" borderId="0" xfId="0" applyNumberFormat="1" applyFont="1" applyBorder="1" applyAlignment="1">
      <alignment horizontal="right"/>
    </xf>
    <xf numFmtId="166" fontId="2" fillId="0" borderId="0" xfId="0" applyNumberFormat="1" applyFont="1" applyBorder="1" applyAlignment="1">
      <alignment horizontal="right" vertical="center"/>
    </xf>
    <xf numFmtId="166" fontId="2" fillId="0" borderId="0" xfId="0" applyNumberFormat="1" applyFont="1" applyBorder="1" applyAlignment="1">
      <alignment horizontal="right"/>
    </xf>
    <xf numFmtId="166" fontId="15" fillId="0" borderId="0" xfId="7" applyNumberFormat="1" applyFont="1" applyBorder="1" applyAlignment="1">
      <alignment horizontal="right"/>
    </xf>
    <xf numFmtId="166" fontId="16" fillId="0" borderId="0" xfId="7" applyNumberFormat="1" applyFont="1" applyBorder="1" applyAlignment="1">
      <alignment horizontal="right" vertical="center"/>
    </xf>
    <xf numFmtId="166" fontId="16" fillId="0" borderId="0" xfId="7" applyNumberFormat="1" applyFont="1" applyBorder="1" applyAlignment="1">
      <alignment horizontal="right"/>
    </xf>
    <xf numFmtId="166" fontId="1" fillId="0" borderId="2" xfId="0" applyNumberFormat="1" applyFont="1" applyBorder="1" applyAlignment="1">
      <alignment horizontal="center" vertical="center" wrapText="1"/>
    </xf>
    <xf numFmtId="166" fontId="1" fillId="0" borderId="3"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6" fontId="13" fillId="0" borderId="3" xfId="0" applyNumberFormat="1" applyFont="1" applyBorder="1" applyAlignment="1">
      <alignment horizontal="center" vertical="center" wrapText="1"/>
    </xf>
    <xf numFmtId="166" fontId="13" fillId="0" borderId="6" xfId="0" applyNumberFormat="1" applyFont="1" applyBorder="1" applyAlignment="1">
      <alignment horizontal="center" vertical="center" wrapText="1"/>
    </xf>
    <xf numFmtId="165" fontId="15" fillId="0" borderId="0" xfId="7" applyNumberFormat="1" applyFont="1" applyBorder="1" applyAlignment="1">
      <alignment horizontal="right"/>
    </xf>
    <xf numFmtId="165" fontId="16" fillId="0" borderId="0" xfId="7" applyNumberFormat="1" applyFont="1" applyBorder="1" applyAlignment="1">
      <alignment horizontal="right"/>
    </xf>
    <xf numFmtId="165" fontId="16" fillId="0" borderId="0" xfId="7" applyNumberFormat="1" applyFont="1" applyBorder="1" applyAlignment="1">
      <alignment horizontal="right" vertical="center"/>
    </xf>
    <xf numFmtId="173" fontId="1" fillId="0" borderId="0" xfId="0" applyNumberFormat="1" applyFont="1" applyBorder="1"/>
    <xf numFmtId="166" fontId="1" fillId="0" borderId="0" xfId="0" applyNumberFormat="1" applyFont="1" applyFill="1" applyBorder="1" applyAlignment="1">
      <alignment horizontal="right"/>
    </xf>
    <xf numFmtId="0" fontId="3" fillId="0" borderId="0" xfId="1" applyFont="1" applyAlignment="1">
      <alignment horizontal="left" vertical="center"/>
    </xf>
    <xf numFmtId="0" fontId="5" fillId="0" borderId="0" xfId="1" applyFont="1" applyAlignment="1">
      <alignment horizontal="justify" vertical="justify" wrapText="1"/>
    </xf>
    <xf numFmtId="0" fontId="5" fillId="0" borderId="0" xfId="1" applyFont="1" applyAlignment="1">
      <alignment horizontal="center" vertical="center"/>
    </xf>
    <xf numFmtId="0" fontId="5" fillId="0" borderId="0" xfId="1" applyFont="1" applyAlignment="1">
      <alignment horizontal="left" vertical="center"/>
    </xf>
    <xf numFmtId="0" fontId="11" fillId="0" borderId="0" xfId="1" applyFont="1" applyAlignment="1">
      <alignment horizontal="left" vertical="center"/>
    </xf>
    <xf numFmtId="0" fontId="12" fillId="0" borderId="0" xfId="1" applyFont="1" applyAlignment="1">
      <alignment horizontal="left" vertical="center"/>
    </xf>
    <xf numFmtId="3" fontId="1" fillId="0" borderId="0" xfId="0" applyNumberFormat="1" applyFont="1" applyBorder="1" applyAlignment="1">
      <alignment horizontal="right"/>
    </xf>
    <xf numFmtId="3" fontId="2" fillId="0" borderId="0" xfId="0" applyNumberFormat="1" applyFont="1" applyBorder="1" applyAlignment="1">
      <alignment horizontal="right" vertical="center"/>
    </xf>
    <xf numFmtId="3" fontId="2" fillId="0" borderId="0" xfId="0" applyNumberFormat="1" applyFont="1" applyBorder="1" applyAlignment="1">
      <alignment horizontal="right"/>
    </xf>
    <xf numFmtId="4" fontId="2" fillId="0" borderId="0" xfId="0" applyNumberFormat="1" applyFont="1" applyBorder="1" applyAlignment="1">
      <alignment horizontal="right" vertical="center"/>
    </xf>
    <xf numFmtId="168" fontId="13" fillId="0" borderId="0" xfId="6" applyNumberFormat="1" applyFont="1" applyFill="1" applyAlignment="1" applyProtection="1">
      <alignment horizontal="right"/>
    </xf>
    <xf numFmtId="168" fontId="13" fillId="0" borderId="0" xfId="6" applyNumberFormat="1" applyFont="1" applyFill="1" applyAlignment="1" applyProtection="1">
      <alignment horizontal="right" vertical="center"/>
    </xf>
    <xf numFmtId="0" fontId="7" fillId="0" borderId="0" xfId="7" applyFont="1" applyAlignment="1">
      <alignment vertical="center"/>
    </xf>
    <xf numFmtId="0" fontId="9" fillId="0" borderId="0" xfId="7" applyFont="1" applyAlignment="1"/>
    <xf numFmtId="0" fontId="5" fillId="0" borderId="0" xfId="1" applyFont="1" applyAlignment="1">
      <alignment vertical="justify" wrapText="1"/>
    </xf>
    <xf numFmtId="0" fontId="30" fillId="0" borderId="0" xfId="6" applyFont="1" applyAlignment="1">
      <alignment horizontal="left" vertical="center"/>
    </xf>
    <xf numFmtId="0" fontId="27" fillId="0" borderId="16" xfId="6" applyFont="1" applyBorder="1" applyAlignment="1">
      <alignment horizontal="center" vertical="center" wrapText="1"/>
    </xf>
    <xf numFmtId="0" fontId="28" fillId="0" borderId="17" xfId="8" applyFont="1" applyBorder="1" applyAlignment="1">
      <alignment horizontal="left" vertical="center" wrapText="1"/>
    </xf>
    <xf numFmtId="0" fontId="29" fillId="0" borderId="17" xfId="8" applyFont="1" applyBorder="1" applyAlignment="1">
      <alignment horizontal="right" vertical="center" wrapText="1"/>
    </xf>
    <xf numFmtId="0" fontId="28" fillId="0" borderId="0" xfId="1" applyFont="1" applyBorder="1" applyAlignment="1">
      <alignment horizontal="center" vertical="center" wrapText="1"/>
    </xf>
    <xf numFmtId="0" fontId="34" fillId="0" borderId="0" xfId="6" applyFont="1" applyAlignment="1">
      <alignment vertical="center"/>
    </xf>
    <xf numFmtId="0" fontId="34" fillId="0" borderId="0" xfId="6" applyFont="1" applyAlignment="1">
      <alignment horizontal="left" vertical="center"/>
    </xf>
    <xf numFmtId="0" fontId="34" fillId="0" borderId="0" xfId="6" applyFont="1" applyAlignment="1">
      <alignment vertical="center" wrapText="1"/>
    </xf>
    <xf numFmtId="0" fontId="35" fillId="0" borderId="0" xfId="6" quotePrefix="1" applyNumberFormat="1" applyFont="1" applyAlignment="1">
      <alignment horizontal="left"/>
    </xf>
    <xf numFmtId="0" fontId="35" fillId="0" borderId="0" xfId="6" applyNumberFormat="1" applyFont="1" applyAlignment="1">
      <alignment horizontal="left"/>
    </xf>
    <xf numFmtId="49" fontId="31" fillId="0" borderId="0" xfId="6" quotePrefix="1" applyNumberFormat="1" applyFont="1" applyAlignment="1">
      <alignment horizontal="left"/>
    </xf>
    <xf numFmtId="0" fontId="24" fillId="0" borderId="0" xfId="6" applyFont="1" applyBorder="1" applyAlignment="1">
      <alignment horizontal="center" vertical="center"/>
    </xf>
    <xf numFmtId="0" fontId="24" fillId="0" borderId="0" xfId="6" applyFont="1" applyAlignment="1">
      <alignment horizontal="right"/>
    </xf>
    <xf numFmtId="0" fontId="25" fillId="0" borderId="18" xfId="6" applyFont="1" applyBorder="1" applyAlignment="1">
      <alignment horizontal="right"/>
    </xf>
    <xf numFmtId="0" fontId="32" fillId="0" borderId="19" xfId="6" applyFont="1" applyBorder="1" applyAlignment="1">
      <alignment horizontal="center" vertical="center"/>
    </xf>
    <xf numFmtId="0" fontId="32" fillId="0" borderId="0" xfId="6" applyFont="1" applyBorder="1" applyAlignment="1">
      <alignment horizontal="center" vertical="center"/>
    </xf>
    <xf numFmtId="49" fontId="24" fillId="0" borderId="0" xfId="6" applyNumberFormat="1" applyFont="1" applyAlignment="1">
      <alignment horizontal="left" vertical="center"/>
    </xf>
    <xf numFmtId="0" fontId="33" fillId="0" borderId="0" xfId="6" applyFont="1" applyBorder="1" applyAlignment="1">
      <alignment horizontal="left" vertical="center"/>
    </xf>
    <xf numFmtId="0" fontId="32" fillId="0" borderId="18" xfId="6" applyFont="1" applyBorder="1" applyAlignment="1">
      <alignment horizontal="center" vertical="center"/>
    </xf>
    <xf numFmtId="0" fontId="24" fillId="0" borderId="19" xfId="6" applyFont="1" applyBorder="1" applyAlignment="1">
      <alignment horizontal="center" vertical="center"/>
    </xf>
    <xf numFmtId="0" fontId="25" fillId="0" borderId="0" xfId="6" applyFont="1" applyAlignment="1">
      <alignment horizontal="center" vertical="center"/>
    </xf>
    <xf numFmtId="0" fontId="24" fillId="0" borderId="0" xfId="6" applyFont="1" applyAlignment="1">
      <alignment horizontal="center" vertical="center"/>
    </xf>
    <xf numFmtId="0" fontId="21" fillId="0" borderId="0" xfId="6" applyFont="1" applyAlignment="1">
      <alignment horizontal="left" vertical="center"/>
    </xf>
    <xf numFmtId="49" fontId="21" fillId="0" borderId="0" xfId="6" applyNumberFormat="1" applyFont="1" applyAlignment="1">
      <alignment horizontal="left" vertical="center"/>
    </xf>
    <xf numFmtId="0" fontId="20" fillId="0" borderId="0" xfId="6" applyAlignment="1">
      <alignment horizontal="center"/>
    </xf>
    <xf numFmtId="49" fontId="21" fillId="0" borderId="0" xfId="6" applyNumberFormat="1" applyFont="1" applyAlignment="1">
      <alignment horizontal="center" vertical="center"/>
    </xf>
    <xf numFmtId="0" fontId="5" fillId="0" borderId="0" xfId="1" applyNumberFormat="1" applyFont="1" applyAlignment="1">
      <alignment horizontal="center" vertical="center"/>
    </xf>
    <xf numFmtId="0" fontId="5" fillId="0" borderId="0" xfId="1" applyFont="1" applyAlignment="1">
      <alignment vertical="center" wrapText="1"/>
    </xf>
    <xf numFmtId="0" fontId="3" fillId="0" borderId="0" xfId="1" applyFont="1" applyAlignment="1">
      <alignment horizontal="left" vertical="center"/>
    </xf>
    <xf numFmtId="0" fontId="24" fillId="0" borderId="0" xfId="1" applyNumberFormat="1" applyFont="1" applyAlignment="1">
      <alignment vertical="center"/>
    </xf>
    <xf numFmtId="0" fontId="1" fillId="0" borderId="10" xfId="1" applyFont="1" applyBorder="1" applyAlignment="1">
      <alignment horizontal="center" vertical="center"/>
    </xf>
    <xf numFmtId="0" fontId="1" fillId="0" borderId="11" xfId="1" applyFont="1" applyBorder="1" applyAlignment="1">
      <alignment horizontal="center" vertical="center"/>
    </xf>
    <xf numFmtId="0" fontId="1" fillId="0" borderId="8" xfId="1" applyFont="1" applyBorder="1" applyAlignment="1">
      <alignment horizontal="center" vertical="center"/>
    </xf>
    <xf numFmtId="0" fontId="1" fillId="0" borderId="12" xfId="1"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7" fillId="0" borderId="0" xfId="1" applyFont="1" applyBorder="1" applyAlignment="1">
      <alignment horizontal="left" vertical="center"/>
    </xf>
    <xf numFmtId="0" fontId="1" fillId="0" borderId="10" xfId="1" applyFont="1" applyBorder="1" applyAlignment="1">
      <alignment horizontal="center" vertical="center" wrapText="1"/>
    </xf>
    <xf numFmtId="0" fontId="1" fillId="0" borderId="11" xfId="0" applyFont="1" applyBorder="1" applyAlignment="1">
      <alignment horizontal="center" vertical="center" wrapText="1"/>
    </xf>
    <xf numFmtId="0" fontId="1" fillId="0" borderId="4" xfId="1"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1"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1" fontId="1" fillId="0" borderId="2" xfId="0" applyNumberFormat="1" applyFont="1" applyBorder="1" applyAlignment="1">
      <alignment horizontal="center" vertical="center" wrapText="1"/>
    </xf>
    <xf numFmtId="1" fontId="1" fillId="0" borderId="8" xfId="0" applyNumberFormat="1" applyFont="1" applyBorder="1" applyAlignment="1">
      <alignment horizontal="center" vertical="center" wrapText="1"/>
    </xf>
    <xf numFmtId="1" fontId="1" fillId="0" borderId="7" xfId="0" applyNumberFormat="1" applyFont="1" applyBorder="1" applyAlignment="1">
      <alignment horizontal="center" vertical="center" wrapText="1"/>
    </xf>
    <xf numFmtId="1" fontId="1" fillId="0" borderId="9"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1" fontId="1" fillId="0" borderId="12"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172" fontId="2" fillId="0" borderId="9" xfId="0" applyNumberFormat="1" applyFont="1" applyBorder="1" applyAlignment="1">
      <alignment horizontal="center" vertical="center"/>
    </xf>
    <xf numFmtId="172" fontId="2" fillId="0" borderId="0" xfId="0" applyNumberFormat="1" applyFont="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1" xfId="0" applyNumberFormat="1" applyFont="1" applyBorder="1" applyAlignment="1">
      <alignment horizontal="left" vertical="center"/>
    </xf>
    <xf numFmtId="0" fontId="2" fillId="0" borderId="2" xfId="0" applyNumberFormat="1" applyFont="1" applyBorder="1" applyAlignment="1">
      <alignment horizontal="lef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wrapText="1"/>
    </xf>
    <xf numFmtId="169" fontId="2" fillId="0" borderId="3" xfId="0" applyNumberFormat="1" applyFont="1" applyBorder="1" applyAlignment="1">
      <alignment horizontal="center" vertical="center" wrapText="1"/>
    </xf>
    <xf numFmtId="169" fontId="2" fillId="0" borderId="6"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166" fontId="2" fillId="0" borderId="9" xfId="0" applyNumberFormat="1" applyFont="1" applyBorder="1" applyAlignment="1">
      <alignment horizontal="center" vertical="center"/>
    </xf>
    <xf numFmtId="166" fontId="2" fillId="0" borderId="0" xfId="0" applyNumberFormat="1" applyFont="1" applyBorder="1" applyAlignment="1">
      <alignment horizontal="center" vertical="center"/>
    </xf>
    <xf numFmtId="0" fontId="2" fillId="0" borderId="7" xfId="0" applyNumberFormat="1" applyFont="1" applyBorder="1" applyAlignment="1">
      <alignment horizontal="left" vertical="center"/>
    </xf>
    <xf numFmtId="0" fontId="2" fillId="0" borderId="10" xfId="0" applyNumberFormat="1" applyFont="1" applyBorder="1" applyAlignment="1">
      <alignment horizontal="left" vertical="center"/>
    </xf>
    <xf numFmtId="0" fontId="2" fillId="0" borderId="14" xfId="0" applyNumberFormat="1" applyFont="1" applyBorder="1" applyAlignment="1">
      <alignment horizontal="left" vertical="center"/>
    </xf>
    <xf numFmtId="0" fontId="2" fillId="0" borderId="11" xfId="0" applyNumberFormat="1" applyFont="1" applyBorder="1" applyAlignment="1">
      <alignment horizontal="left" vertical="center"/>
    </xf>
    <xf numFmtId="0" fontId="2" fillId="0" borderId="8" xfId="0" applyNumberFormat="1" applyFont="1" applyBorder="1" applyAlignment="1">
      <alignment horizontal="center" vertical="center" wrapText="1"/>
    </xf>
    <xf numFmtId="0" fontId="2" fillId="0" borderId="7" xfId="0" applyNumberFormat="1" applyFont="1" applyBorder="1" applyAlignment="1">
      <alignment horizontal="center" vertical="center" wrapText="1"/>
    </xf>
    <xf numFmtId="0" fontId="2" fillId="0" borderId="12" xfId="0" applyNumberFormat="1" applyFont="1" applyBorder="1" applyAlignment="1">
      <alignment horizontal="center" vertical="center" wrapText="1"/>
    </xf>
    <xf numFmtId="0" fontId="2" fillId="0" borderId="14" xfId="0" applyNumberFormat="1" applyFont="1" applyBorder="1" applyAlignment="1">
      <alignment horizontal="center" vertical="center" wrapText="1"/>
    </xf>
    <xf numFmtId="0" fontId="2" fillId="0" borderId="6" xfId="0" applyNumberFormat="1" applyFont="1" applyBorder="1" applyAlignment="1">
      <alignment horizontal="left" vertical="center"/>
    </xf>
    <xf numFmtId="0" fontId="2" fillId="0" borderId="7" xfId="0" applyNumberFormat="1" applyFont="1" applyBorder="1" applyAlignment="1">
      <alignment horizontal="center" vertical="center"/>
    </xf>
    <xf numFmtId="0" fontId="2" fillId="0" borderId="14" xfId="0" applyNumberFormat="1" applyFont="1" applyBorder="1" applyAlignment="1">
      <alignment horizontal="center" vertical="center"/>
    </xf>
    <xf numFmtId="0" fontId="1" fillId="0" borderId="2" xfId="7" applyFont="1" applyBorder="1" applyAlignment="1">
      <alignment horizontal="center" vertical="center" wrapText="1"/>
    </xf>
    <xf numFmtId="0" fontId="1" fillId="0" borderId="3" xfId="7" applyFont="1" applyBorder="1" applyAlignment="1">
      <alignment horizontal="center" vertical="center" wrapText="1"/>
    </xf>
    <xf numFmtId="0" fontId="15" fillId="0" borderId="10" xfId="7" applyFont="1" applyFill="1" applyBorder="1" applyAlignment="1">
      <alignment horizontal="center" vertical="center" wrapText="1"/>
    </xf>
    <xf numFmtId="0" fontId="15" fillId="0" borderId="15" xfId="7" applyFont="1" applyFill="1" applyBorder="1" applyAlignment="1">
      <alignment horizontal="center" vertical="center" wrapText="1"/>
    </xf>
    <xf numFmtId="0" fontId="15" fillId="0" borderId="11" xfId="7" applyFont="1" applyFill="1" applyBorder="1" applyAlignment="1">
      <alignment horizontal="center" vertical="center" wrapText="1"/>
    </xf>
    <xf numFmtId="0" fontId="1" fillId="0" borderId="2" xfId="7" applyFont="1" applyFill="1" applyBorder="1" applyAlignment="1">
      <alignment horizontal="center" vertical="center" wrapText="1"/>
    </xf>
    <xf numFmtId="0" fontId="1" fillId="0" borderId="1" xfId="7" applyFont="1" applyBorder="1" applyAlignment="1">
      <alignment horizontal="center" vertical="center" wrapText="1"/>
    </xf>
    <xf numFmtId="166" fontId="2" fillId="0" borderId="8" xfId="1" applyNumberFormat="1" applyFont="1" applyBorder="1" applyAlignment="1">
      <alignment horizontal="center" vertical="center"/>
    </xf>
    <xf numFmtId="166" fontId="2" fillId="0" borderId="7" xfId="1" applyNumberFormat="1" applyFont="1" applyBorder="1" applyAlignment="1">
      <alignment horizontal="center" vertical="center"/>
    </xf>
    <xf numFmtId="0" fontId="16" fillId="0" borderId="1"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3" xfId="7" applyFont="1" applyBorder="1" applyAlignment="1">
      <alignment horizontal="center" vertical="center" wrapText="1"/>
    </xf>
    <xf numFmtId="0" fontId="16" fillId="0" borderId="1" xfId="7" applyFont="1" applyBorder="1" applyAlignment="1">
      <alignment horizontal="center" vertical="center" wrapText="1"/>
    </xf>
    <xf numFmtId="170" fontId="1" fillId="0" borderId="2" xfId="7" applyNumberFormat="1" applyFont="1" applyFill="1" applyBorder="1" applyAlignment="1">
      <alignment horizontal="center" vertical="center" wrapText="1"/>
    </xf>
    <xf numFmtId="0" fontId="15" fillId="0" borderId="4" xfId="7" applyFont="1" applyFill="1" applyBorder="1" applyAlignment="1">
      <alignment horizontal="center" vertical="center" wrapText="1"/>
    </xf>
    <xf numFmtId="0" fontId="15" fillId="0" borderId="5" xfId="7" applyFont="1" applyFill="1" applyBorder="1" applyAlignment="1">
      <alignment horizontal="center" vertical="center" wrapText="1"/>
    </xf>
    <xf numFmtId="0" fontId="15" fillId="0" borderId="13" xfId="7" applyFont="1" applyFill="1" applyBorder="1" applyAlignment="1">
      <alignment horizontal="center" vertical="center" wrapText="1"/>
    </xf>
    <xf numFmtId="166" fontId="1" fillId="0" borderId="2" xfId="0" applyNumberFormat="1" applyFont="1" applyBorder="1" applyAlignment="1">
      <alignment horizontal="center" vertical="center" wrapText="1"/>
    </xf>
    <xf numFmtId="166" fontId="1" fillId="0" borderId="5" xfId="0" applyNumberFormat="1" applyFont="1" applyBorder="1" applyAlignment="1">
      <alignment horizontal="center" vertical="center" wrapText="1"/>
    </xf>
    <xf numFmtId="166" fontId="1" fillId="0" borderId="13" xfId="0" applyNumberFormat="1" applyFont="1" applyBorder="1" applyAlignment="1">
      <alignment horizontal="center" vertical="center" wrapText="1"/>
    </xf>
    <xf numFmtId="166" fontId="1" fillId="0" borderId="15"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166" fontId="2" fillId="0" borderId="8" xfId="0" applyNumberFormat="1" applyFont="1" applyBorder="1" applyAlignment="1">
      <alignment horizontal="center" vertical="center" wrapText="1"/>
    </xf>
    <xf numFmtId="166" fontId="2" fillId="0" borderId="7" xfId="0" applyNumberFormat="1" applyFont="1" applyBorder="1" applyAlignment="1">
      <alignment horizontal="center" vertical="center" wrapText="1"/>
    </xf>
    <xf numFmtId="165" fontId="2" fillId="0" borderId="9" xfId="0" applyNumberFormat="1" applyFont="1" applyBorder="1" applyAlignment="1">
      <alignment horizontal="center" vertical="center"/>
    </xf>
    <xf numFmtId="165" fontId="2" fillId="0" borderId="0" xfId="0" applyNumberFormat="1" applyFont="1" applyBorder="1" applyAlignment="1">
      <alignment horizontal="center" vertical="center"/>
    </xf>
    <xf numFmtId="166" fontId="1" fillId="0" borderId="5" xfId="0" applyNumberFormat="1" applyFont="1" applyBorder="1" applyAlignment="1">
      <alignment horizontal="center" vertical="center"/>
    </xf>
    <xf numFmtId="166" fontId="1" fillId="0" borderId="13" xfId="0" applyNumberFormat="1" applyFont="1" applyBorder="1" applyAlignment="1">
      <alignment horizontal="center" vertical="center"/>
    </xf>
    <xf numFmtId="166" fontId="1" fillId="0" borderId="3"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36" fillId="0" borderId="16" xfId="6" applyFont="1" applyBorder="1" applyAlignment="1">
      <alignment horizontal="left" wrapText="1"/>
    </xf>
  </cellXfs>
  <cellStyles count="13">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4" xfId="8"/>
    <cellStyle name="Standard 4 2" xfId="9"/>
    <cellStyle name="Standard 5" xfId="10"/>
    <cellStyle name="Standard 5 2" xfId="11"/>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483055</xdr:rowOff>
    </xdr:from>
    <xdr:to>
      <xdr:col>0</xdr:col>
      <xdr:colOff>6084000</xdr:colOff>
      <xdr:row>48</xdr:row>
      <xdr:rowOff>61232</xdr:rowOff>
    </xdr:to>
    <xdr:sp macro="" textlink="">
      <xdr:nvSpPr>
        <xdr:cNvPr id="2" name="Textfeld 1"/>
        <xdr:cNvSpPr txBox="1"/>
      </xdr:nvSpPr>
      <xdr:spPr>
        <a:xfrm>
          <a:off x="0" y="483055"/>
          <a:ext cx="6084000" cy="73410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vorliegende Bericht enthält die statistisch aufbereiteten Ergebnisse der Jahresrechnung </a:t>
          </a:r>
          <a:r>
            <a:rPr lang="de-DE" sz="900">
              <a:effectLst/>
              <a:latin typeface="Arial"/>
              <a:ea typeface="Calibri"/>
            </a:rPr>
            <a:t>der kommunalen Kernhaushalte </a:t>
          </a:r>
          <a:r>
            <a:rPr lang="de-DE" sz="900">
              <a:solidFill>
                <a:schemeClr val="dk1"/>
              </a:solidFill>
              <a:effectLst/>
              <a:latin typeface="Arial" pitchFamily="34" charset="0"/>
              <a:ea typeface="+mn-ea"/>
              <a:cs typeface="Arial" pitchFamily="34" charset="0"/>
            </a:rPr>
            <a:t>der Gemeinden und Gemeindeverbände für das Rechnungsjahr 2015.</a:t>
          </a:r>
        </a:p>
        <a:p>
          <a:r>
            <a:rPr lang="de-DE" sz="900">
              <a:solidFill>
                <a:schemeClr val="dk1"/>
              </a:solidFill>
              <a:effectLst/>
              <a:latin typeface="Arial" pitchFamily="34" charset="0"/>
              <a:ea typeface="+mn-ea"/>
              <a:cs typeface="Arial" pitchFamily="34" charset="0"/>
            </a:rPr>
            <a:t>Die Erhebung umfasst </a:t>
          </a:r>
          <a:r>
            <a:rPr lang="de-DE" sz="900">
              <a:solidFill>
                <a:srgbClr val="000000"/>
              </a:solidFill>
              <a:effectLst/>
              <a:latin typeface="Arial"/>
              <a:ea typeface="Calibri"/>
            </a:rPr>
            <a:t>nach der flächendeckenden kommunalen Doppikeinführung 2012 in Mecklenburg-Vorpommern </a:t>
          </a:r>
          <a:r>
            <a:rPr lang="de-DE" sz="900">
              <a:solidFill>
                <a:schemeClr val="dk1"/>
              </a:solidFill>
              <a:effectLst/>
              <a:latin typeface="Arial" pitchFamily="34" charset="0"/>
              <a:ea typeface="+mn-ea"/>
              <a:cs typeface="Arial" pitchFamily="34" charset="0"/>
            </a:rPr>
            <a:t>die rechnungsmäßigen jährlichen Ist-Auszahlungen und Ist-Einzahlungen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nach Auszahlungs- und Einzahlungsarten sowie nach Produktbereichen entsprechend der kommunalen Haushaltssystematik. Die tabellarische Darstellung der Daten aus der Jahresrechnungsstatistik erfolgt auf Basis bundeseinheitlich geltender Konten und Produkte.</a:t>
          </a:r>
        </a:p>
        <a:p>
          <a:r>
            <a:rPr lang="de-DE" sz="900">
              <a:solidFill>
                <a:schemeClr val="dk1"/>
              </a:solidFill>
              <a:effectLst/>
              <a:latin typeface="Arial" pitchFamily="34" charset="0"/>
              <a:ea typeface="+mn-ea"/>
              <a:cs typeface="Arial" pitchFamily="34" charset="0"/>
            </a:rPr>
            <a:t>Der Zuordnung zu den Gemeindegrößenklassen und den Relativberechnungen (EUR je Einwohner) liegt die fortgeschriebene Bevölkerung vom 30.06.2015 und der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Gebietsstand vom 31.12.2015 </a:t>
          </a:r>
          <a:r>
            <a:rPr lang="de-DE" sz="900">
              <a:solidFill>
                <a:schemeClr val="dk1"/>
              </a:solidFill>
              <a:effectLst/>
              <a:latin typeface="Arial" pitchFamily="34" charset="0"/>
              <a:ea typeface="+mn-ea"/>
              <a:cs typeface="Arial" pitchFamily="34" charset="0"/>
            </a:rPr>
            <a:t>zugrunde.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Kommunale Haushaltssystematik</a:t>
          </a:r>
          <a:endParaRPr lang="de-DE" sz="900">
            <a:solidFill>
              <a:schemeClr val="dk1"/>
            </a:solidFill>
            <a:effectLst/>
            <a:latin typeface="Arial" pitchFamily="34" charset="0"/>
            <a:ea typeface="+mn-ea"/>
            <a:cs typeface="Arial" pitchFamily="34" charset="0"/>
          </a:endParaRPr>
        </a:p>
        <a:p>
          <a:pPr>
            <a:lnSpc>
              <a:spcPts val="500"/>
            </a:lnSpc>
          </a:pPr>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Aufteilung des Gesamthaushaltes in Produktbereiche sowie in </a:t>
          </a:r>
          <a:r>
            <a:rPr lang="de-DE" sz="900" i="0">
              <a:solidFill>
                <a:schemeClr val="dk1"/>
              </a:solidFill>
              <a:effectLst/>
              <a:latin typeface="Arial" pitchFamily="34" charset="0"/>
              <a:ea typeface="+mn-ea"/>
              <a:cs typeface="Arial" pitchFamily="34" charset="0"/>
            </a:rPr>
            <a:t>Konten</a:t>
          </a:r>
          <a:r>
            <a:rPr lang="de-DE" sz="900" i="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Einzahlungs- und Auszahlungsarten)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wird durch die Verwaltungsvorschriften über die Produkte und</a:t>
          </a:r>
          <a:r>
            <a:rPr lang="de-DE" sz="900" baseline="0">
              <a:solidFill>
                <a:schemeClr val="dk1"/>
              </a:solidFill>
              <a:effectLst/>
              <a:latin typeface="Arial" pitchFamily="34" charset="0"/>
              <a:ea typeface="+mn-ea"/>
              <a:cs typeface="Arial" pitchFamily="34" charset="0"/>
            </a:rPr>
            <a:t> Konten</a:t>
          </a:r>
          <a:r>
            <a:rPr lang="de-DE" sz="900">
              <a:solidFill>
                <a:schemeClr val="dk1"/>
              </a:solidFill>
              <a:effectLst/>
              <a:latin typeface="Arial" pitchFamily="34" charset="0"/>
              <a:ea typeface="+mn-ea"/>
              <a:cs typeface="Arial" pitchFamily="34" charset="0"/>
            </a:rPr>
            <a:t> verbindlich vorgeschrieben.</a:t>
          </a:r>
        </a:p>
        <a:p>
          <a:r>
            <a:rPr lang="de-DE" sz="900">
              <a:solidFill>
                <a:schemeClr val="dk1"/>
              </a:solidFill>
              <a:effectLst/>
              <a:latin typeface="Arial" pitchFamily="34" charset="0"/>
              <a:ea typeface="+mn-ea"/>
              <a:cs typeface="Arial" pitchFamily="34" charset="0"/>
            </a:rPr>
            <a:t>Der Jahresrechnung der Gemeinden/Gemeindeverbände liegen die Produkte und Konten entsprechend der nachstehenden Übersicht zugrunde.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Rechtsgrundlage</a:t>
          </a:r>
          <a:endParaRPr lang="de-DE" sz="900">
            <a:solidFill>
              <a:schemeClr val="dk1"/>
            </a:solidFill>
            <a:effectLst/>
            <a:latin typeface="Arial" pitchFamily="34" charset="0"/>
            <a:ea typeface="+mn-ea"/>
            <a:cs typeface="Arial" pitchFamily="34" charset="0"/>
          </a:endParaRPr>
        </a:p>
        <a:p>
          <a:pPr>
            <a:lnSpc>
              <a:spcPts val="500"/>
            </a:lnSpc>
          </a:pPr>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ist das Finanz- und Personalstatistikgesetz (FPStatG) in der Fassung der Bekanntmachung vom</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22. Februar 2006 (BGBl. I S. 438),  in Verbindung mit dem Bundesstatistikgesetz (BStatG) vom 22. Januar 1987 (BGBl. I S. 462, 565) in der jeweils geltenden Fassung.</a:t>
          </a:r>
        </a:p>
        <a:p>
          <a:r>
            <a:rPr lang="de-DE" sz="900">
              <a:solidFill>
                <a:schemeClr val="dk1"/>
              </a:solidFill>
              <a:effectLst/>
              <a:latin typeface="Arial" pitchFamily="34" charset="0"/>
              <a:ea typeface="+mn-ea"/>
              <a:cs typeface="Arial" pitchFamily="34" charset="0"/>
            </a:rPr>
            <a:t> </a:t>
          </a:r>
          <a:endParaRPr lang="de-DE" sz="700">
            <a:solidFill>
              <a:schemeClr val="dk1"/>
            </a:solidFill>
            <a:effectLst/>
            <a:latin typeface="Arial" pitchFamily="34" charset="0"/>
            <a:ea typeface="+mn-ea"/>
            <a:cs typeface="Arial" pitchFamily="34" charset="0"/>
          </a:endParaRPr>
        </a:p>
        <a:p>
          <a:r>
            <a:rPr lang="de-DE" sz="700">
              <a:solidFill>
                <a:schemeClr val="dk1"/>
              </a:solidFill>
              <a:effectLst/>
              <a:latin typeface="Arial" pitchFamily="34" charset="0"/>
              <a:ea typeface="+mn-ea"/>
              <a:cs typeface="Arial" pitchFamily="34" charset="0"/>
            </a:rPr>
            <a:t> </a:t>
          </a:r>
        </a:p>
        <a:p>
          <a:pPr>
            <a:lnSpc>
              <a:spcPts val="1000"/>
            </a:lnSpc>
          </a:pPr>
          <a:r>
            <a:rPr lang="de-DE" sz="1000" b="1">
              <a:solidFill>
                <a:schemeClr val="dk1"/>
              </a:solidFill>
              <a:effectLst/>
              <a:latin typeface="Arial" pitchFamily="34" charset="0"/>
              <a:ea typeface="+mn-ea"/>
              <a:cs typeface="Arial" pitchFamily="34" charset="0"/>
            </a:rPr>
            <a:t>Erläuterung der Begriffe</a:t>
          </a:r>
          <a:endParaRPr lang="de-DE" sz="1000">
            <a:solidFill>
              <a:schemeClr val="dk1"/>
            </a:solidFill>
            <a:effectLst/>
            <a:latin typeface="Arial" pitchFamily="34" charset="0"/>
            <a:ea typeface="+mn-ea"/>
            <a:cs typeface="Arial" pitchFamily="34" charset="0"/>
          </a:endParaRPr>
        </a:p>
        <a:p>
          <a:pPr>
            <a:lnSpc>
              <a:spcPts val="500"/>
            </a:lnSpc>
          </a:pPr>
          <a:r>
            <a:rPr lang="de-DE" sz="5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Verwaltungsvollzugs sowie des Betriebs von Einrichtungen meistens regelmäßig anfallen und nicht vermögenswirksam sind (z. B. Personalauszahlungen, Auszahlungen für Sach- und Dienstleistungen, Zinsaus- und -einzahlungen, Zuweisungen und Zuschüsse für laufende Zwecke, Steuern), bereinigt um Zahlungen von gleicher Ebene. </a:t>
          </a:r>
        </a:p>
        <a:p>
          <a:pPr>
            <a:lnSpc>
              <a:spcPts val="500"/>
            </a:lnSpc>
          </a:pPr>
          <a:r>
            <a:rPr lang="de-DE" sz="500">
              <a:solidFill>
                <a:schemeClr val="dk1"/>
              </a:solidFill>
              <a:effectLst/>
              <a:latin typeface="Arial" pitchFamily="34" charset="0"/>
              <a:ea typeface="+mn-ea"/>
              <a:cs typeface="Arial" pitchFamily="34" charset="0"/>
            </a:rPr>
            <a:t> </a:t>
          </a:r>
        </a:p>
        <a:p>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 aus Investitionstätigkeit</a:t>
          </a: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a:t>
          </a:r>
          <a:r>
            <a:rPr lang="de-DE" sz="900">
              <a:solidFill>
                <a:schemeClr val="dk1"/>
              </a:solidFill>
              <a:effectLst/>
              <a:latin typeface="Arial" pitchFamily="34" charset="0"/>
              <a:ea typeface="+mn-ea"/>
              <a:cs typeface="Arial" pitchFamily="34" charset="0"/>
            </a:rPr>
            <a:t>, die eine Vermögensveränderung herbeiführen oder der Finanzierung von Investitionen dienen und keine besonderen Finanzierungsvorgänge darstellen (z. B. Auszahlungen für Baumaßnahmen, Investitionszuweisungen), bereinigt um Zahlungen von gleicher Ebene. </a:t>
          </a:r>
        </a:p>
        <a:p>
          <a:pPr>
            <a:lnSpc>
              <a:spcPts val="500"/>
            </a:lnSpc>
          </a:pPr>
          <a:r>
            <a:rPr lang="de-DE" sz="5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 </a:t>
          </a:r>
          <a:endParaRPr lang="de-DE" sz="900">
            <a:solidFill>
              <a:schemeClr val="dk1"/>
            </a:solidFill>
            <a:effectLst/>
            <a:latin typeface="Arial" pitchFamily="34" charset="0"/>
            <a:ea typeface="+mn-ea"/>
            <a:cs typeface="Arial" pitchFamily="34" charset="0"/>
          </a:endParaRPr>
        </a:p>
        <a:p>
          <a:pPr>
            <a:spcAft>
              <a:spcPts val="0"/>
            </a:spcAft>
          </a:pPr>
          <a:r>
            <a:rPr lang="de-DE" sz="900">
              <a:effectLst/>
              <a:latin typeface="Arial"/>
              <a:ea typeface="Calibri"/>
              <a:cs typeface="Times New Roman"/>
            </a:rPr>
            <a:t>Summe der Auszahlungen bzw. Einzahlungen der laufenden Verwaltungstätigkeit und der Investitionstätigkeit abzüglich der Zahlungen gleicher Ebene.</a:t>
          </a:r>
          <a:endParaRPr lang="de-DE" sz="900">
            <a:effectLst/>
            <a:latin typeface="+mn-lt"/>
            <a:ea typeface="Calibri"/>
            <a:cs typeface="Times New Roman"/>
          </a:endParaRPr>
        </a:p>
        <a:p>
          <a:pPr>
            <a:lnSpc>
              <a:spcPts val="700"/>
            </a:lnSpc>
          </a:pPr>
          <a:r>
            <a:rPr lang="de-DE" sz="900">
              <a:solidFill>
                <a:schemeClr val="dk1"/>
              </a:solidFill>
              <a:effectLst/>
              <a:latin typeface="Arial" pitchFamily="34" charset="0"/>
              <a:ea typeface="+mn-ea"/>
              <a:cs typeface="Arial" pitchFamily="34" charset="0"/>
            </a:rPr>
            <a:t>  </a:t>
          </a:r>
        </a:p>
        <a:p>
          <a:pPr>
            <a:lnSpc>
              <a:spcPts val="900"/>
            </a:lnSpc>
            <a:spcAft>
              <a:spcPts val="0"/>
            </a:spcAft>
          </a:pPr>
          <a:r>
            <a:rPr lang="de-DE" sz="900" b="1">
              <a:effectLst/>
              <a:latin typeface="Arial"/>
              <a:ea typeface="Calibri"/>
              <a:cs typeface="Times New Roman"/>
            </a:rPr>
            <a:t>Zahlung von gleicher Ebene</a:t>
          </a:r>
          <a:endParaRPr lang="de-DE" sz="900">
            <a:effectLst/>
            <a:latin typeface="+mn-lt"/>
            <a:ea typeface="Calibri"/>
            <a:cs typeface="Times New Roman"/>
          </a:endParaRPr>
        </a:p>
        <a:p>
          <a:pPr>
            <a:spcAft>
              <a:spcPts val="0"/>
            </a:spcAft>
          </a:pPr>
          <a:r>
            <a:rPr lang="de-DE" sz="900">
              <a:effectLst/>
              <a:latin typeface="Arial"/>
              <a:ea typeface="Calibri"/>
              <a:cs typeface="Times New Roman"/>
            </a:rPr>
            <a:t>Zur Vermeidung von Doppelzählungen werden von den Bruttoauszahlungen und Bruttoeinzahlungen jeweils die Zahlungen von gleicher Ebene (zwischengemeindlicher Zahlungsverkehr zwischen Landkreisen und kreisangehörigen Gemeinden sowie zwischen Mitgliedsgemeinden und Ämtern) eliminiert.</a:t>
          </a:r>
          <a:endParaRPr lang="de-DE" sz="900">
            <a:effectLst/>
            <a:latin typeface="+mn-lt"/>
            <a:ea typeface="Calibri"/>
            <a:cs typeface="Times New Roman"/>
          </a:endParaRPr>
        </a:p>
        <a:p>
          <a:pPr>
            <a:lnSpc>
              <a:spcPts val="700"/>
            </a:lnSpc>
          </a:pPr>
          <a:r>
            <a:rPr lang="de-DE" sz="900">
              <a:solidFill>
                <a:schemeClr val="dk1"/>
              </a:solidFill>
              <a:effectLst/>
              <a:latin typeface="Arial" pitchFamily="34" charset="0"/>
              <a:ea typeface="+mn-ea"/>
              <a:cs typeface="Arial" pitchFamily="34" charset="0"/>
            </a:rPr>
            <a:t>  </a:t>
          </a:r>
          <a:endParaRPr lang="de-DE" sz="900" b="1">
            <a:solidFill>
              <a:schemeClr val="dk1"/>
            </a:solidFill>
            <a:effectLst/>
            <a:latin typeface="Arial" pitchFamily="34" charset="0"/>
            <a:ea typeface="+mn-ea"/>
            <a:cs typeface="Arial" pitchFamily="34" charset="0"/>
          </a:endParaRPr>
        </a:p>
        <a:p>
          <a:pPr>
            <a:lnSpc>
              <a:spcPts val="800"/>
            </a:lnSpc>
          </a:pPr>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pPr marL="0" marR="0" lvl="0" indent="0" defTabSz="914400" eaLnBrk="1" fontAlgn="auto" latinLnBrk="0" hangingPunct="1">
            <a:lnSpc>
              <a:spcPts val="6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Mehrauszahlungen/Mehreinzahlungen aus Verwaltungstätigkeit</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spcAft>
              <a:spcPts val="0"/>
            </a:spcAft>
          </a:pPr>
          <a:r>
            <a:rPr lang="de-DE" sz="900">
              <a:effectLst/>
              <a:latin typeface="Arial"/>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900">
            <a:effectLst/>
            <a:latin typeface="+mn-lt"/>
            <a:ea typeface="Calibri"/>
            <a:cs typeface="Times New Roman"/>
          </a:endParaRPr>
        </a:p>
        <a:p>
          <a:pPr>
            <a:lnSpc>
              <a:spcPts val="700"/>
            </a:lnSpc>
          </a:pPr>
          <a:endParaRPr lang="de-DE" sz="900">
            <a:solidFill>
              <a:schemeClr val="dk1"/>
            </a:solidFill>
            <a:effectLst/>
            <a:latin typeface="Arial" pitchFamily="34" charset="0"/>
            <a:ea typeface="+mn-ea"/>
            <a:cs typeface="Arial" pitchFamily="34" charset="0"/>
          </a:endParaRPr>
        </a:p>
        <a:p>
          <a:pPr>
            <a:lnSpc>
              <a:spcPts val="700"/>
            </a:lnSpc>
          </a:pPr>
          <a:endParaRPr lang="de-DE" sz="700">
            <a:solidFill>
              <a:schemeClr val="dk1"/>
            </a:solidFill>
            <a:effectLst/>
            <a:latin typeface="Arial" pitchFamily="34" charset="0"/>
            <a:ea typeface="+mn-ea"/>
            <a:cs typeface="Arial" pitchFamily="34" charset="0"/>
          </a:endParaRPr>
        </a:p>
        <a:p>
          <a:pPr>
            <a:lnSpc>
              <a:spcPts val="500"/>
            </a:lnSpc>
          </a:pPr>
          <a:r>
            <a:rPr lang="de-DE" sz="700">
              <a:solidFill>
                <a:schemeClr val="dk1"/>
              </a:solidFill>
              <a:effectLst/>
              <a:latin typeface="Arial" pitchFamily="34" charset="0"/>
              <a:ea typeface="+mn-ea"/>
              <a:cs typeface="Arial" pitchFamily="34" charset="0"/>
            </a:rPr>
            <a:t> </a:t>
          </a:r>
        </a:p>
        <a:p>
          <a:pPr>
            <a:lnSpc>
              <a:spcPts val="700"/>
            </a:lnSpc>
          </a:pP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7"/>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95" t="s">
        <v>6</v>
      </c>
      <c r="B1" s="295"/>
      <c r="C1" s="169"/>
      <c r="D1" s="169"/>
    </row>
    <row r="2" spans="1:4" ht="35.1" customHeight="1" thickTop="1">
      <c r="A2" s="170" t="s">
        <v>31</v>
      </c>
      <c r="B2" s="170"/>
      <c r="C2" s="171" t="s">
        <v>32</v>
      </c>
      <c r="D2" s="171"/>
    </row>
    <row r="3" spans="1:4" ht="24.95" customHeight="1">
      <c r="A3" s="172"/>
      <c r="B3" s="172"/>
      <c r="C3" s="172"/>
      <c r="D3" s="172"/>
    </row>
    <row r="4" spans="1:4" ht="24.95" customHeight="1">
      <c r="A4" s="173" t="s">
        <v>198</v>
      </c>
      <c r="B4" s="173"/>
      <c r="C4" s="173"/>
      <c r="D4" s="173"/>
    </row>
    <row r="5" spans="1:4" ht="24.95" customHeight="1">
      <c r="A5" s="174" t="s">
        <v>29</v>
      </c>
      <c r="B5" s="174"/>
      <c r="C5" s="174"/>
      <c r="D5" s="174"/>
    </row>
    <row r="6" spans="1:4" ht="24.95" customHeight="1">
      <c r="A6" s="175" t="s">
        <v>202</v>
      </c>
      <c r="B6" s="175"/>
      <c r="C6" s="175"/>
      <c r="D6" s="173"/>
    </row>
    <row r="7" spans="1:4" ht="39.950000000000003" customHeight="1">
      <c r="A7" s="176">
        <v>2015</v>
      </c>
      <c r="B7" s="177"/>
      <c r="C7" s="177"/>
      <c r="D7" s="177"/>
    </row>
    <row r="8" spans="1:4" ht="24.95" customHeight="1">
      <c r="A8" s="178"/>
      <c r="B8" s="178"/>
      <c r="C8" s="178"/>
      <c r="D8" s="178"/>
    </row>
    <row r="9" spans="1:4" ht="24.95" customHeight="1">
      <c r="A9" s="178"/>
      <c r="B9" s="178"/>
      <c r="C9" s="178"/>
      <c r="D9" s="178"/>
    </row>
    <row r="10" spans="1:4" ht="24.95" customHeight="1">
      <c r="A10" s="168"/>
      <c r="B10" s="168"/>
      <c r="C10" s="168"/>
      <c r="D10" s="168"/>
    </row>
    <row r="11" spans="1:4" ht="24.95" customHeight="1">
      <c r="A11" s="168"/>
      <c r="B11" s="168"/>
      <c r="C11" s="168"/>
      <c r="D11" s="168"/>
    </row>
    <row r="12" spans="1:4" ht="24.95" customHeight="1">
      <c r="A12" s="168"/>
      <c r="B12" s="168"/>
      <c r="C12" s="168"/>
      <c r="D12" s="168"/>
    </row>
    <row r="13" spans="1:4" ht="12" customHeight="1">
      <c r="A13" s="101"/>
      <c r="B13" s="180" t="s">
        <v>7</v>
      </c>
      <c r="C13" s="180"/>
      <c r="D13" s="102" t="s">
        <v>964</v>
      </c>
    </row>
    <row r="14" spans="1:4" ht="12" customHeight="1">
      <c r="A14" s="101"/>
      <c r="B14" s="180"/>
      <c r="C14" s="180"/>
      <c r="D14" s="103"/>
    </row>
    <row r="15" spans="1:4" ht="12" customHeight="1">
      <c r="A15" s="101"/>
      <c r="B15" s="180" t="s">
        <v>8</v>
      </c>
      <c r="C15" s="180"/>
      <c r="D15" s="102" t="s">
        <v>968</v>
      </c>
    </row>
    <row r="16" spans="1:4" ht="12" customHeight="1">
      <c r="A16" s="101"/>
      <c r="B16" s="180" t="s">
        <v>9</v>
      </c>
      <c r="C16" s="180"/>
      <c r="D16" s="102" t="s">
        <v>30</v>
      </c>
    </row>
    <row r="17" spans="1:4" ht="12" customHeight="1">
      <c r="A17" s="104"/>
      <c r="B17" s="181"/>
      <c r="C17" s="181"/>
      <c r="D17" s="105"/>
    </row>
    <row r="18" spans="1:4" ht="12" customHeight="1">
      <c r="A18" s="182"/>
      <c r="B18" s="182"/>
      <c r="C18" s="182"/>
      <c r="D18" s="182"/>
    </row>
    <row r="19" spans="1:4" ht="12" customHeight="1">
      <c r="A19" s="179" t="s">
        <v>10</v>
      </c>
      <c r="B19" s="179"/>
      <c r="C19" s="179"/>
      <c r="D19" s="179"/>
    </row>
    <row r="20" spans="1:4" ht="12" customHeight="1">
      <c r="A20" s="179" t="s">
        <v>11</v>
      </c>
      <c r="B20" s="179"/>
      <c r="C20" s="179"/>
      <c r="D20" s="179"/>
    </row>
    <row r="21" spans="1:4" ht="12" customHeight="1">
      <c r="A21" s="183"/>
      <c r="B21" s="183"/>
      <c r="C21" s="183"/>
      <c r="D21" s="183"/>
    </row>
    <row r="22" spans="1:4" ht="12" customHeight="1">
      <c r="A22" s="179" t="s">
        <v>956</v>
      </c>
      <c r="B22" s="179"/>
      <c r="C22" s="179"/>
      <c r="D22" s="179"/>
    </row>
    <row r="23" spans="1:4" ht="12" customHeight="1">
      <c r="A23" s="179"/>
      <c r="B23" s="179"/>
      <c r="C23" s="179"/>
      <c r="D23" s="179"/>
    </row>
    <row r="24" spans="1:4" ht="12" customHeight="1">
      <c r="A24" s="185" t="s">
        <v>965</v>
      </c>
      <c r="B24" s="185"/>
      <c r="C24" s="185"/>
      <c r="D24" s="185"/>
    </row>
    <row r="25" spans="1:4" ht="12" customHeight="1">
      <c r="A25" s="185" t="s">
        <v>33</v>
      </c>
      <c r="B25" s="185"/>
      <c r="C25" s="185"/>
      <c r="D25" s="185"/>
    </row>
    <row r="26" spans="1:4" ht="12" customHeight="1">
      <c r="A26" s="186"/>
      <c r="B26" s="186"/>
      <c r="C26" s="186"/>
      <c r="D26" s="186"/>
    </row>
    <row r="27" spans="1:4" ht="12" customHeight="1">
      <c r="A27" s="187"/>
      <c r="B27" s="187"/>
      <c r="C27" s="187"/>
      <c r="D27" s="187"/>
    </row>
    <row r="28" spans="1:4" ht="12" customHeight="1">
      <c r="A28" s="188" t="s">
        <v>12</v>
      </c>
      <c r="B28" s="188"/>
      <c r="C28" s="188"/>
      <c r="D28" s="188"/>
    </row>
    <row r="29" spans="1:4" ht="12" customHeight="1">
      <c r="A29" s="189"/>
      <c r="B29" s="189"/>
      <c r="C29" s="189"/>
      <c r="D29" s="189"/>
    </row>
    <row r="30" spans="1:4" ht="12" customHeight="1">
      <c r="A30" s="106" t="s">
        <v>13</v>
      </c>
      <c r="B30" s="184" t="s">
        <v>14</v>
      </c>
      <c r="C30" s="184"/>
      <c r="D30" s="184"/>
    </row>
    <row r="31" spans="1:4" ht="12" customHeight="1">
      <c r="A31" s="107">
        <v>0</v>
      </c>
      <c r="B31" s="184" t="s">
        <v>15</v>
      </c>
      <c r="C31" s="184"/>
      <c r="D31" s="184"/>
    </row>
    <row r="32" spans="1:4" ht="12" customHeight="1">
      <c r="A32" s="106" t="s">
        <v>16</v>
      </c>
      <c r="B32" s="184" t="s">
        <v>17</v>
      </c>
      <c r="C32" s="184"/>
      <c r="D32" s="184"/>
    </row>
    <row r="33" spans="1:4" ht="12" customHeight="1">
      <c r="A33" s="106" t="s">
        <v>18</v>
      </c>
      <c r="B33" s="184" t="s">
        <v>19</v>
      </c>
      <c r="C33" s="184"/>
      <c r="D33" s="184"/>
    </row>
    <row r="34" spans="1:4" ht="12" customHeight="1">
      <c r="A34" s="106" t="s">
        <v>20</v>
      </c>
      <c r="B34" s="184" t="s">
        <v>21</v>
      </c>
      <c r="C34" s="184"/>
      <c r="D34" s="184"/>
    </row>
    <row r="35" spans="1:4" ht="12" customHeight="1">
      <c r="A35" s="106" t="s">
        <v>22</v>
      </c>
      <c r="B35" s="184" t="s">
        <v>23</v>
      </c>
      <c r="C35" s="184"/>
      <c r="D35" s="184"/>
    </row>
    <row r="36" spans="1:4" ht="12" customHeight="1">
      <c r="A36" s="106" t="s">
        <v>24</v>
      </c>
      <c r="B36" s="184" t="s">
        <v>25</v>
      </c>
      <c r="C36" s="184"/>
      <c r="D36" s="184"/>
    </row>
    <row r="37" spans="1:4" ht="12" customHeight="1">
      <c r="A37" s="106" t="s">
        <v>26</v>
      </c>
      <c r="B37" s="184" t="s">
        <v>27</v>
      </c>
      <c r="C37" s="184"/>
      <c r="D37" s="184"/>
    </row>
    <row r="38" spans="1:4" ht="12" customHeight="1">
      <c r="A38" s="2"/>
      <c r="B38" s="191"/>
      <c r="C38" s="191"/>
      <c r="D38" s="191"/>
    </row>
    <row r="39" spans="1:4" ht="12" customHeight="1">
      <c r="A39" s="2"/>
      <c r="B39" s="191"/>
      <c r="C39" s="191"/>
      <c r="D39" s="191"/>
    </row>
    <row r="40" spans="1:4" ht="12" customHeight="1">
      <c r="A40" s="2"/>
      <c r="B40" s="2"/>
      <c r="C40" s="2"/>
      <c r="D40" s="2"/>
    </row>
    <row r="41" spans="1:4" ht="12" customHeight="1">
      <c r="A41" s="2"/>
      <c r="B41" s="2"/>
      <c r="C41" s="2"/>
      <c r="D41" s="2"/>
    </row>
    <row r="42" spans="1:4" ht="12" customHeight="1">
      <c r="A42" s="2"/>
      <c r="B42" s="2"/>
      <c r="C42" s="2"/>
      <c r="D42" s="2"/>
    </row>
    <row r="43" spans="1:4" ht="12" customHeight="1">
      <c r="A43" s="2"/>
      <c r="B43" s="193"/>
      <c r="C43" s="193"/>
      <c r="D43" s="193"/>
    </row>
    <row r="44" spans="1:4" ht="12" customHeight="1">
      <c r="A44" s="3"/>
      <c r="B44" s="190"/>
      <c r="C44" s="190"/>
      <c r="D44" s="190"/>
    </row>
    <row r="45" spans="1:4" ht="12" customHeight="1">
      <c r="A45" s="3"/>
      <c r="B45" s="190"/>
      <c r="C45" s="190"/>
      <c r="D45" s="190"/>
    </row>
    <row r="46" spans="1:4">
      <c r="A46" s="191" t="s">
        <v>28</v>
      </c>
      <c r="B46" s="191"/>
      <c r="C46" s="191"/>
      <c r="D46" s="191"/>
    </row>
    <row r="47" spans="1:4">
      <c r="A47" s="192"/>
      <c r="B47" s="192"/>
      <c r="C47" s="192"/>
      <c r="D47" s="192"/>
    </row>
  </sheetData>
  <mergeCells count="46">
    <mergeCell ref="B44:D44"/>
    <mergeCell ref="B45:D45"/>
    <mergeCell ref="A46:D46"/>
    <mergeCell ref="A47:D47"/>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103</v>
      </c>
      <c r="B2" s="254"/>
      <c r="C2" s="257" t="s">
        <v>208</v>
      </c>
      <c r="D2" s="258"/>
      <c r="E2" s="258"/>
      <c r="F2" s="258"/>
      <c r="G2" s="258"/>
      <c r="H2" s="258"/>
      <c r="I2" s="258" t="s">
        <v>208</v>
      </c>
      <c r="J2" s="258"/>
      <c r="K2" s="258"/>
      <c r="L2" s="258"/>
      <c r="M2" s="258"/>
      <c r="N2" s="258"/>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0"/>
      <c r="J3" s="260"/>
      <c r="K3" s="260"/>
      <c r="L3" s="260"/>
      <c r="M3" s="260"/>
      <c r="N3" s="260"/>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375268</v>
      </c>
      <c r="D19" s="136">
        <v>53097</v>
      </c>
      <c r="E19" s="136">
        <v>175511</v>
      </c>
      <c r="F19" s="136">
        <v>4317</v>
      </c>
      <c r="G19" s="136">
        <v>7810</v>
      </c>
      <c r="H19" s="136">
        <v>10380</v>
      </c>
      <c r="I19" s="136">
        <v>20899</v>
      </c>
      <c r="J19" s="136">
        <v>45181</v>
      </c>
      <c r="K19" s="136">
        <v>30754</v>
      </c>
      <c r="L19" s="136">
        <v>56170</v>
      </c>
      <c r="M19" s="136">
        <v>50200</v>
      </c>
      <c r="N19" s="136">
        <v>96459</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117483</v>
      </c>
      <c r="D20" s="136">
        <v>7544</v>
      </c>
      <c r="E20" s="136">
        <v>74216</v>
      </c>
      <c r="F20" s="136">
        <v>5672</v>
      </c>
      <c r="G20" s="136">
        <v>13233</v>
      </c>
      <c r="H20" s="136">
        <v>14210</v>
      </c>
      <c r="I20" s="136">
        <v>8279</v>
      </c>
      <c r="J20" s="136">
        <v>11699</v>
      </c>
      <c r="K20" s="136">
        <v>8813</v>
      </c>
      <c r="L20" s="136">
        <v>12311</v>
      </c>
      <c r="M20" s="136">
        <v>9051</v>
      </c>
      <c r="N20" s="136">
        <v>26673</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2272</v>
      </c>
      <c r="D22" s="136">
        <v>18</v>
      </c>
      <c r="E22" s="136">
        <v>2201</v>
      </c>
      <c r="F22" s="136">
        <v>255</v>
      </c>
      <c r="G22" s="136">
        <v>1067</v>
      </c>
      <c r="H22" s="136">
        <v>341</v>
      </c>
      <c r="I22" s="136">
        <v>463</v>
      </c>
      <c r="J22" s="136">
        <v>65</v>
      </c>
      <c r="K22" s="136">
        <v>11</v>
      </c>
      <c r="L22" s="136" t="s">
        <v>13</v>
      </c>
      <c r="M22" s="136">
        <v>52</v>
      </c>
      <c r="N22" s="136">
        <v>1</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121254</v>
      </c>
      <c r="D23" s="136">
        <v>11435</v>
      </c>
      <c r="E23" s="136">
        <v>29105</v>
      </c>
      <c r="F23" s="136">
        <v>1501</v>
      </c>
      <c r="G23" s="136">
        <v>2971</v>
      </c>
      <c r="H23" s="136">
        <v>4529</v>
      </c>
      <c r="I23" s="136">
        <v>3450</v>
      </c>
      <c r="J23" s="136">
        <v>6903</v>
      </c>
      <c r="K23" s="136">
        <v>3742</v>
      </c>
      <c r="L23" s="136">
        <v>6009</v>
      </c>
      <c r="M23" s="136">
        <v>64757</v>
      </c>
      <c r="N23" s="136">
        <v>15956</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59774</v>
      </c>
      <c r="D24" s="136">
        <v>55</v>
      </c>
      <c r="E24" s="136">
        <v>54515</v>
      </c>
      <c r="F24" s="136">
        <v>263</v>
      </c>
      <c r="G24" s="136">
        <v>204</v>
      </c>
      <c r="H24" s="136">
        <v>337</v>
      </c>
      <c r="I24" s="136">
        <v>13294</v>
      </c>
      <c r="J24" s="136">
        <v>31527</v>
      </c>
      <c r="K24" s="136">
        <v>8766</v>
      </c>
      <c r="L24" s="136">
        <v>123</v>
      </c>
      <c r="M24" s="136">
        <v>5096</v>
      </c>
      <c r="N24" s="136">
        <v>108</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556503</v>
      </c>
      <c r="D25" s="137">
        <v>72040</v>
      </c>
      <c r="E25" s="137">
        <v>226518</v>
      </c>
      <c r="F25" s="137">
        <v>11481</v>
      </c>
      <c r="G25" s="137">
        <v>24877</v>
      </c>
      <c r="H25" s="137">
        <v>29123</v>
      </c>
      <c r="I25" s="137">
        <v>19796</v>
      </c>
      <c r="J25" s="137">
        <v>32321</v>
      </c>
      <c r="K25" s="137">
        <v>34554</v>
      </c>
      <c r="L25" s="137">
        <v>74368</v>
      </c>
      <c r="M25" s="137">
        <v>118964</v>
      </c>
      <c r="N25" s="137">
        <v>138981</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44330</v>
      </c>
      <c r="D26" s="136">
        <v>2197</v>
      </c>
      <c r="E26" s="136">
        <v>31091</v>
      </c>
      <c r="F26" s="136">
        <v>1516</v>
      </c>
      <c r="G26" s="136">
        <v>1819</v>
      </c>
      <c r="H26" s="136">
        <v>8767</v>
      </c>
      <c r="I26" s="136">
        <v>2851</v>
      </c>
      <c r="J26" s="136">
        <v>3423</v>
      </c>
      <c r="K26" s="136">
        <v>5094</v>
      </c>
      <c r="L26" s="136">
        <v>7621</v>
      </c>
      <c r="M26" s="136">
        <v>2046</v>
      </c>
      <c r="N26" s="136">
        <v>8995</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14210</v>
      </c>
      <c r="D27" s="136">
        <v>127</v>
      </c>
      <c r="E27" s="136">
        <v>11200</v>
      </c>
      <c r="F27" s="136">
        <v>145</v>
      </c>
      <c r="G27" s="136">
        <v>478</v>
      </c>
      <c r="H27" s="136">
        <v>4089</v>
      </c>
      <c r="I27" s="136">
        <v>528</v>
      </c>
      <c r="J27" s="136">
        <v>970</v>
      </c>
      <c r="K27" s="136">
        <v>2339</v>
      </c>
      <c r="L27" s="136">
        <v>2651</v>
      </c>
      <c r="M27" s="136">
        <v>712</v>
      </c>
      <c r="N27" s="136">
        <v>2171</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v>15</v>
      </c>
      <c r="D28" s="136" t="s">
        <v>13</v>
      </c>
      <c r="E28" s="136">
        <v>15</v>
      </c>
      <c r="F28" s="136" t="s">
        <v>13</v>
      </c>
      <c r="G28" s="136">
        <v>15</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1527</v>
      </c>
      <c r="D29" s="136">
        <v>256</v>
      </c>
      <c r="E29" s="136">
        <v>947</v>
      </c>
      <c r="F29" s="136">
        <v>32</v>
      </c>
      <c r="G29" s="136">
        <v>5</v>
      </c>
      <c r="H29" s="136">
        <v>234</v>
      </c>
      <c r="I29" s="136">
        <v>100</v>
      </c>
      <c r="J29" s="136">
        <v>356</v>
      </c>
      <c r="K29" s="136">
        <v>2</v>
      </c>
      <c r="L29" s="136">
        <v>218</v>
      </c>
      <c r="M29" s="136">
        <v>313</v>
      </c>
      <c r="N29" s="136">
        <v>12</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288</v>
      </c>
      <c r="D30" s="136" t="s">
        <v>13</v>
      </c>
      <c r="E30" s="136">
        <v>263</v>
      </c>
      <c r="F30" s="136">
        <v>10</v>
      </c>
      <c r="G30" s="136">
        <v>30</v>
      </c>
      <c r="H30" s="136">
        <v>220</v>
      </c>
      <c r="I30" s="136" t="s">
        <v>13</v>
      </c>
      <c r="J30" s="136">
        <v>3</v>
      </c>
      <c r="K30" s="136" t="s">
        <v>13</v>
      </c>
      <c r="L30" s="136" t="s">
        <v>13</v>
      </c>
      <c r="M30" s="136">
        <v>24</v>
      </c>
      <c r="N30" s="136">
        <v>2</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45584</v>
      </c>
      <c r="D31" s="137">
        <v>2453</v>
      </c>
      <c r="E31" s="137">
        <v>31790</v>
      </c>
      <c r="F31" s="137">
        <v>1537</v>
      </c>
      <c r="G31" s="137">
        <v>1809</v>
      </c>
      <c r="H31" s="137">
        <v>8781</v>
      </c>
      <c r="I31" s="137">
        <v>2951</v>
      </c>
      <c r="J31" s="137">
        <v>3777</v>
      </c>
      <c r="K31" s="137">
        <v>5096</v>
      </c>
      <c r="L31" s="137">
        <v>7839</v>
      </c>
      <c r="M31" s="137">
        <v>2335</v>
      </c>
      <c r="N31" s="137">
        <v>9005</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602087</v>
      </c>
      <c r="D32" s="137">
        <v>74493</v>
      </c>
      <c r="E32" s="137">
        <v>258309</v>
      </c>
      <c r="F32" s="137">
        <v>13018</v>
      </c>
      <c r="G32" s="137">
        <v>26685</v>
      </c>
      <c r="H32" s="137">
        <v>37904</v>
      </c>
      <c r="I32" s="137">
        <v>22747</v>
      </c>
      <c r="J32" s="137">
        <v>36098</v>
      </c>
      <c r="K32" s="137">
        <v>39650</v>
      </c>
      <c r="L32" s="137">
        <v>82207</v>
      </c>
      <c r="M32" s="137">
        <v>121299</v>
      </c>
      <c r="N32" s="137">
        <v>147986</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4227</v>
      </c>
      <c r="D39" s="136">
        <v>1083</v>
      </c>
      <c r="E39" s="136">
        <v>2585</v>
      </c>
      <c r="F39" s="136">
        <v>73</v>
      </c>
      <c r="G39" s="136">
        <v>663</v>
      </c>
      <c r="H39" s="136">
        <v>305</v>
      </c>
      <c r="I39" s="136">
        <v>486</v>
      </c>
      <c r="J39" s="136">
        <v>361</v>
      </c>
      <c r="K39" s="136">
        <v>275</v>
      </c>
      <c r="L39" s="136">
        <v>422</v>
      </c>
      <c r="M39" s="136">
        <v>62</v>
      </c>
      <c r="N39" s="136">
        <v>497</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5814</v>
      </c>
      <c r="D40" s="136">
        <v>4575</v>
      </c>
      <c r="E40" s="136">
        <v>667</v>
      </c>
      <c r="F40" s="136">
        <v>39</v>
      </c>
      <c r="G40" s="136">
        <v>108</v>
      </c>
      <c r="H40" s="136">
        <v>173</v>
      </c>
      <c r="I40" s="136">
        <v>44</v>
      </c>
      <c r="J40" s="136">
        <v>67</v>
      </c>
      <c r="K40" s="136">
        <v>81</v>
      </c>
      <c r="L40" s="136">
        <v>156</v>
      </c>
      <c r="M40" s="136">
        <v>240</v>
      </c>
      <c r="N40" s="136">
        <v>331</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4251</v>
      </c>
      <c r="D41" s="136">
        <v>140</v>
      </c>
      <c r="E41" s="136">
        <v>2813</v>
      </c>
      <c r="F41" s="136">
        <v>154</v>
      </c>
      <c r="G41" s="136">
        <v>197</v>
      </c>
      <c r="H41" s="136">
        <v>755</v>
      </c>
      <c r="I41" s="136">
        <v>373</v>
      </c>
      <c r="J41" s="136">
        <v>315</v>
      </c>
      <c r="K41" s="136">
        <v>234</v>
      </c>
      <c r="L41" s="136">
        <v>785</v>
      </c>
      <c r="M41" s="136">
        <v>770</v>
      </c>
      <c r="N41" s="136">
        <v>528</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205328</v>
      </c>
      <c r="D42" s="136">
        <v>11901</v>
      </c>
      <c r="E42" s="136">
        <v>158671</v>
      </c>
      <c r="F42" s="136">
        <v>11648</v>
      </c>
      <c r="G42" s="136">
        <v>25675</v>
      </c>
      <c r="H42" s="136">
        <v>23598</v>
      </c>
      <c r="I42" s="136">
        <v>25290</v>
      </c>
      <c r="J42" s="136">
        <v>41486</v>
      </c>
      <c r="K42" s="136">
        <v>15261</v>
      </c>
      <c r="L42" s="136">
        <v>15713</v>
      </c>
      <c r="M42" s="136">
        <v>8067</v>
      </c>
      <c r="N42" s="136">
        <v>26688</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59774</v>
      </c>
      <c r="D43" s="136">
        <v>55</v>
      </c>
      <c r="E43" s="136">
        <v>54515</v>
      </c>
      <c r="F43" s="136">
        <v>263</v>
      </c>
      <c r="G43" s="136">
        <v>204</v>
      </c>
      <c r="H43" s="136">
        <v>337</v>
      </c>
      <c r="I43" s="136">
        <v>13294</v>
      </c>
      <c r="J43" s="136">
        <v>31527</v>
      </c>
      <c r="K43" s="136">
        <v>8766</v>
      </c>
      <c r="L43" s="136">
        <v>123</v>
      </c>
      <c r="M43" s="136">
        <v>5096</v>
      </c>
      <c r="N43" s="136">
        <v>108</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159845</v>
      </c>
      <c r="D44" s="137">
        <v>17644</v>
      </c>
      <c r="E44" s="137">
        <v>110221</v>
      </c>
      <c r="F44" s="137">
        <v>11651</v>
      </c>
      <c r="G44" s="137">
        <v>26439</v>
      </c>
      <c r="H44" s="137">
        <v>24494</v>
      </c>
      <c r="I44" s="137">
        <v>12898</v>
      </c>
      <c r="J44" s="137">
        <v>10702</v>
      </c>
      <c r="K44" s="137">
        <v>7084</v>
      </c>
      <c r="L44" s="137">
        <v>16954</v>
      </c>
      <c r="M44" s="137">
        <v>4044</v>
      </c>
      <c r="N44" s="137">
        <v>27936</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5978</v>
      </c>
      <c r="D45" s="136">
        <v>2</v>
      </c>
      <c r="E45" s="136">
        <v>4953</v>
      </c>
      <c r="F45" s="136">
        <v>67</v>
      </c>
      <c r="G45" s="136">
        <v>165</v>
      </c>
      <c r="H45" s="136">
        <v>1464</v>
      </c>
      <c r="I45" s="136">
        <v>575</v>
      </c>
      <c r="J45" s="136">
        <v>553</v>
      </c>
      <c r="K45" s="136">
        <v>791</v>
      </c>
      <c r="L45" s="136">
        <v>1337</v>
      </c>
      <c r="M45" s="136">
        <v>3</v>
      </c>
      <c r="N45" s="136">
        <v>1020</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42367</v>
      </c>
      <c r="D47" s="136">
        <v>6906</v>
      </c>
      <c r="E47" s="136">
        <v>34479</v>
      </c>
      <c r="F47" s="136">
        <v>1531</v>
      </c>
      <c r="G47" s="136">
        <v>2457</v>
      </c>
      <c r="H47" s="136">
        <v>8358</v>
      </c>
      <c r="I47" s="136">
        <v>3778</v>
      </c>
      <c r="J47" s="136">
        <v>4553</v>
      </c>
      <c r="K47" s="136">
        <v>5373</v>
      </c>
      <c r="L47" s="136">
        <v>8430</v>
      </c>
      <c r="M47" s="136">
        <v>134</v>
      </c>
      <c r="N47" s="136">
        <v>847</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288</v>
      </c>
      <c r="D48" s="136" t="s">
        <v>13</v>
      </c>
      <c r="E48" s="136">
        <v>263</v>
      </c>
      <c r="F48" s="136">
        <v>10</v>
      </c>
      <c r="G48" s="136">
        <v>30</v>
      </c>
      <c r="H48" s="136">
        <v>220</v>
      </c>
      <c r="I48" s="136" t="s">
        <v>13</v>
      </c>
      <c r="J48" s="136">
        <v>3</v>
      </c>
      <c r="K48" s="136" t="s">
        <v>13</v>
      </c>
      <c r="L48" s="136" t="s">
        <v>13</v>
      </c>
      <c r="M48" s="136">
        <v>24</v>
      </c>
      <c r="N48" s="136">
        <v>2</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48057</v>
      </c>
      <c r="D49" s="137">
        <v>6909</v>
      </c>
      <c r="E49" s="137">
        <v>39169</v>
      </c>
      <c r="F49" s="137">
        <v>1587</v>
      </c>
      <c r="G49" s="137">
        <v>2592</v>
      </c>
      <c r="H49" s="137">
        <v>9603</v>
      </c>
      <c r="I49" s="137">
        <v>4353</v>
      </c>
      <c r="J49" s="137">
        <v>5103</v>
      </c>
      <c r="K49" s="137">
        <v>6164</v>
      </c>
      <c r="L49" s="137">
        <v>9767</v>
      </c>
      <c r="M49" s="137">
        <v>114</v>
      </c>
      <c r="N49" s="137">
        <v>1865</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207902</v>
      </c>
      <c r="D50" s="137">
        <v>24553</v>
      </c>
      <c r="E50" s="137">
        <v>149391</v>
      </c>
      <c r="F50" s="137">
        <v>13238</v>
      </c>
      <c r="G50" s="137">
        <v>29031</v>
      </c>
      <c r="H50" s="137">
        <v>34097</v>
      </c>
      <c r="I50" s="137">
        <v>17251</v>
      </c>
      <c r="J50" s="137">
        <v>15805</v>
      </c>
      <c r="K50" s="137">
        <v>13248</v>
      </c>
      <c r="L50" s="137">
        <v>26721</v>
      </c>
      <c r="M50" s="137">
        <v>4158</v>
      </c>
      <c r="N50" s="137">
        <v>29801</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-394184</v>
      </c>
      <c r="D51" s="137">
        <v>-49940</v>
      </c>
      <c r="E51" s="137">
        <v>-108918</v>
      </c>
      <c r="F51" s="137">
        <v>220</v>
      </c>
      <c r="G51" s="137">
        <v>2345</v>
      </c>
      <c r="H51" s="137">
        <v>-3807</v>
      </c>
      <c r="I51" s="137">
        <v>-5496</v>
      </c>
      <c r="J51" s="137">
        <v>-20293</v>
      </c>
      <c r="K51" s="137">
        <v>-26402</v>
      </c>
      <c r="L51" s="137">
        <v>-55486</v>
      </c>
      <c r="M51" s="137">
        <v>-117141</v>
      </c>
      <c r="N51" s="137">
        <v>-118185</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-396658</v>
      </c>
      <c r="D52" s="138">
        <v>-54396</v>
      </c>
      <c r="E52" s="138">
        <v>-116297</v>
      </c>
      <c r="F52" s="138">
        <v>170</v>
      </c>
      <c r="G52" s="138">
        <v>1562</v>
      </c>
      <c r="H52" s="138">
        <v>-4629</v>
      </c>
      <c r="I52" s="138">
        <v>-6898</v>
      </c>
      <c r="J52" s="138">
        <v>-21619</v>
      </c>
      <c r="K52" s="138">
        <v>-27470</v>
      </c>
      <c r="L52" s="138">
        <v>-57414</v>
      </c>
      <c r="M52" s="138">
        <v>-114920</v>
      </c>
      <c r="N52" s="138">
        <v>-111045</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3794</v>
      </c>
      <c r="D53" s="136" t="s">
        <v>13</v>
      </c>
      <c r="E53" s="136">
        <v>3794</v>
      </c>
      <c r="F53" s="136">
        <v>247</v>
      </c>
      <c r="G53" s="136">
        <v>2992</v>
      </c>
      <c r="H53" s="136">
        <v>295</v>
      </c>
      <c r="I53" s="136" t="s">
        <v>13</v>
      </c>
      <c r="J53" s="136">
        <v>260</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9246</v>
      </c>
      <c r="D54" s="136" t="s">
        <v>13</v>
      </c>
      <c r="E54" s="136">
        <v>8885</v>
      </c>
      <c r="F54" s="136">
        <v>830</v>
      </c>
      <c r="G54" s="136">
        <v>5259</v>
      </c>
      <c r="H54" s="136">
        <v>1924</v>
      </c>
      <c r="I54" s="136">
        <v>626</v>
      </c>
      <c r="J54" s="136">
        <v>220</v>
      </c>
      <c r="K54" s="136">
        <v>26</v>
      </c>
      <c r="L54" s="136" t="s">
        <v>13</v>
      </c>
      <c r="M54" s="136">
        <v>361</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234.45</v>
      </c>
      <c r="D56" s="36">
        <v>178.71</v>
      </c>
      <c r="E56" s="36">
        <v>134.65</v>
      </c>
      <c r="F56" s="36">
        <v>47.13</v>
      </c>
      <c r="G56" s="36">
        <v>45.3</v>
      </c>
      <c r="H56" s="36">
        <v>43.91</v>
      </c>
      <c r="I56" s="36">
        <v>130.08000000000001</v>
      </c>
      <c r="J56" s="36">
        <v>222.86</v>
      </c>
      <c r="K56" s="36">
        <v>205.31</v>
      </c>
      <c r="L56" s="36">
        <v>193.76</v>
      </c>
      <c r="M56" s="36">
        <v>64.55</v>
      </c>
      <c r="N56" s="36">
        <v>74</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73.400000000000006</v>
      </c>
      <c r="D57" s="36">
        <v>25.39</v>
      </c>
      <c r="E57" s="36">
        <v>56.94</v>
      </c>
      <c r="F57" s="36">
        <v>61.92</v>
      </c>
      <c r="G57" s="36">
        <v>76.75</v>
      </c>
      <c r="H57" s="36">
        <v>60.12</v>
      </c>
      <c r="I57" s="36">
        <v>51.53</v>
      </c>
      <c r="J57" s="36">
        <v>57.7</v>
      </c>
      <c r="K57" s="36">
        <v>58.84</v>
      </c>
      <c r="L57" s="36">
        <v>42.47</v>
      </c>
      <c r="M57" s="36">
        <v>11.64</v>
      </c>
      <c r="N57" s="36">
        <v>20.46</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1.42</v>
      </c>
      <c r="D59" s="36">
        <v>0.06</v>
      </c>
      <c r="E59" s="36">
        <v>1.69</v>
      </c>
      <c r="F59" s="36">
        <v>2.78</v>
      </c>
      <c r="G59" s="36">
        <v>6.19</v>
      </c>
      <c r="H59" s="36">
        <v>1.44</v>
      </c>
      <c r="I59" s="36">
        <v>2.88</v>
      </c>
      <c r="J59" s="36">
        <v>0.32</v>
      </c>
      <c r="K59" s="36">
        <v>7.0000000000000007E-2</v>
      </c>
      <c r="L59" s="36" t="s">
        <v>13</v>
      </c>
      <c r="M59" s="36">
        <v>7.0000000000000007E-2</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75.760000000000005</v>
      </c>
      <c r="D60" s="36">
        <v>38.49</v>
      </c>
      <c r="E60" s="36">
        <v>22.33</v>
      </c>
      <c r="F60" s="36">
        <v>16.38</v>
      </c>
      <c r="G60" s="36">
        <v>17.23</v>
      </c>
      <c r="H60" s="36">
        <v>19.16</v>
      </c>
      <c r="I60" s="36">
        <v>21.48</v>
      </c>
      <c r="J60" s="36">
        <v>34.049999999999997</v>
      </c>
      <c r="K60" s="36">
        <v>24.98</v>
      </c>
      <c r="L60" s="36">
        <v>20.73</v>
      </c>
      <c r="M60" s="36">
        <v>83.27</v>
      </c>
      <c r="N60" s="36">
        <v>12.24</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37.340000000000003</v>
      </c>
      <c r="D61" s="36">
        <v>0.19</v>
      </c>
      <c r="E61" s="36">
        <v>41.82</v>
      </c>
      <c r="F61" s="36">
        <v>2.87</v>
      </c>
      <c r="G61" s="36">
        <v>1.18</v>
      </c>
      <c r="H61" s="36">
        <v>1.43</v>
      </c>
      <c r="I61" s="36">
        <v>82.74</v>
      </c>
      <c r="J61" s="36">
        <v>155.51</v>
      </c>
      <c r="K61" s="36">
        <v>58.52</v>
      </c>
      <c r="L61" s="36">
        <v>0.42</v>
      </c>
      <c r="M61" s="36">
        <v>6.55</v>
      </c>
      <c r="N61" s="36">
        <v>0.08</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347.68</v>
      </c>
      <c r="D62" s="37">
        <v>242.46</v>
      </c>
      <c r="E62" s="37">
        <v>173.78</v>
      </c>
      <c r="F62" s="37">
        <v>125.34</v>
      </c>
      <c r="G62" s="37">
        <v>144.28</v>
      </c>
      <c r="H62" s="37">
        <v>123.21</v>
      </c>
      <c r="I62" s="37">
        <v>123.21</v>
      </c>
      <c r="J62" s="37">
        <v>159.43</v>
      </c>
      <c r="K62" s="37">
        <v>230.68</v>
      </c>
      <c r="L62" s="37">
        <v>256.52999999999997</v>
      </c>
      <c r="M62" s="37">
        <v>152.97999999999999</v>
      </c>
      <c r="N62" s="37">
        <v>106.62</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27.7</v>
      </c>
      <c r="D63" s="36">
        <v>7.39</v>
      </c>
      <c r="E63" s="36">
        <v>23.85</v>
      </c>
      <c r="F63" s="36">
        <v>16.55</v>
      </c>
      <c r="G63" s="36">
        <v>10.55</v>
      </c>
      <c r="H63" s="36">
        <v>37.090000000000003</v>
      </c>
      <c r="I63" s="36">
        <v>17.75</v>
      </c>
      <c r="J63" s="36">
        <v>16.89</v>
      </c>
      <c r="K63" s="36">
        <v>34.01</v>
      </c>
      <c r="L63" s="36">
        <v>26.29</v>
      </c>
      <c r="M63" s="36">
        <v>2.63</v>
      </c>
      <c r="N63" s="36">
        <v>6.9</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8.8800000000000008</v>
      </c>
      <c r="D64" s="36">
        <v>0.43</v>
      </c>
      <c r="E64" s="36">
        <v>8.59</v>
      </c>
      <c r="F64" s="36">
        <v>1.59</v>
      </c>
      <c r="G64" s="36">
        <v>2.77</v>
      </c>
      <c r="H64" s="36">
        <v>17.3</v>
      </c>
      <c r="I64" s="36">
        <v>3.29</v>
      </c>
      <c r="J64" s="36">
        <v>4.78</v>
      </c>
      <c r="K64" s="36">
        <v>15.61</v>
      </c>
      <c r="L64" s="36">
        <v>9.14</v>
      </c>
      <c r="M64" s="36">
        <v>0.92</v>
      </c>
      <c r="N64" s="36">
        <v>1.67</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v>0.01</v>
      </c>
      <c r="D65" s="36" t="s">
        <v>13</v>
      </c>
      <c r="E65" s="36">
        <v>0.01</v>
      </c>
      <c r="F65" s="36" t="s">
        <v>13</v>
      </c>
      <c r="G65" s="36">
        <v>0.09</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0.95</v>
      </c>
      <c r="D66" s="36">
        <v>0.86</v>
      </c>
      <c r="E66" s="36">
        <v>0.73</v>
      </c>
      <c r="F66" s="36">
        <v>0.34</v>
      </c>
      <c r="G66" s="36">
        <v>0.03</v>
      </c>
      <c r="H66" s="36">
        <v>0.99</v>
      </c>
      <c r="I66" s="36">
        <v>0.62</v>
      </c>
      <c r="J66" s="36">
        <v>1.76</v>
      </c>
      <c r="K66" s="36">
        <v>0.01</v>
      </c>
      <c r="L66" s="36">
        <v>0.75</v>
      </c>
      <c r="M66" s="36">
        <v>0.4</v>
      </c>
      <c r="N66" s="36">
        <v>0.01</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v>0.18</v>
      </c>
      <c r="D67" s="36" t="s">
        <v>13</v>
      </c>
      <c r="E67" s="36">
        <v>0.2</v>
      </c>
      <c r="F67" s="36">
        <v>0.11</v>
      </c>
      <c r="G67" s="36">
        <v>0.17</v>
      </c>
      <c r="H67" s="36">
        <v>0.93</v>
      </c>
      <c r="I67" s="36" t="s">
        <v>13</v>
      </c>
      <c r="J67" s="36">
        <v>0.01</v>
      </c>
      <c r="K67" s="36" t="s">
        <v>13</v>
      </c>
      <c r="L67" s="36" t="s">
        <v>13</v>
      </c>
      <c r="M67" s="36">
        <v>0.03</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28.48</v>
      </c>
      <c r="D68" s="37">
        <v>8.26</v>
      </c>
      <c r="E68" s="37">
        <v>24.39</v>
      </c>
      <c r="F68" s="37">
        <v>16.78</v>
      </c>
      <c r="G68" s="37">
        <v>10.49</v>
      </c>
      <c r="H68" s="37">
        <v>37.15</v>
      </c>
      <c r="I68" s="37">
        <v>18.37</v>
      </c>
      <c r="J68" s="37">
        <v>18.63</v>
      </c>
      <c r="K68" s="37">
        <v>34.020000000000003</v>
      </c>
      <c r="L68" s="37">
        <v>27.04</v>
      </c>
      <c r="M68" s="37">
        <v>3</v>
      </c>
      <c r="N68" s="37">
        <v>6.91</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376.16</v>
      </c>
      <c r="D69" s="37">
        <v>250.72</v>
      </c>
      <c r="E69" s="37">
        <v>198.17</v>
      </c>
      <c r="F69" s="37">
        <v>142.12</v>
      </c>
      <c r="G69" s="37">
        <v>154.78</v>
      </c>
      <c r="H69" s="37">
        <v>160.35</v>
      </c>
      <c r="I69" s="37">
        <v>141.58000000000001</v>
      </c>
      <c r="J69" s="37">
        <v>178.05</v>
      </c>
      <c r="K69" s="37">
        <v>264.7</v>
      </c>
      <c r="L69" s="37">
        <v>283.57</v>
      </c>
      <c r="M69" s="37">
        <v>155.97999999999999</v>
      </c>
      <c r="N69" s="37">
        <v>113.53</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2.64</v>
      </c>
      <c r="D76" s="36">
        <v>3.64</v>
      </c>
      <c r="E76" s="36">
        <v>1.98</v>
      </c>
      <c r="F76" s="36">
        <v>0.79</v>
      </c>
      <c r="G76" s="36">
        <v>3.84</v>
      </c>
      <c r="H76" s="36">
        <v>1.29</v>
      </c>
      <c r="I76" s="36">
        <v>3.03</v>
      </c>
      <c r="J76" s="36">
        <v>1.78</v>
      </c>
      <c r="K76" s="36">
        <v>1.84</v>
      </c>
      <c r="L76" s="36">
        <v>1.46</v>
      </c>
      <c r="M76" s="36">
        <v>0.08</v>
      </c>
      <c r="N76" s="36">
        <v>0.38</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3.63</v>
      </c>
      <c r="D77" s="36">
        <v>15.4</v>
      </c>
      <c r="E77" s="36">
        <v>0.51</v>
      </c>
      <c r="F77" s="36">
        <v>0.43</v>
      </c>
      <c r="G77" s="36">
        <v>0.62</v>
      </c>
      <c r="H77" s="36">
        <v>0.73</v>
      </c>
      <c r="I77" s="36">
        <v>0.27</v>
      </c>
      <c r="J77" s="36">
        <v>0.33</v>
      </c>
      <c r="K77" s="36">
        <v>0.54</v>
      </c>
      <c r="L77" s="36">
        <v>0.54</v>
      </c>
      <c r="M77" s="36">
        <v>0.31</v>
      </c>
      <c r="N77" s="36">
        <v>0.25</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2.66</v>
      </c>
      <c r="D78" s="36">
        <v>0.47</v>
      </c>
      <c r="E78" s="36">
        <v>2.16</v>
      </c>
      <c r="F78" s="36">
        <v>1.68</v>
      </c>
      <c r="G78" s="36">
        <v>1.1399999999999999</v>
      </c>
      <c r="H78" s="36">
        <v>3.19</v>
      </c>
      <c r="I78" s="36">
        <v>2.3199999999999998</v>
      </c>
      <c r="J78" s="36">
        <v>1.55</v>
      </c>
      <c r="K78" s="36">
        <v>1.56</v>
      </c>
      <c r="L78" s="36">
        <v>2.71</v>
      </c>
      <c r="M78" s="36">
        <v>0.99</v>
      </c>
      <c r="N78" s="36">
        <v>0.4</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128.28</v>
      </c>
      <c r="D79" s="36">
        <v>40.049999999999997</v>
      </c>
      <c r="E79" s="36">
        <v>121.73</v>
      </c>
      <c r="F79" s="36">
        <v>127.16</v>
      </c>
      <c r="G79" s="36">
        <v>148.91</v>
      </c>
      <c r="H79" s="36">
        <v>99.83</v>
      </c>
      <c r="I79" s="36">
        <v>157.41</v>
      </c>
      <c r="J79" s="36">
        <v>204.63</v>
      </c>
      <c r="K79" s="36">
        <v>101.88</v>
      </c>
      <c r="L79" s="36">
        <v>54.2</v>
      </c>
      <c r="M79" s="36">
        <v>10.37</v>
      </c>
      <c r="N79" s="36">
        <v>20.47</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37.340000000000003</v>
      </c>
      <c r="D80" s="36">
        <v>0.19</v>
      </c>
      <c r="E80" s="36">
        <v>41.82</v>
      </c>
      <c r="F80" s="36">
        <v>2.87</v>
      </c>
      <c r="G80" s="36">
        <v>1.18</v>
      </c>
      <c r="H80" s="36">
        <v>1.43</v>
      </c>
      <c r="I80" s="36">
        <v>82.74</v>
      </c>
      <c r="J80" s="36">
        <v>155.51</v>
      </c>
      <c r="K80" s="36">
        <v>58.52</v>
      </c>
      <c r="L80" s="36">
        <v>0.42</v>
      </c>
      <c r="M80" s="36">
        <v>6.55</v>
      </c>
      <c r="N80" s="36">
        <v>0.08</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99.87</v>
      </c>
      <c r="D81" s="37">
        <v>59.38</v>
      </c>
      <c r="E81" s="37">
        <v>84.56</v>
      </c>
      <c r="F81" s="37">
        <v>127.19</v>
      </c>
      <c r="G81" s="37">
        <v>153.34</v>
      </c>
      <c r="H81" s="37">
        <v>103.62</v>
      </c>
      <c r="I81" s="37">
        <v>80.28</v>
      </c>
      <c r="J81" s="37">
        <v>52.79</v>
      </c>
      <c r="K81" s="37">
        <v>47.29</v>
      </c>
      <c r="L81" s="37">
        <v>58.48</v>
      </c>
      <c r="M81" s="37">
        <v>5.2</v>
      </c>
      <c r="N81" s="37">
        <v>21.43</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3.73</v>
      </c>
      <c r="D82" s="36">
        <v>0.01</v>
      </c>
      <c r="E82" s="36">
        <v>3.8</v>
      </c>
      <c r="F82" s="36">
        <v>0.73</v>
      </c>
      <c r="G82" s="36">
        <v>0.96</v>
      </c>
      <c r="H82" s="36">
        <v>6.2</v>
      </c>
      <c r="I82" s="36">
        <v>3.58</v>
      </c>
      <c r="J82" s="36">
        <v>2.73</v>
      </c>
      <c r="K82" s="36">
        <v>5.28</v>
      </c>
      <c r="L82" s="36">
        <v>4.6100000000000003</v>
      </c>
      <c r="M82" s="36" t="s">
        <v>13</v>
      </c>
      <c r="N82" s="36">
        <v>0.78</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26.47</v>
      </c>
      <c r="D84" s="36">
        <v>23.24</v>
      </c>
      <c r="E84" s="36">
        <v>26.45</v>
      </c>
      <c r="F84" s="36">
        <v>16.71</v>
      </c>
      <c r="G84" s="36">
        <v>14.25</v>
      </c>
      <c r="H84" s="36">
        <v>35.36</v>
      </c>
      <c r="I84" s="36">
        <v>23.52</v>
      </c>
      <c r="J84" s="36">
        <v>22.46</v>
      </c>
      <c r="K84" s="36">
        <v>35.869999999999997</v>
      </c>
      <c r="L84" s="36">
        <v>29.08</v>
      </c>
      <c r="M84" s="36">
        <v>0.17</v>
      </c>
      <c r="N84" s="36">
        <v>0.65</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v>0.18</v>
      </c>
      <c r="D85" s="36" t="s">
        <v>13</v>
      </c>
      <c r="E85" s="36">
        <v>0.2</v>
      </c>
      <c r="F85" s="36">
        <v>0.11</v>
      </c>
      <c r="G85" s="36">
        <v>0.17</v>
      </c>
      <c r="H85" s="36">
        <v>0.93</v>
      </c>
      <c r="I85" s="36" t="s">
        <v>13</v>
      </c>
      <c r="J85" s="36">
        <v>0.01</v>
      </c>
      <c r="K85" s="36" t="s">
        <v>13</v>
      </c>
      <c r="L85" s="36" t="s">
        <v>13</v>
      </c>
      <c r="M85" s="36">
        <v>0.03</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30.02</v>
      </c>
      <c r="D86" s="37">
        <v>23.25</v>
      </c>
      <c r="E86" s="37">
        <v>30.05</v>
      </c>
      <c r="F86" s="37">
        <v>17.329999999999998</v>
      </c>
      <c r="G86" s="37">
        <v>15.03</v>
      </c>
      <c r="H86" s="37">
        <v>40.630000000000003</v>
      </c>
      <c r="I86" s="37">
        <v>27.09</v>
      </c>
      <c r="J86" s="37">
        <v>25.17</v>
      </c>
      <c r="K86" s="37">
        <v>41.15</v>
      </c>
      <c r="L86" s="37">
        <v>33.69</v>
      </c>
      <c r="M86" s="37">
        <v>0.15</v>
      </c>
      <c r="N86" s="37">
        <v>1.43</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129.88999999999999</v>
      </c>
      <c r="D87" s="37">
        <v>82.64</v>
      </c>
      <c r="E87" s="37">
        <v>114.61</v>
      </c>
      <c r="F87" s="37">
        <v>144.52000000000001</v>
      </c>
      <c r="G87" s="37">
        <v>168.38</v>
      </c>
      <c r="H87" s="37">
        <v>144.25</v>
      </c>
      <c r="I87" s="37">
        <v>107.37</v>
      </c>
      <c r="J87" s="37">
        <v>77.959999999999994</v>
      </c>
      <c r="K87" s="37">
        <v>88.45</v>
      </c>
      <c r="L87" s="37">
        <v>92.17</v>
      </c>
      <c r="M87" s="37">
        <v>5.35</v>
      </c>
      <c r="N87" s="37">
        <v>22.86</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-246.27</v>
      </c>
      <c r="D88" s="37">
        <v>-168.08</v>
      </c>
      <c r="E88" s="37">
        <v>-83.56</v>
      </c>
      <c r="F88" s="37">
        <v>2.4</v>
      </c>
      <c r="G88" s="37">
        <v>13.6</v>
      </c>
      <c r="H88" s="37">
        <v>-16.11</v>
      </c>
      <c r="I88" s="37">
        <v>-34.21</v>
      </c>
      <c r="J88" s="37">
        <v>-100.1</v>
      </c>
      <c r="K88" s="37">
        <v>-176.26</v>
      </c>
      <c r="L88" s="37">
        <v>-191.4</v>
      </c>
      <c r="M88" s="37">
        <v>-150.63999999999999</v>
      </c>
      <c r="N88" s="37">
        <v>-90.67</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-247.82</v>
      </c>
      <c r="D89" s="38">
        <v>-183.08</v>
      </c>
      <c r="E89" s="38">
        <v>-89.22</v>
      </c>
      <c r="F89" s="38">
        <v>1.86</v>
      </c>
      <c r="G89" s="38">
        <v>9.06</v>
      </c>
      <c r="H89" s="38">
        <v>-19.579999999999998</v>
      </c>
      <c r="I89" s="38">
        <v>-42.93</v>
      </c>
      <c r="J89" s="38">
        <v>-106.64</v>
      </c>
      <c r="K89" s="38">
        <v>-183.39</v>
      </c>
      <c r="L89" s="38">
        <v>-198.05</v>
      </c>
      <c r="M89" s="38">
        <v>-147.78</v>
      </c>
      <c r="N89" s="38">
        <v>-85.19</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2.37</v>
      </c>
      <c r="D90" s="36" t="s">
        <v>13</v>
      </c>
      <c r="E90" s="36">
        <v>2.91</v>
      </c>
      <c r="F90" s="36">
        <v>2.69</v>
      </c>
      <c r="G90" s="36">
        <v>17.350000000000001</v>
      </c>
      <c r="H90" s="36">
        <v>1.25</v>
      </c>
      <c r="I90" s="36" t="s">
        <v>13</v>
      </c>
      <c r="J90" s="36">
        <v>1.28</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v>5.78</v>
      </c>
      <c r="D91" s="36" t="s">
        <v>13</v>
      </c>
      <c r="E91" s="36">
        <v>6.82</v>
      </c>
      <c r="F91" s="36">
        <v>9.06</v>
      </c>
      <c r="G91" s="36">
        <v>30.5</v>
      </c>
      <c r="H91" s="36">
        <v>8.14</v>
      </c>
      <c r="I91" s="36">
        <v>3.9</v>
      </c>
      <c r="J91" s="36">
        <v>1.0900000000000001</v>
      </c>
      <c r="K91" s="36">
        <v>0.17</v>
      </c>
      <c r="L91" s="36" t="s">
        <v>13</v>
      </c>
      <c r="M91" s="36">
        <v>0.46</v>
      </c>
      <c r="N91" s="36" t="s">
        <v>13</v>
      </c>
    </row>
  </sheetData>
  <mergeCells count="28">
    <mergeCell ref="I1:N1"/>
    <mergeCell ref="A2:B3"/>
    <mergeCell ref="A1:B1"/>
    <mergeCell ref="A4:A16"/>
    <mergeCell ref="B4:B16"/>
    <mergeCell ref="C4:C16"/>
    <mergeCell ref="D4:D16"/>
    <mergeCell ref="E4:E16"/>
    <mergeCell ref="C1:H1"/>
    <mergeCell ref="C2:H3"/>
    <mergeCell ref="I2:N3"/>
    <mergeCell ref="L6:L13"/>
    <mergeCell ref="J6:J13"/>
    <mergeCell ref="K6:K13"/>
    <mergeCell ref="C55:H55"/>
    <mergeCell ref="I55:N55"/>
    <mergeCell ref="M4:M16"/>
    <mergeCell ref="N4:N16"/>
    <mergeCell ref="F6:F13"/>
    <mergeCell ref="G6:G13"/>
    <mergeCell ref="F14:H16"/>
    <mergeCell ref="I14:L16"/>
    <mergeCell ref="F4:H5"/>
    <mergeCell ref="I4:L5"/>
    <mergeCell ref="H6:H13"/>
    <mergeCell ref="I6:I13"/>
    <mergeCell ref="I18:N18"/>
    <mergeCell ref="C18:H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105</v>
      </c>
      <c r="B2" s="254"/>
      <c r="C2" s="257" t="s">
        <v>209</v>
      </c>
      <c r="D2" s="258"/>
      <c r="E2" s="258"/>
      <c r="F2" s="258"/>
      <c r="G2" s="258"/>
      <c r="H2" s="258"/>
      <c r="I2" s="258" t="s">
        <v>209</v>
      </c>
      <c r="J2" s="258"/>
      <c r="K2" s="258"/>
      <c r="L2" s="258"/>
      <c r="M2" s="258"/>
      <c r="N2" s="258"/>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0"/>
      <c r="J3" s="260"/>
      <c r="K3" s="260"/>
      <c r="L3" s="260"/>
      <c r="M3" s="260"/>
      <c r="N3" s="260"/>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163060</v>
      </c>
      <c r="D19" s="136">
        <v>47283</v>
      </c>
      <c r="E19" s="136">
        <v>57312</v>
      </c>
      <c r="F19" s="136">
        <v>755</v>
      </c>
      <c r="G19" s="136">
        <v>1091</v>
      </c>
      <c r="H19" s="136">
        <v>1316</v>
      </c>
      <c r="I19" s="136">
        <v>4344</v>
      </c>
      <c r="J19" s="136">
        <v>9758</v>
      </c>
      <c r="K19" s="136">
        <v>7701</v>
      </c>
      <c r="L19" s="136">
        <v>32346</v>
      </c>
      <c r="M19" s="136">
        <v>12995</v>
      </c>
      <c r="N19" s="136">
        <v>45470</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39547</v>
      </c>
      <c r="D20" s="136">
        <v>6651</v>
      </c>
      <c r="E20" s="136">
        <v>22487</v>
      </c>
      <c r="F20" s="136">
        <v>2081</v>
      </c>
      <c r="G20" s="136">
        <v>3266</v>
      </c>
      <c r="H20" s="136">
        <v>4075</v>
      </c>
      <c r="I20" s="136">
        <v>2662</v>
      </c>
      <c r="J20" s="136">
        <v>3309</v>
      </c>
      <c r="K20" s="136">
        <v>2121</v>
      </c>
      <c r="L20" s="136">
        <v>4972</v>
      </c>
      <c r="M20" s="136">
        <v>2358</v>
      </c>
      <c r="N20" s="136">
        <v>8051</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65</v>
      </c>
      <c r="D22" s="136" t="s">
        <v>13</v>
      </c>
      <c r="E22" s="136">
        <v>65</v>
      </c>
      <c r="F22" s="136">
        <v>8</v>
      </c>
      <c r="G22" s="136">
        <v>12</v>
      </c>
      <c r="H22" s="136">
        <v>27</v>
      </c>
      <c r="I22" s="136">
        <v>8</v>
      </c>
      <c r="J22" s="136">
        <v>9</v>
      </c>
      <c r="K22" s="136" t="s">
        <v>13</v>
      </c>
      <c r="L22" s="136">
        <v>2</v>
      </c>
      <c r="M22" s="136" t="s">
        <v>13</v>
      </c>
      <c r="N22" s="136" t="s">
        <v>13</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36692</v>
      </c>
      <c r="D23" s="136">
        <v>12726</v>
      </c>
      <c r="E23" s="136">
        <v>11422</v>
      </c>
      <c r="F23" s="136">
        <v>678</v>
      </c>
      <c r="G23" s="136">
        <v>936</v>
      </c>
      <c r="H23" s="136">
        <v>1095</v>
      </c>
      <c r="I23" s="136">
        <v>1439</v>
      </c>
      <c r="J23" s="136">
        <v>2129</v>
      </c>
      <c r="K23" s="136">
        <v>1411</v>
      </c>
      <c r="L23" s="136">
        <v>3735</v>
      </c>
      <c r="M23" s="136">
        <v>2773</v>
      </c>
      <c r="N23" s="136">
        <v>9770</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5937</v>
      </c>
      <c r="D24" s="136">
        <v>1859</v>
      </c>
      <c r="E24" s="136">
        <v>2939</v>
      </c>
      <c r="F24" s="136">
        <v>78</v>
      </c>
      <c r="G24" s="136">
        <v>118</v>
      </c>
      <c r="H24" s="136">
        <v>194</v>
      </c>
      <c r="I24" s="136">
        <v>141</v>
      </c>
      <c r="J24" s="136">
        <v>236</v>
      </c>
      <c r="K24" s="136">
        <v>396</v>
      </c>
      <c r="L24" s="136">
        <v>1775</v>
      </c>
      <c r="M24" s="136">
        <v>197</v>
      </c>
      <c r="N24" s="136">
        <v>943</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233427</v>
      </c>
      <c r="D25" s="137">
        <v>64801</v>
      </c>
      <c r="E25" s="137">
        <v>88348</v>
      </c>
      <c r="F25" s="137">
        <v>3444</v>
      </c>
      <c r="G25" s="137">
        <v>5188</v>
      </c>
      <c r="H25" s="137">
        <v>6319</v>
      </c>
      <c r="I25" s="137">
        <v>8312</v>
      </c>
      <c r="J25" s="137">
        <v>14970</v>
      </c>
      <c r="K25" s="137">
        <v>10836</v>
      </c>
      <c r="L25" s="137">
        <v>39279</v>
      </c>
      <c r="M25" s="137">
        <v>17929</v>
      </c>
      <c r="N25" s="137">
        <v>62349</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20798</v>
      </c>
      <c r="D26" s="136">
        <v>2845</v>
      </c>
      <c r="E26" s="136">
        <v>15543</v>
      </c>
      <c r="F26" s="136">
        <v>1023</v>
      </c>
      <c r="G26" s="136">
        <v>3611</v>
      </c>
      <c r="H26" s="136">
        <v>4337</v>
      </c>
      <c r="I26" s="136">
        <v>2002</v>
      </c>
      <c r="J26" s="136">
        <v>1579</v>
      </c>
      <c r="K26" s="136">
        <v>1070</v>
      </c>
      <c r="L26" s="136">
        <v>1921</v>
      </c>
      <c r="M26" s="136">
        <v>199</v>
      </c>
      <c r="N26" s="136">
        <v>2211</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4669</v>
      </c>
      <c r="D27" s="136" t="s">
        <v>13</v>
      </c>
      <c r="E27" s="136">
        <v>4371</v>
      </c>
      <c r="F27" s="136">
        <v>344</v>
      </c>
      <c r="G27" s="136">
        <v>1639</v>
      </c>
      <c r="H27" s="136">
        <v>1638</v>
      </c>
      <c r="I27" s="136">
        <v>333</v>
      </c>
      <c r="J27" s="136">
        <v>313</v>
      </c>
      <c r="K27" s="136">
        <v>82</v>
      </c>
      <c r="L27" s="136">
        <v>22</v>
      </c>
      <c r="M27" s="136" t="s">
        <v>13</v>
      </c>
      <c r="N27" s="136">
        <v>297</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1640</v>
      </c>
      <c r="D29" s="136" t="s">
        <v>13</v>
      </c>
      <c r="E29" s="136">
        <v>25</v>
      </c>
      <c r="F29" s="136" t="s">
        <v>13</v>
      </c>
      <c r="G29" s="136">
        <v>2</v>
      </c>
      <c r="H29" s="136">
        <v>3</v>
      </c>
      <c r="I29" s="136" t="s">
        <v>13</v>
      </c>
      <c r="J29" s="136">
        <v>19</v>
      </c>
      <c r="K29" s="136" t="s">
        <v>13</v>
      </c>
      <c r="L29" s="136">
        <v>1</v>
      </c>
      <c r="M29" s="136">
        <v>25</v>
      </c>
      <c r="N29" s="136">
        <v>1589</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1581</v>
      </c>
      <c r="D30" s="136" t="s">
        <v>13</v>
      </c>
      <c r="E30" s="136">
        <v>1523</v>
      </c>
      <c r="F30" s="136">
        <v>75</v>
      </c>
      <c r="G30" s="136">
        <v>487</v>
      </c>
      <c r="H30" s="136">
        <v>327</v>
      </c>
      <c r="I30" s="136">
        <v>324</v>
      </c>
      <c r="J30" s="136">
        <v>258</v>
      </c>
      <c r="K30" s="136">
        <v>52</v>
      </c>
      <c r="L30" s="136" t="s">
        <v>13</v>
      </c>
      <c r="M30" s="136">
        <v>53</v>
      </c>
      <c r="N30" s="136">
        <v>4</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20857</v>
      </c>
      <c r="D31" s="137">
        <v>2845</v>
      </c>
      <c r="E31" s="137">
        <v>14045</v>
      </c>
      <c r="F31" s="137">
        <v>947</v>
      </c>
      <c r="G31" s="137">
        <v>3126</v>
      </c>
      <c r="H31" s="137">
        <v>4013</v>
      </c>
      <c r="I31" s="137">
        <v>1678</v>
      </c>
      <c r="J31" s="137">
        <v>1341</v>
      </c>
      <c r="K31" s="137">
        <v>1018</v>
      </c>
      <c r="L31" s="137">
        <v>1922</v>
      </c>
      <c r="M31" s="137">
        <v>172</v>
      </c>
      <c r="N31" s="137">
        <v>3796</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254284</v>
      </c>
      <c r="D32" s="137">
        <v>67645</v>
      </c>
      <c r="E32" s="137">
        <v>102393</v>
      </c>
      <c r="F32" s="137">
        <v>4392</v>
      </c>
      <c r="G32" s="137">
        <v>8313</v>
      </c>
      <c r="H32" s="137">
        <v>10332</v>
      </c>
      <c r="I32" s="137">
        <v>9990</v>
      </c>
      <c r="J32" s="137">
        <v>16311</v>
      </c>
      <c r="K32" s="137">
        <v>11854</v>
      </c>
      <c r="L32" s="137">
        <v>41202</v>
      </c>
      <c r="M32" s="137">
        <v>18100</v>
      </c>
      <c r="N32" s="137">
        <v>66145</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1151</v>
      </c>
      <c r="D39" s="136">
        <v>333</v>
      </c>
      <c r="E39" s="136">
        <v>365</v>
      </c>
      <c r="F39" s="136">
        <v>54</v>
      </c>
      <c r="G39" s="136">
        <v>33</v>
      </c>
      <c r="H39" s="136">
        <v>42</v>
      </c>
      <c r="I39" s="136">
        <v>18</v>
      </c>
      <c r="J39" s="136">
        <v>98</v>
      </c>
      <c r="K39" s="136">
        <v>3</v>
      </c>
      <c r="L39" s="136">
        <v>118</v>
      </c>
      <c r="M39" s="136">
        <v>293</v>
      </c>
      <c r="N39" s="136">
        <v>160</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161</v>
      </c>
      <c r="D40" s="136">
        <v>61</v>
      </c>
      <c r="E40" s="136">
        <v>60</v>
      </c>
      <c r="F40" s="136" t="s">
        <v>13</v>
      </c>
      <c r="G40" s="136" t="s">
        <v>13</v>
      </c>
      <c r="H40" s="136">
        <v>2</v>
      </c>
      <c r="I40" s="136">
        <v>3</v>
      </c>
      <c r="J40" s="136">
        <v>1</v>
      </c>
      <c r="K40" s="136">
        <v>1</v>
      </c>
      <c r="L40" s="136">
        <v>53</v>
      </c>
      <c r="M40" s="136">
        <v>15</v>
      </c>
      <c r="N40" s="136">
        <v>26</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55246</v>
      </c>
      <c r="D41" s="136">
        <v>16726</v>
      </c>
      <c r="E41" s="136">
        <v>13760</v>
      </c>
      <c r="F41" s="136">
        <v>33</v>
      </c>
      <c r="G41" s="136">
        <v>90</v>
      </c>
      <c r="H41" s="136">
        <v>124</v>
      </c>
      <c r="I41" s="136">
        <v>1454</v>
      </c>
      <c r="J41" s="136">
        <v>3231</v>
      </c>
      <c r="K41" s="136">
        <v>2263</v>
      </c>
      <c r="L41" s="136">
        <v>6564</v>
      </c>
      <c r="M41" s="136">
        <v>4798</v>
      </c>
      <c r="N41" s="136">
        <v>19962</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57780</v>
      </c>
      <c r="D42" s="136">
        <v>14394</v>
      </c>
      <c r="E42" s="136">
        <v>12942</v>
      </c>
      <c r="F42" s="136">
        <v>259</v>
      </c>
      <c r="G42" s="136">
        <v>370</v>
      </c>
      <c r="H42" s="136">
        <v>623</v>
      </c>
      <c r="I42" s="136">
        <v>805</v>
      </c>
      <c r="J42" s="136">
        <v>1963</v>
      </c>
      <c r="K42" s="136">
        <v>1729</v>
      </c>
      <c r="L42" s="136">
        <v>7193</v>
      </c>
      <c r="M42" s="136">
        <v>1902</v>
      </c>
      <c r="N42" s="136">
        <v>28542</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5937</v>
      </c>
      <c r="D43" s="136">
        <v>1859</v>
      </c>
      <c r="E43" s="136">
        <v>2939</v>
      </c>
      <c r="F43" s="136">
        <v>78</v>
      </c>
      <c r="G43" s="136">
        <v>118</v>
      </c>
      <c r="H43" s="136">
        <v>194</v>
      </c>
      <c r="I43" s="136">
        <v>141</v>
      </c>
      <c r="J43" s="136">
        <v>236</v>
      </c>
      <c r="K43" s="136">
        <v>396</v>
      </c>
      <c r="L43" s="136">
        <v>1775</v>
      </c>
      <c r="M43" s="136">
        <v>197</v>
      </c>
      <c r="N43" s="136">
        <v>943</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108401</v>
      </c>
      <c r="D44" s="137">
        <v>29655</v>
      </c>
      <c r="E44" s="137">
        <v>24188</v>
      </c>
      <c r="F44" s="137">
        <v>269</v>
      </c>
      <c r="G44" s="137">
        <v>375</v>
      </c>
      <c r="H44" s="137">
        <v>597</v>
      </c>
      <c r="I44" s="137">
        <v>2138</v>
      </c>
      <c r="J44" s="137">
        <v>5057</v>
      </c>
      <c r="K44" s="137">
        <v>3599</v>
      </c>
      <c r="L44" s="137">
        <v>12153</v>
      </c>
      <c r="M44" s="137">
        <v>6811</v>
      </c>
      <c r="N44" s="137">
        <v>47747</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11670</v>
      </c>
      <c r="D45" s="136">
        <v>1223</v>
      </c>
      <c r="E45" s="136">
        <v>5130</v>
      </c>
      <c r="F45" s="136">
        <v>58</v>
      </c>
      <c r="G45" s="136">
        <v>1345</v>
      </c>
      <c r="H45" s="136">
        <v>1278</v>
      </c>
      <c r="I45" s="136">
        <v>715</v>
      </c>
      <c r="J45" s="136">
        <v>166</v>
      </c>
      <c r="K45" s="136">
        <v>136</v>
      </c>
      <c r="L45" s="136">
        <v>1431</v>
      </c>
      <c r="M45" s="136">
        <v>4</v>
      </c>
      <c r="N45" s="136">
        <v>5314</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2605</v>
      </c>
      <c r="D47" s="136">
        <v>67</v>
      </c>
      <c r="E47" s="136">
        <v>2451</v>
      </c>
      <c r="F47" s="136">
        <v>149</v>
      </c>
      <c r="G47" s="136">
        <v>697</v>
      </c>
      <c r="H47" s="136">
        <v>485</v>
      </c>
      <c r="I47" s="136">
        <v>493</v>
      </c>
      <c r="J47" s="136">
        <v>353</v>
      </c>
      <c r="K47" s="136">
        <v>52</v>
      </c>
      <c r="L47" s="136">
        <v>221</v>
      </c>
      <c r="M47" s="136">
        <v>55</v>
      </c>
      <c r="N47" s="136">
        <v>31</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1581</v>
      </c>
      <c r="D48" s="136" t="s">
        <v>13</v>
      </c>
      <c r="E48" s="136">
        <v>1523</v>
      </c>
      <c r="F48" s="136">
        <v>75</v>
      </c>
      <c r="G48" s="136">
        <v>487</v>
      </c>
      <c r="H48" s="136">
        <v>327</v>
      </c>
      <c r="I48" s="136">
        <v>324</v>
      </c>
      <c r="J48" s="136">
        <v>258</v>
      </c>
      <c r="K48" s="136">
        <v>52</v>
      </c>
      <c r="L48" s="136" t="s">
        <v>13</v>
      </c>
      <c r="M48" s="136">
        <v>53</v>
      </c>
      <c r="N48" s="136">
        <v>4</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12694</v>
      </c>
      <c r="D49" s="137">
        <v>1289</v>
      </c>
      <c r="E49" s="137">
        <v>6058</v>
      </c>
      <c r="F49" s="137">
        <v>132</v>
      </c>
      <c r="G49" s="137">
        <v>1555</v>
      </c>
      <c r="H49" s="137">
        <v>1436</v>
      </c>
      <c r="I49" s="137">
        <v>884</v>
      </c>
      <c r="J49" s="137">
        <v>262</v>
      </c>
      <c r="K49" s="137">
        <v>136</v>
      </c>
      <c r="L49" s="137">
        <v>1652</v>
      </c>
      <c r="M49" s="137">
        <v>6</v>
      </c>
      <c r="N49" s="137">
        <v>5341</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121096</v>
      </c>
      <c r="D50" s="137">
        <v>30944</v>
      </c>
      <c r="E50" s="137">
        <v>30246</v>
      </c>
      <c r="F50" s="137">
        <v>401</v>
      </c>
      <c r="G50" s="137">
        <v>1930</v>
      </c>
      <c r="H50" s="137">
        <v>2033</v>
      </c>
      <c r="I50" s="137">
        <v>3022</v>
      </c>
      <c r="J50" s="137">
        <v>5320</v>
      </c>
      <c r="K50" s="137">
        <v>3735</v>
      </c>
      <c r="L50" s="137">
        <v>13805</v>
      </c>
      <c r="M50" s="137">
        <v>6818</v>
      </c>
      <c r="N50" s="137">
        <v>53088</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-133188</v>
      </c>
      <c r="D51" s="137">
        <v>-36701</v>
      </c>
      <c r="E51" s="137">
        <v>-72148</v>
      </c>
      <c r="F51" s="137">
        <v>-3990</v>
      </c>
      <c r="G51" s="137">
        <v>-6383</v>
      </c>
      <c r="H51" s="137">
        <v>-8299</v>
      </c>
      <c r="I51" s="137">
        <v>-6968</v>
      </c>
      <c r="J51" s="137">
        <v>-10991</v>
      </c>
      <c r="K51" s="137">
        <v>-8119</v>
      </c>
      <c r="L51" s="137">
        <v>-27397</v>
      </c>
      <c r="M51" s="137">
        <v>-11283</v>
      </c>
      <c r="N51" s="137">
        <v>-13056</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-125025</v>
      </c>
      <c r="D52" s="138">
        <v>-35146</v>
      </c>
      <c r="E52" s="138">
        <v>-64160</v>
      </c>
      <c r="F52" s="138">
        <v>-3175</v>
      </c>
      <c r="G52" s="138">
        <v>-4813</v>
      </c>
      <c r="H52" s="138">
        <v>-5722</v>
      </c>
      <c r="I52" s="138">
        <v>-6174</v>
      </c>
      <c r="J52" s="138">
        <v>-9912</v>
      </c>
      <c r="K52" s="138">
        <v>-7237</v>
      </c>
      <c r="L52" s="138">
        <v>-27127</v>
      </c>
      <c r="M52" s="138">
        <v>-11118</v>
      </c>
      <c r="N52" s="138">
        <v>-14601</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2476</v>
      </c>
      <c r="D53" s="136" t="s">
        <v>13</v>
      </c>
      <c r="E53" s="136">
        <v>2476</v>
      </c>
      <c r="F53" s="136">
        <v>60</v>
      </c>
      <c r="G53" s="136">
        <v>272</v>
      </c>
      <c r="H53" s="136">
        <v>2144</v>
      </c>
      <c r="I53" s="136" t="s">
        <v>13</v>
      </c>
      <c r="J53" s="136" t="s">
        <v>13</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608</v>
      </c>
      <c r="D54" s="136" t="s">
        <v>13</v>
      </c>
      <c r="E54" s="136">
        <v>608</v>
      </c>
      <c r="F54" s="136">
        <v>23</v>
      </c>
      <c r="G54" s="136">
        <v>174</v>
      </c>
      <c r="H54" s="136">
        <v>154</v>
      </c>
      <c r="I54" s="136">
        <v>88</v>
      </c>
      <c r="J54" s="136">
        <v>31</v>
      </c>
      <c r="K54" s="136">
        <v>138</v>
      </c>
      <c r="L54" s="136" t="s">
        <v>13</v>
      </c>
      <c r="M54" s="136" t="s">
        <v>13</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101.87</v>
      </c>
      <c r="D56" s="36">
        <v>159.13999999999999</v>
      </c>
      <c r="E56" s="36">
        <v>43.97</v>
      </c>
      <c r="F56" s="36">
        <v>8.24</v>
      </c>
      <c r="G56" s="36">
        <v>6.33</v>
      </c>
      <c r="H56" s="36">
        <v>5.57</v>
      </c>
      <c r="I56" s="36">
        <v>27.04</v>
      </c>
      <c r="J56" s="36">
        <v>48.13</v>
      </c>
      <c r="K56" s="36">
        <v>51.41</v>
      </c>
      <c r="L56" s="36">
        <v>111.58</v>
      </c>
      <c r="M56" s="36">
        <v>16.71</v>
      </c>
      <c r="N56" s="36">
        <v>34.880000000000003</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24.71</v>
      </c>
      <c r="D57" s="36">
        <v>22.38</v>
      </c>
      <c r="E57" s="36">
        <v>17.25</v>
      </c>
      <c r="F57" s="36">
        <v>22.71</v>
      </c>
      <c r="G57" s="36">
        <v>18.95</v>
      </c>
      <c r="H57" s="36">
        <v>17.239999999999998</v>
      </c>
      <c r="I57" s="36">
        <v>16.57</v>
      </c>
      <c r="J57" s="36">
        <v>16.32</v>
      </c>
      <c r="K57" s="36">
        <v>14.16</v>
      </c>
      <c r="L57" s="36">
        <v>17.149999999999999</v>
      </c>
      <c r="M57" s="36">
        <v>3.03</v>
      </c>
      <c r="N57" s="36">
        <v>6.18</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0.04</v>
      </c>
      <c r="D59" s="36" t="s">
        <v>13</v>
      </c>
      <c r="E59" s="36">
        <v>0.05</v>
      </c>
      <c r="F59" s="36">
        <v>0.09</v>
      </c>
      <c r="G59" s="36">
        <v>7.0000000000000007E-2</v>
      </c>
      <c r="H59" s="36">
        <v>0.12</v>
      </c>
      <c r="I59" s="36">
        <v>0.05</v>
      </c>
      <c r="J59" s="36">
        <v>0.04</v>
      </c>
      <c r="K59" s="36" t="s">
        <v>13</v>
      </c>
      <c r="L59" s="36">
        <v>0.01</v>
      </c>
      <c r="M59" s="36" t="s">
        <v>13</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22.92</v>
      </c>
      <c r="D60" s="36">
        <v>42.83</v>
      </c>
      <c r="E60" s="36">
        <v>8.76</v>
      </c>
      <c r="F60" s="36">
        <v>7.4</v>
      </c>
      <c r="G60" s="36">
        <v>5.43</v>
      </c>
      <c r="H60" s="36">
        <v>4.63</v>
      </c>
      <c r="I60" s="36">
        <v>8.9499999999999993</v>
      </c>
      <c r="J60" s="36">
        <v>10.5</v>
      </c>
      <c r="K60" s="36">
        <v>9.42</v>
      </c>
      <c r="L60" s="36">
        <v>12.88</v>
      </c>
      <c r="M60" s="36">
        <v>3.57</v>
      </c>
      <c r="N60" s="36">
        <v>7.5</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3.71</v>
      </c>
      <c r="D61" s="36">
        <v>6.26</v>
      </c>
      <c r="E61" s="36">
        <v>2.25</v>
      </c>
      <c r="F61" s="36">
        <v>0.85</v>
      </c>
      <c r="G61" s="36">
        <v>0.68</v>
      </c>
      <c r="H61" s="36">
        <v>0.82</v>
      </c>
      <c r="I61" s="36">
        <v>0.88</v>
      </c>
      <c r="J61" s="36">
        <v>1.1599999999999999</v>
      </c>
      <c r="K61" s="36">
        <v>2.65</v>
      </c>
      <c r="L61" s="36">
        <v>6.12</v>
      </c>
      <c r="M61" s="36">
        <v>0.25</v>
      </c>
      <c r="N61" s="36">
        <v>0.72</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145.84</v>
      </c>
      <c r="D62" s="37">
        <v>218.1</v>
      </c>
      <c r="E62" s="37">
        <v>67.78</v>
      </c>
      <c r="F62" s="37">
        <v>37.6</v>
      </c>
      <c r="G62" s="37">
        <v>30.09</v>
      </c>
      <c r="H62" s="37">
        <v>26.73</v>
      </c>
      <c r="I62" s="37">
        <v>51.73</v>
      </c>
      <c r="J62" s="37">
        <v>73.84</v>
      </c>
      <c r="K62" s="37">
        <v>72.34</v>
      </c>
      <c r="L62" s="37">
        <v>135.49</v>
      </c>
      <c r="M62" s="37">
        <v>23.06</v>
      </c>
      <c r="N62" s="37">
        <v>47.83</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12.99</v>
      </c>
      <c r="D63" s="36">
        <v>9.57</v>
      </c>
      <c r="E63" s="36">
        <v>11.92</v>
      </c>
      <c r="F63" s="36">
        <v>11.16</v>
      </c>
      <c r="G63" s="36">
        <v>20.94</v>
      </c>
      <c r="H63" s="36">
        <v>18.350000000000001</v>
      </c>
      <c r="I63" s="36">
        <v>12.46</v>
      </c>
      <c r="J63" s="36">
        <v>7.79</v>
      </c>
      <c r="K63" s="36">
        <v>7.14</v>
      </c>
      <c r="L63" s="36">
        <v>6.63</v>
      </c>
      <c r="M63" s="36">
        <v>0.26</v>
      </c>
      <c r="N63" s="36">
        <v>1.7</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2.92</v>
      </c>
      <c r="D64" s="36" t="s">
        <v>13</v>
      </c>
      <c r="E64" s="36">
        <v>3.35</v>
      </c>
      <c r="F64" s="36">
        <v>3.76</v>
      </c>
      <c r="G64" s="36">
        <v>9.51</v>
      </c>
      <c r="H64" s="36">
        <v>6.93</v>
      </c>
      <c r="I64" s="36">
        <v>2.0699999999999998</v>
      </c>
      <c r="J64" s="36">
        <v>1.54</v>
      </c>
      <c r="K64" s="36">
        <v>0.55000000000000004</v>
      </c>
      <c r="L64" s="36">
        <v>0.08</v>
      </c>
      <c r="M64" s="36" t="s">
        <v>13</v>
      </c>
      <c r="N64" s="36">
        <v>0.23</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1.02</v>
      </c>
      <c r="D66" s="36" t="s">
        <v>13</v>
      </c>
      <c r="E66" s="36">
        <v>0.02</v>
      </c>
      <c r="F66" s="36" t="s">
        <v>13</v>
      </c>
      <c r="G66" s="36">
        <v>0.01</v>
      </c>
      <c r="H66" s="36">
        <v>0.01</v>
      </c>
      <c r="I66" s="36" t="s">
        <v>13</v>
      </c>
      <c r="J66" s="36">
        <v>0.09</v>
      </c>
      <c r="K66" s="36" t="s">
        <v>13</v>
      </c>
      <c r="L66" s="36" t="s">
        <v>13</v>
      </c>
      <c r="M66" s="36">
        <v>0.03</v>
      </c>
      <c r="N66" s="36">
        <v>1.22</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v>0.99</v>
      </c>
      <c r="D67" s="36" t="s">
        <v>13</v>
      </c>
      <c r="E67" s="36">
        <v>1.17</v>
      </c>
      <c r="F67" s="36">
        <v>0.82</v>
      </c>
      <c r="G67" s="36">
        <v>2.83</v>
      </c>
      <c r="H67" s="36">
        <v>1.38</v>
      </c>
      <c r="I67" s="36">
        <v>2.02</v>
      </c>
      <c r="J67" s="36">
        <v>1.27</v>
      </c>
      <c r="K67" s="36">
        <v>0.35</v>
      </c>
      <c r="L67" s="36" t="s">
        <v>13</v>
      </c>
      <c r="M67" s="36">
        <v>7.0000000000000007E-2</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13.03</v>
      </c>
      <c r="D68" s="37">
        <v>9.57</v>
      </c>
      <c r="E68" s="37">
        <v>10.78</v>
      </c>
      <c r="F68" s="37">
        <v>10.34</v>
      </c>
      <c r="G68" s="37">
        <v>18.13</v>
      </c>
      <c r="H68" s="37">
        <v>16.98</v>
      </c>
      <c r="I68" s="37">
        <v>10.44</v>
      </c>
      <c r="J68" s="37">
        <v>6.61</v>
      </c>
      <c r="K68" s="37">
        <v>6.8</v>
      </c>
      <c r="L68" s="37">
        <v>6.63</v>
      </c>
      <c r="M68" s="37">
        <v>0.22</v>
      </c>
      <c r="N68" s="37">
        <v>2.91</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158.87</v>
      </c>
      <c r="D69" s="37">
        <v>227.67</v>
      </c>
      <c r="E69" s="37">
        <v>78.55</v>
      </c>
      <c r="F69" s="37">
        <v>47.94</v>
      </c>
      <c r="G69" s="37">
        <v>48.22</v>
      </c>
      <c r="H69" s="37">
        <v>43.71</v>
      </c>
      <c r="I69" s="37">
        <v>62.18</v>
      </c>
      <c r="J69" s="37">
        <v>80.45</v>
      </c>
      <c r="K69" s="37">
        <v>79.14</v>
      </c>
      <c r="L69" s="37">
        <v>142.12</v>
      </c>
      <c r="M69" s="37">
        <v>23.28</v>
      </c>
      <c r="N69" s="37">
        <v>50.74</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0.72</v>
      </c>
      <c r="D76" s="36">
        <v>1.1200000000000001</v>
      </c>
      <c r="E76" s="36">
        <v>0.28000000000000003</v>
      </c>
      <c r="F76" s="36">
        <v>0.59</v>
      </c>
      <c r="G76" s="36">
        <v>0.19</v>
      </c>
      <c r="H76" s="36">
        <v>0.18</v>
      </c>
      <c r="I76" s="36">
        <v>0.11</v>
      </c>
      <c r="J76" s="36">
        <v>0.48</v>
      </c>
      <c r="K76" s="36">
        <v>0.02</v>
      </c>
      <c r="L76" s="36">
        <v>0.41</v>
      </c>
      <c r="M76" s="36">
        <v>0.38</v>
      </c>
      <c r="N76" s="36">
        <v>0.12</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0.1</v>
      </c>
      <c r="D77" s="36">
        <v>0.2</v>
      </c>
      <c r="E77" s="36">
        <v>0.05</v>
      </c>
      <c r="F77" s="36" t="s">
        <v>13</v>
      </c>
      <c r="G77" s="36" t="s">
        <v>13</v>
      </c>
      <c r="H77" s="36">
        <v>0.01</v>
      </c>
      <c r="I77" s="36">
        <v>0.02</v>
      </c>
      <c r="J77" s="36" t="s">
        <v>13</v>
      </c>
      <c r="K77" s="36">
        <v>0.01</v>
      </c>
      <c r="L77" s="36">
        <v>0.18</v>
      </c>
      <c r="M77" s="36">
        <v>0.02</v>
      </c>
      <c r="N77" s="36">
        <v>0.02</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34.520000000000003</v>
      </c>
      <c r="D78" s="36">
        <v>56.29</v>
      </c>
      <c r="E78" s="36">
        <v>10.56</v>
      </c>
      <c r="F78" s="36">
        <v>0.36</v>
      </c>
      <c r="G78" s="36">
        <v>0.52</v>
      </c>
      <c r="H78" s="36">
        <v>0.52</v>
      </c>
      <c r="I78" s="36">
        <v>9.0500000000000007</v>
      </c>
      <c r="J78" s="36">
        <v>15.94</v>
      </c>
      <c r="K78" s="36">
        <v>15.11</v>
      </c>
      <c r="L78" s="36">
        <v>22.64</v>
      </c>
      <c r="M78" s="36">
        <v>6.17</v>
      </c>
      <c r="N78" s="36">
        <v>15.31</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36.1</v>
      </c>
      <c r="D79" s="36">
        <v>48.45</v>
      </c>
      <c r="E79" s="36">
        <v>9.93</v>
      </c>
      <c r="F79" s="36">
        <v>2.83</v>
      </c>
      <c r="G79" s="36">
        <v>2.15</v>
      </c>
      <c r="H79" s="36">
        <v>2.64</v>
      </c>
      <c r="I79" s="36">
        <v>5.01</v>
      </c>
      <c r="J79" s="36">
        <v>9.68</v>
      </c>
      <c r="K79" s="36">
        <v>11.54</v>
      </c>
      <c r="L79" s="36">
        <v>24.81</v>
      </c>
      <c r="M79" s="36">
        <v>2.4500000000000002</v>
      </c>
      <c r="N79" s="36">
        <v>21.9</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3.71</v>
      </c>
      <c r="D80" s="36">
        <v>6.26</v>
      </c>
      <c r="E80" s="36">
        <v>2.25</v>
      </c>
      <c r="F80" s="36">
        <v>0.85</v>
      </c>
      <c r="G80" s="36">
        <v>0.68</v>
      </c>
      <c r="H80" s="36">
        <v>0.82</v>
      </c>
      <c r="I80" s="36">
        <v>0.88</v>
      </c>
      <c r="J80" s="36">
        <v>1.1599999999999999</v>
      </c>
      <c r="K80" s="36">
        <v>2.65</v>
      </c>
      <c r="L80" s="36">
        <v>6.12</v>
      </c>
      <c r="M80" s="36">
        <v>0.25</v>
      </c>
      <c r="N80" s="36">
        <v>0.72</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67.73</v>
      </c>
      <c r="D81" s="37">
        <v>99.81</v>
      </c>
      <c r="E81" s="37">
        <v>18.559999999999999</v>
      </c>
      <c r="F81" s="37">
        <v>2.93</v>
      </c>
      <c r="G81" s="37">
        <v>2.17</v>
      </c>
      <c r="H81" s="37">
        <v>2.5299999999999998</v>
      </c>
      <c r="I81" s="37">
        <v>13.31</v>
      </c>
      <c r="J81" s="37">
        <v>24.95</v>
      </c>
      <c r="K81" s="37">
        <v>24.03</v>
      </c>
      <c r="L81" s="37">
        <v>41.92</v>
      </c>
      <c r="M81" s="37">
        <v>8.76</v>
      </c>
      <c r="N81" s="37">
        <v>36.630000000000003</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7.29</v>
      </c>
      <c r="D82" s="36">
        <v>4.1100000000000003</v>
      </c>
      <c r="E82" s="36">
        <v>3.94</v>
      </c>
      <c r="F82" s="36">
        <v>0.64</v>
      </c>
      <c r="G82" s="36">
        <v>7.8</v>
      </c>
      <c r="H82" s="36">
        <v>5.41</v>
      </c>
      <c r="I82" s="36">
        <v>4.45</v>
      </c>
      <c r="J82" s="36">
        <v>0.82</v>
      </c>
      <c r="K82" s="36">
        <v>0.91</v>
      </c>
      <c r="L82" s="36">
        <v>4.9400000000000004</v>
      </c>
      <c r="M82" s="36">
        <v>0.01</v>
      </c>
      <c r="N82" s="36">
        <v>4.08</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1.63</v>
      </c>
      <c r="D84" s="36">
        <v>0.22</v>
      </c>
      <c r="E84" s="36">
        <v>1.88</v>
      </c>
      <c r="F84" s="36">
        <v>1.63</v>
      </c>
      <c r="G84" s="36">
        <v>4.04</v>
      </c>
      <c r="H84" s="36">
        <v>2.0499999999999998</v>
      </c>
      <c r="I84" s="36">
        <v>3.07</v>
      </c>
      <c r="J84" s="36">
        <v>1.74</v>
      </c>
      <c r="K84" s="36">
        <v>0.35</v>
      </c>
      <c r="L84" s="36">
        <v>0.76</v>
      </c>
      <c r="M84" s="36">
        <v>7.0000000000000007E-2</v>
      </c>
      <c r="N84" s="36">
        <v>0.02</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v>0.99</v>
      </c>
      <c r="D85" s="36" t="s">
        <v>13</v>
      </c>
      <c r="E85" s="36">
        <v>1.17</v>
      </c>
      <c r="F85" s="36">
        <v>0.82</v>
      </c>
      <c r="G85" s="36">
        <v>2.83</v>
      </c>
      <c r="H85" s="36">
        <v>1.38</v>
      </c>
      <c r="I85" s="36">
        <v>2.02</v>
      </c>
      <c r="J85" s="36">
        <v>1.27</v>
      </c>
      <c r="K85" s="36">
        <v>0.35</v>
      </c>
      <c r="L85" s="36" t="s">
        <v>13</v>
      </c>
      <c r="M85" s="36">
        <v>7.0000000000000007E-2</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7.93</v>
      </c>
      <c r="D86" s="37">
        <v>4.34</v>
      </c>
      <c r="E86" s="37">
        <v>4.6500000000000004</v>
      </c>
      <c r="F86" s="37">
        <v>1.45</v>
      </c>
      <c r="G86" s="37">
        <v>9.02</v>
      </c>
      <c r="H86" s="37">
        <v>6.08</v>
      </c>
      <c r="I86" s="37">
        <v>5.5</v>
      </c>
      <c r="J86" s="37">
        <v>1.29</v>
      </c>
      <c r="K86" s="37">
        <v>0.91</v>
      </c>
      <c r="L86" s="37">
        <v>5.7</v>
      </c>
      <c r="M86" s="37">
        <v>0.01</v>
      </c>
      <c r="N86" s="37">
        <v>4.0999999999999996</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75.66</v>
      </c>
      <c r="D87" s="37">
        <v>104.15</v>
      </c>
      <c r="E87" s="37">
        <v>23.2</v>
      </c>
      <c r="F87" s="37">
        <v>4.38</v>
      </c>
      <c r="G87" s="37">
        <v>11.19</v>
      </c>
      <c r="H87" s="37">
        <v>8.6</v>
      </c>
      <c r="I87" s="37">
        <v>18.809999999999999</v>
      </c>
      <c r="J87" s="37">
        <v>26.24</v>
      </c>
      <c r="K87" s="37">
        <v>24.93</v>
      </c>
      <c r="L87" s="37">
        <v>47.62</v>
      </c>
      <c r="M87" s="37">
        <v>8.77</v>
      </c>
      <c r="N87" s="37">
        <v>40.729999999999997</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-83.21</v>
      </c>
      <c r="D88" s="37">
        <v>-123.52</v>
      </c>
      <c r="E88" s="37">
        <v>-55.35</v>
      </c>
      <c r="F88" s="37">
        <v>-43.56</v>
      </c>
      <c r="G88" s="37">
        <v>-37.020000000000003</v>
      </c>
      <c r="H88" s="37">
        <v>-35.11</v>
      </c>
      <c r="I88" s="37">
        <v>-43.37</v>
      </c>
      <c r="J88" s="37">
        <v>-54.21</v>
      </c>
      <c r="K88" s="37">
        <v>-54.2</v>
      </c>
      <c r="L88" s="37">
        <v>-94.5</v>
      </c>
      <c r="M88" s="37">
        <v>-14.51</v>
      </c>
      <c r="N88" s="37">
        <v>-10.02</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-78.11</v>
      </c>
      <c r="D89" s="38">
        <v>-118.29</v>
      </c>
      <c r="E89" s="38">
        <v>-49.22</v>
      </c>
      <c r="F89" s="38">
        <v>-34.67</v>
      </c>
      <c r="G89" s="38">
        <v>-27.91</v>
      </c>
      <c r="H89" s="38">
        <v>-24.21</v>
      </c>
      <c r="I89" s="38">
        <v>-38.43</v>
      </c>
      <c r="J89" s="38">
        <v>-48.89</v>
      </c>
      <c r="K89" s="38">
        <v>-48.31</v>
      </c>
      <c r="L89" s="38">
        <v>-93.57</v>
      </c>
      <c r="M89" s="38">
        <v>-14.3</v>
      </c>
      <c r="N89" s="38">
        <v>-11.2</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1.55</v>
      </c>
      <c r="D90" s="36" t="s">
        <v>13</v>
      </c>
      <c r="E90" s="36">
        <v>1.9</v>
      </c>
      <c r="F90" s="36">
        <v>0.66</v>
      </c>
      <c r="G90" s="36">
        <v>1.58</v>
      </c>
      <c r="H90" s="36">
        <v>9.07</v>
      </c>
      <c r="I90" s="36" t="s">
        <v>13</v>
      </c>
      <c r="J90" s="36" t="s">
        <v>13</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v>0.38</v>
      </c>
      <c r="D91" s="36" t="s">
        <v>13</v>
      </c>
      <c r="E91" s="36">
        <v>0.47</v>
      </c>
      <c r="F91" s="36">
        <v>0.25</v>
      </c>
      <c r="G91" s="36">
        <v>1.01</v>
      </c>
      <c r="H91" s="36">
        <v>0.65</v>
      </c>
      <c r="I91" s="36">
        <v>0.55000000000000004</v>
      </c>
      <c r="J91" s="36">
        <v>0.15</v>
      </c>
      <c r="K91" s="36">
        <v>0.92</v>
      </c>
      <c r="L91" s="36" t="s">
        <v>13</v>
      </c>
      <c r="M91" s="36" t="s">
        <v>13</v>
      </c>
      <c r="N91" s="36" t="s">
        <v>13</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106</v>
      </c>
      <c r="B2" s="254"/>
      <c r="C2" s="257" t="s">
        <v>210</v>
      </c>
      <c r="D2" s="258"/>
      <c r="E2" s="258"/>
      <c r="F2" s="258"/>
      <c r="G2" s="258"/>
      <c r="H2" s="258"/>
      <c r="I2" s="258" t="s">
        <v>210</v>
      </c>
      <c r="J2" s="258"/>
      <c r="K2" s="258"/>
      <c r="L2" s="258"/>
      <c r="M2" s="258"/>
      <c r="N2" s="258"/>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0"/>
      <c r="J3" s="260"/>
      <c r="K3" s="260"/>
      <c r="L3" s="260"/>
      <c r="M3" s="260"/>
      <c r="N3" s="260"/>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51585</v>
      </c>
      <c r="D19" s="136">
        <v>6504</v>
      </c>
      <c r="E19" s="136">
        <v>20872</v>
      </c>
      <c r="F19" s="136">
        <v>219</v>
      </c>
      <c r="G19" s="136">
        <v>828</v>
      </c>
      <c r="H19" s="136">
        <v>3495</v>
      </c>
      <c r="I19" s="136">
        <v>3206</v>
      </c>
      <c r="J19" s="136">
        <v>5102</v>
      </c>
      <c r="K19" s="136">
        <v>3416</v>
      </c>
      <c r="L19" s="136">
        <v>4607</v>
      </c>
      <c r="M19" s="136">
        <v>2890</v>
      </c>
      <c r="N19" s="136">
        <v>21319</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158116</v>
      </c>
      <c r="D20" s="136">
        <v>20928</v>
      </c>
      <c r="E20" s="136">
        <v>45778</v>
      </c>
      <c r="F20" s="136">
        <v>246</v>
      </c>
      <c r="G20" s="136">
        <v>1059</v>
      </c>
      <c r="H20" s="136">
        <v>6551</v>
      </c>
      <c r="I20" s="136">
        <v>7618</v>
      </c>
      <c r="J20" s="136">
        <v>10598</v>
      </c>
      <c r="K20" s="136">
        <v>6530</v>
      </c>
      <c r="L20" s="136">
        <v>13176</v>
      </c>
      <c r="M20" s="136">
        <v>5331</v>
      </c>
      <c r="N20" s="136">
        <v>86079</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515</v>
      </c>
      <c r="D22" s="136" t="s">
        <v>13</v>
      </c>
      <c r="E22" s="136">
        <v>427</v>
      </c>
      <c r="F22" s="136" t="s">
        <v>13</v>
      </c>
      <c r="G22" s="136">
        <v>11</v>
      </c>
      <c r="H22" s="136">
        <v>41</v>
      </c>
      <c r="I22" s="136">
        <v>224</v>
      </c>
      <c r="J22" s="136">
        <v>136</v>
      </c>
      <c r="K22" s="136" t="s">
        <v>13</v>
      </c>
      <c r="L22" s="136">
        <v>15</v>
      </c>
      <c r="M22" s="136">
        <v>87</v>
      </c>
      <c r="N22" s="136" t="s">
        <v>13</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112700</v>
      </c>
      <c r="D23" s="136">
        <v>20211</v>
      </c>
      <c r="E23" s="136">
        <v>50322</v>
      </c>
      <c r="F23" s="136">
        <v>7185</v>
      </c>
      <c r="G23" s="136">
        <v>13440</v>
      </c>
      <c r="H23" s="136">
        <v>13537</v>
      </c>
      <c r="I23" s="136">
        <v>5280</v>
      </c>
      <c r="J23" s="136">
        <v>4227</v>
      </c>
      <c r="K23" s="136">
        <v>2263</v>
      </c>
      <c r="L23" s="136">
        <v>4389</v>
      </c>
      <c r="M23" s="136">
        <v>1539</v>
      </c>
      <c r="N23" s="136">
        <v>40628</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51024</v>
      </c>
      <c r="D24" s="136">
        <v>6130</v>
      </c>
      <c r="E24" s="136">
        <v>27707</v>
      </c>
      <c r="F24" s="136">
        <v>553</v>
      </c>
      <c r="G24" s="136">
        <v>1375</v>
      </c>
      <c r="H24" s="136">
        <v>6420</v>
      </c>
      <c r="I24" s="136">
        <v>3960</v>
      </c>
      <c r="J24" s="136">
        <v>7612</v>
      </c>
      <c r="K24" s="136">
        <v>3555</v>
      </c>
      <c r="L24" s="136">
        <v>4233</v>
      </c>
      <c r="M24" s="136">
        <v>8819</v>
      </c>
      <c r="N24" s="136">
        <v>8367</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271892</v>
      </c>
      <c r="D25" s="137">
        <v>41513</v>
      </c>
      <c r="E25" s="137">
        <v>89693</v>
      </c>
      <c r="F25" s="137">
        <v>7098</v>
      </c>
      <c r="G25" s="137">
        <v>13963</v>
      </c>
      <c r="H25" s="137">
        <v>17205</v>
      </c>
      <c r="I25" s="137">
        <v>12367</v>
      </c>
      <c r="J25" s="137">
        <v>12451</v>
      </c>
      <c r="K25" s="137">
        <v>8655</v>
      </c>
      <c r="L25" s="137">
        <v>17954</v>
      </c>
      <c r="M25" s="137">
        <v>1028</v>
      </c>
      <c r="N25" s="137">
        <v>139658</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44502</v>
      </c>
      <c r="D26" s="136">
        <v>8325</v>
      </c>
      <c r="E26" s="136">
        <v>10551</v>
      </c>
      <c r="F26" s="136">
        <v>422</v>
      </c>
      <c r="G26" s="136">
        <v>56</v>
      </c>
      <c r="H26" s="136">
        <v>2914</v>
      </c>
      <c r="I26" s="136">
        <v>1887</v>
      </c>
      <c r="J26" s="136">
        <v>1450</v>
      </c>
      <c r="K26" s="136">
        <v>2892</v>
      </c>
      <c r="L26" s="136">
        <v>930</v>
      </c>
      <c r="M26" s="136">
        <v>5693</v>
      </c>
      <c r="N26" s="136">
        <v>19932</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19215</v>
      </c>
      <c r="D27" s="136">
        <v>3550</v>
      </c>
      <c r="E27" s="136">
        <v>8542</v>
      </c>
      <c r="F27" s="136">
        <v>397</v>
      </c>
      <c r="G27" s="136">
        <v>4</v>
      </c>
      <c r="H27" s="136">
        <v>2516</v>
      </c>
      <c r="I27" s="136">
        <v>1530</v>
      </c>
      <c r="J27" s="136">
        <v>1007</v>
      </c>
      <c r="K27" s="136">
        <v>2532</v>
      </c>
      <c r="L27" s="136">
        <v>558</v>
      </c>
      <c r="M27" s="136">
        <v>5323</v>
      </c>
      <c r="N27" s="136">
        <v>1800</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276</v>
      </c>
      <c r="D29" s="136">
        <v>12</v>
      </c>
      <c r="E29" s="136">
        <v>221</v>
      </c>
      <c r="F29" s="136" t="s">
        <v>13</v>
      </c>
      <c r="G29" s="136">
        <v>36</v>
      </c>
      <c r="H29" s="136">
        <v>10</v>
      </c>
      <c r="I29" s="136">
        <v>19</v>
      </c>
      <c r="J29" s="136">
        <v>156</v>
      </c>
      <c r="K29" s="136" t="s">
        <v>13</v>
      </c>
      <c r="L29" s="136" t="s">
        <v>13</v>
      </c>
      <c r="M29" s="136">
        <v>35</v>
      </c>
      <c r="N29" s="136">
        <v>8</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261</v>
      </c>
      <c r="D30" s="136" t="s">
        <v>13</v>
      </c>
      <c r="E30" s="136" t="s">
        <v>13</v>
      </c>
      <c r="F30" s="136" t="s">
        <v>13</v>
      </c>
      <c r="G30" s="136" t="s">
        <v>13</v>
      </c>
      <c r="H30" s="136" t="s">
        <v>13</v>
      </c>
      <c r="I30" s="136" t="s">
        <v>13</v>
      </c>
      <c r="J30" s="136" t="s">
        <v>13</v>
      </c>
      <c r="K30" s="136" t="s">
        <v>13</v>
      </c>
      <c r="L30" s="136" t="s">
        <v>13</v>
      </c>
      <c r="M30" s="136">
        <v>261</v>
      </c>
      <c r="N30" s="136" t="s">
        <v>13</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44516</v>
      </c>
      <c r="D31" s="137">
        <v>8338</v>
      </c>
      <c r="E31" s="137">
        <v>10772</v>
      </c>
      <c r="F31" s="137">
        <v>422</v>
      </c>
      <c r="G31" s="137">
        <v>92</v>
      </c>
      <c r="H31" s="137">
        <v>2923</v>
      </c>
      <c r="I31" s="137">
        <v>1906</v>
      </c>
      <c r="J31" s="137">
        <v>1606</v>
      </c>
      <c r="K31" s="137">
        <v>2892</v>
      </c>
      <c r="L31" s="137">
        <v>930</v>
      </c>
      <c r="M31" s="137">
        <v>5467</v>
      </c>
      <c r="N31" s="137">
        <v>19939</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316408</v>
      </c>
      <c r="D32" s="137">
        <v>49850</v>
      </c>
      <c r="E32" s="137">
        <v>100465</v>
      </c>
      <c r="F32" s="137">
        <v>7520</v>
      </c>
      <c r="G32" s="137">
        <v>14055</v>
      </c>
      <c r="H32" s="137">
        <v>20128</v>
      </c>
      <c r="I32" s="137">
        <v>14273</v>
      </c>
      <c r="J32" s="137">
        <v>14057</v>
      </c>
      <c r="K32" s="137">
        <v>11547</v>
      </c>
      <c r="L32" s="137">
        <v>18884</v>
      </c>
      <c r="M32" s="137">
        <v>6495</v>
      </c>
      <c r="N32" s="137">
        <v>159598</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13588</v>
      </c>
      <c r="D39" s="136">
        <v>6</v>
      </c>
      <c r="E39" s="136">
        <v>332</v>
      </c>
      <c r="F39" s="136">
        <v>9</v>
      </c>
      <c r="G39" s="136">
        <v>7</v>
      </c>
      <c r="H39" s="136">
        <v>52</v>
      </c>
      <c r="I39" s="136">
        <v>64</v>
      </c>
      <c r="J39" s="136">
        <v>148</v>
      </c>
      <c r="K39" s="136">
        <v>50</v>
      </c>
      <c r="L39" s="136">
        <v>2</v>
      </c>
      <c r="M39" s="136">
        <v>28</v>
      </c>
      <c r="N39" s="136">
        <v>13223</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141</v>
      </c>
      <c r="D40" s="136">
        <v>75</v>
      </c>
      <c r="E40" s="136">
        <v>28</v>
      </c>
      <c r="F40" s="136" t="s">
        <v>13</v>
      </c>
      <c r="G40" s="136" t="s">
        <v>13</v>
      </c>
      <c r="H40" s="136">
        <v>11</v>
      </c>
      <c r="I40" s="136" t="s">
        <v>13</v>
      </c>
      <c r="J40" s="136">
        <v>2</v>
      </c>
      <c r="K40" s="136">
        <v>14</v>
      </c>
      <c r="L40" s="136" t="s">
        <v>13</v>
      </c>
      <c r="M40" s="136">
        <v>22</v>
      </c>
      <c r="N40" s="136">
        <v>17</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5132</v>
      </c>
      <c r="D41" s="136">
        <v>33</v>
      </c>
      <c r="E41" s="136">
        <v>3719</v>
      </c>
      <c r="F41" s="136">
        <v>6</v>
      </c>
      <c r="G41" s="136">
        <v>45</v>
      </c>
      <c r="H41" s="136">
        <v>190</v>
      </c>
      <c r="I41" s="136">
        <v>247</v>
      </c>
      <c r="J41" s="136">
        <v>472</v>
      </c>
      <c r="K41" s="136">
        <v>169</v>
      </c>
      <c r="L41" s="136">
        <v>2590</v>
      </c>
      <c r="M41" s="136">
        <v>144</v>
      </c>
      <c r="N41" s="136">
        <v>1236</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61202</v>
      </c>
      <c r="D42" s="136">
        <v>7704</v>
      </c>
      <c r="E42" s="136">
        <v>33158</v>
      </c>
      <c r="F42" s="136">
        <v>590</v>
      </c>
      <c r="G42" s="136">
        <v>1528</v>
      </c>
      <c r="H42" s="136">
        <v>7390</v>
      </c>
      <c r="I42" s="136">
        <v>4924</v>
      </c>
      <c r="J42" s="136">
        <v>9254</v>
      </c>
      <c r="K42" s="136">
        <v>4087</v>
      </c>
      <c r="L42" s="136">
        <v>5385</v>
      </c>
      <c r="M42" s="136">
        <v>9273</v>
      </c>
      <c r="N42" s="136">
        <v>11066</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51024</v>
      </c>
      <c r="D43" s="136">
        <v>6130</v>
      </c>
      <c r="E43" s="136">
        <v>27707</v>
      </c>
      <c r="F43" s="136">
        <v>553</v>
      </c>
      <c r="G43" s="136">
        <v>1375</v>
      </c>
      <c r="H43" s="136">
        <v>6420</v>
      </c>
      <c r="I43" s="136">
        <v>3960</v>
      </c>
      <c r="J43" s="136">
        <v>7612</v>
      </c>
      <c r="K43" s="136">
        <v>3555</v>
      </c>
      <c r="L43" s="136">
        <v>4233</v>
      </c>
      <c r="M43" s="136">
        <v>8819</v>
      </c>
      <c r="N43" s="136">
        <v>8367</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29039</v>
      </c>
      <c r="D44" s="137">
        <v>1688</v>
      </c>
      <c r="E44" s="137">
        <v>9530</v>
      </c>
      <c r="F44" s="137">
        <v>52</v>
      </c>
      <c r="G44" s="137">
        <v>206</v>
      </c>
      <c r="H44" s="137">
        <v>1224</v>
      </c>
      <c r="I44" s="137">
        <v>1275</v>
      </c>
      <c r="J44" s="137">
        <v>2263</v>
      </c>
      <c r="K44" s="137">
        <v>765</v>
      </c>
      <c r="L44" s="137">
        <v>3744</v>
      </c>
      <c r="M44" s="137">
        <v>648</v>
      </c>
      <c r="N44" s="137">
        <v>17174</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27041</v>
      </c>
      <c r="D45" s="136">
        <v>2211</v>
      </c>
      <c r="E45" s="136">
        <v>2074</v>
      </c>
      <c r="F45" s="136">
        <v>43</v>
      </c>
      <c r="G45" s="136" t="s">
        <v>13</v>
      </c>
      <c r="H45" s="136">
        <v>866</v>
      </c>
      <c r="I45" s="136">
        <v>222</v>
      </c>
      <c r="J45" s="136">
        <v>844</v>
      </c>
      <c r="K45" s="136">
        <v>59</v>
      </c>
      <c r="L45" s="136">
        <v>40</v>
      </c>
      <c r="M45" s="136">
        <v>3725</v>
      </c>
      <c r="N45" s="136">
        <v>19031</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1768</v>
      </c>
      <c r="D47" s="136">
        <v>3</v>
      </c>
      <c r="E47" s="136">
        <v>1476</v>
      </c>
      <c r="F47" s="136">
        <v>1</v>
      </c>
      <c r="G47" s="136">
        <v>101</v>
      </c>
      <c r="H47" s="136">
        <v>12</v>
      </c>
      <c r="I47" s="136">
        <v>1197</v>
      </c>
      <c r="J47" s="136">
        <v>30</v>
      </c>
      <c r="K47" s="136">
        <v>134</v>
      </c>
      <c r="L47" s="136">
        <v>1</v>
      </c>
      <c r="M47" s="136">
        <v>266</v>
      </c>
      <c r="N47" s="136">
        <v>22</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261</v>
      </c>
      <c r="D48" s="136" t="s">
        <v>13</v>
      </c>
      <c r="E48" s="136" t="s">
        <v>13</v>
      </c>
      <c r="F48" s="136" t="s">
        <v>13</v>
      </c>
      <c r="G48" s="136" t="s">
        <v>13</v>
      </c>
      <c r="H48" s="136" t="s">
        <v>13</v>
      </c>
      <c r="I48" s="136" t="s">
        <v>13</v>
      </c>
      <c r="J48" s="136" t="s">
        <v>13</v>
      </c>
      <c r="K48" s="136" t="s">
        <v>13</v>
      </c>
      <c r="L48" s="136" t="s">
        <v>13</v>
      </c>
      <c r="M48" s="136">
        <v>261</v>
      </c>
      <c r="N48" s="136" t="s">
        <v>13</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28548</v>
      </c>
      <c r="D49" s="137">
        <v>2214</v>
      </c>
      <c r="E49" s="137">
        <v>3551</v>
      </c>
      <c r="F49" s="137">
        <v>44</v>
      </c>
      <c r="G49" s="137">
        <v>101</v>
      </c>
      <c r="H49" s="137">
        <v>878</v>
      </c>
      <c r="I49" s="137">
        <v>1420</v>
      </c>
      <c r="J49" s="137">
        <v>874</v>
      </c>
      <c r="K49" s="137">
        <v>193</v>
      </c>
      <c r="L49" s="137">
        <v>41</v>
      </c>
      <c r="M49" s="137">
        <v>3730</v>
      </c>
      <c r="N49" s="137">
        <v>19052</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57586</v>
      </c>
      <c r="D50" s="137">
        <v>3902</v>
      </c>
      <c r="E50" s="137">
        <v>13080</v>
      </c>
      <c r="F50" s="137">
        <v>96</v>
      </c>
      <c r="G50" s="137">
        <v>307</v>
      </c>
      <c r="H50" s="137">
        <v>2102</v>
      </c>
      <c r="I50" s="137">
        <v>2694</v>
      </c>
      <c r="J50" s="137">
        <v>3137</v>
      </c>
      <c r="K50" s="137">
        <v>958</v>
      </c>
      <c r="L50" s="137">
        <v>3786</v>
      </c>
      <c r="M50" s="137">
        <v>4378</v>
      </c>
      <c r="N50" s="137">
        <v>36226</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-258821</v>
      </c>
      <c r="D51" s="137">
        <v>-45948</v>
      </c>
      <c r="E51" s="137">
        <v>-87384</v>
      </c>
      <c r="F51" s="137">
        <v>-7424</v>
      </c>
      <c r="G51" s="137">
        <v>-13748</v>
      </c>
      <c r="H51" s="137">
        <v>-18026</v>
      </c>
      <c r="I51" s="137">
        <v>-11579</v>
      </c>
      <c r="J51" s="137">
        <v>-10920</v>
      </c>
      <c r="K51" s="137">
        <v>-10589</v>
      </c>
      <c r="L51" s="137">
        <v>-15098</v>
      </c>
      <c r="M51" s="137">
        <v>-2117</v>
      </c>
      <c r="N51" s="137">
        <v>-123372</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-242853</v>
      </c>
      <c r="D52" s="138">
        <v>-39825</v>
      </c>
      <c r="E52" s="138">
        <v>-80163</v>
      </c>
      <c r="F52" s="138">
        <v>-7046</v>
      </c>
      <c r="G52" s="138">
        <v>-13757</v>
      </c>
      <c r="H52" s="138">
        <v>-15981</v>
      </c>
      <c r="I52" s="138">
        <v>-11093</v>
      </c>
      <c r="J52" s="138">
        <v>-10188</v>
      </c>
      <c r="K52" s="138">
        <v>-7890</v>
      </c>
      <c r="L52" s="138">
        <v>-14209</v>
      </c>
      <c r="M52" s="138">
        <v>-381</v>
      </c>
      <c r="N52" s="138">
        <v>-122484</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2397</v>
      </c>
      <c r="D53" s="136" t="s">
        <v>13</v>
      </c>
      <c r="E53" s="136">
        <v>69</v>
      </c>
      <c r="F53" s="136" t="s">
        <v>13</v>
      </c>
      <c r="G53" s="136" t="s">
        <v>13</v>
      </c>
      <c r="H53" s="136">
        <v>69</v>
      </c>
      <c r="I53" s="136" t="s">
        <v>13</v>
      </c>
      <c r="J53" s="136" t="s">
        <v>13</v>
      </c>
      <c r="K53" s="136" t="s">
        <v>13</v>
      </c>
      <c r="L53" s="136" t="s">
        <v>13</v>
      </c>
      <c r="M53" s="136">
        <v>2328</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2140</v>
      </c>
      <c r="D54" s="136" t="s">
        <v>13</v>
      </c>
      <c r="E54" s="136">
        <v>1813</v>
      </c>
      <c r="F54" s="136" t="s">
        <v>13</v>
      </c>
      <c r="G54" s="136">
        <v>74</v>
      </c>
      <c r="H54" s="136">
        <v>158</v>
      </c>
      <c r="I54" s="136">
        <v>517</v>
      </c>
      <c r="J54" s="136">
        <v>944</v>
      </c>
      <c r="K54" s="136">
        <v>55</v>
      </c>
      <c r="L54" s="136">
        <v>64</v>
      </c>
      <c r="M54" s="136">
        <v>327</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32.229999999999997</v>
      </c>
      <c r="D56" s="36">
        <v>21.89</v>
      </c>
      <c r="E56" s="36">
        <v>16.010000000000002</v>
      </c>
      <c r="F56" s="36">
        <v>2.39</v>
      </c>
      <c r="G56" s="36">
        <v>4.8</v>
      </c>
      <c r="H56" s="36">
        <v>14.78</v>
      </c>
      <c r="I56" s="36">
        <v>19.95</v>
      </c>
      <c r="J56" s="36">
        <v>25.16</v>
      </c>
      <c r="K56" s="36">
        <v>22.8</v>
      </c>
      <c r="L56" s="36">
        <v>15.89</v>
      </c>
      <c r="M56" s="36">
        <v>3.72</v>
      </c>
      <c r="N56" s="36">
        <v>16.36</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98.79</v>
      </c>
      <c r="D57" s="36">
        <v>70.44</v>
      </c>
      <c r="E57" s="36">
        <v>35.119999999999997</v>
      </c>
      <c r="F57" s="36">
        <v>2.69</v>
      </c>
      <c r="G57" s="36">
        <v>6.14</v>
      </c>
      <c r="H57" s="36">
        <v>27.72</v>
      </c>
      <c r="I57" s="36">
        <v>47.41</v>
      </c>
      <c r="J57" s="36">
        <v>52.27</v>
      </c>
      <c r="K57" s="36">
        <v>43.6</v>
      </c>
      <c r="L57" s="36">
        <v>45.45</v>
      </c>
      <c r="M57" s="36">
        <v>6.86</v>
      </c>
      <c r="N57" s="36">
        <v>66.040000000000006</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0.32</v>
      </c>
      <c r="D59" s="36" t="s">
        <v>13</v>
      </c>
      <c r="E59" s="36">
        <v>0.33</v>
      </c>
      <c r="F59" s="36" t="s">
        <v>13</v>
      </c>
      <c r="G59" s="36">
        <v>0.06</v>
      </c>
      <c r="H59" s="36">
        <v>0.17</v>
      </c>
      <c r="I59" s="36">
        <v>1.4</v>
      </c>
      <c r="J59" s="36">
        <v>0.67</v>
      </c>
      <c r="K59" s="36" t="s">
        <v>13</v>
      </c>
      <c r="L59" s="36">
        <v>0.05</v>
      </c>
      <c r="M59" s="36">
        <v>0.11</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70.41</v>
      </c>
      <c r="D60" s="36">
        <v>68.02</v>
      </c>
      <c r="E60" s="36">
        <v>38.61</v>
      </c>
      <c r="F60" s="36">
        <v>78.44</v>
      </c>
      <c r="G60" s="36">
        <v>77.95</v>
      </c>
      <c r="H60" s="36">
        <v>57.27</v>
      </c>
      <c r="I60" s="36">
        <v>32.86</v>
      </c>
      <c r="J60" s="36">
        <v>20.85</v>
      </c>
      <c r="K60" s="36">
        <v>15.11</v>
      </c>
      <c r="L60" s="36">
        <v>15.14</v>
      </c>
      <c r="M60" s="36">
        <v>1.98</v>
      </c>
      <c r="N60" s="36">
        <v>31.17</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31.88</v>
      </c>
      <c r="D61" s="36">
        <v>20.63</v>
      </c>
      <c r="E61" s="36">
        <v>21.26</v>
      </c>
      <c r="F61" s="36">
        <v>6.03</v>
      </c>
      <c r="G61" s="36">
        <v>7.97</v>
      </c>
      <c r="H61" s="36">
        <v>27.16</v>
      </c>
      <c r="I61" s="36">
        <v>24.65</v>
      </c>
      <c r="J61" s="36">
        <v>37.549999999999997</v>
      </c>
      <c r="K61" s="36">
        <v>23.73</v>
      </c>
      <c r="L61" s="36">
        <v>14.6</v>
      </c>
      <c r="M61" s="36">
        <v>11.34</v>
      </c>
      <c r="N61" s="36">
        <v>6.42</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169.87</v>
      </c>
      <c r="D62" s="37">
        <v>139.72</v>
      </c>
      <c r="E62" s="37">
        <v>68.81</v>
      </c>
      <c r="F62" s="37">
        <v>77.489999999999995</v>
      </c>
      <c r="G62" s="37">
        <v>80.989999999999995</v>
      </c>
      <c r="H62" s="37">
        <v>72.790000000000006</v>
      </c>
      <c r="I62" s="37">
        <v>76.98</v>
      </c>
      <c r="J62" s="37">
        <v>61.42</v>
      </c>
      <c r="K62" s="37">
        <v>57.78</v>
      </c>
      <c r="L62" s="37">
        <v>61.93</v>
      </c>
      <c r="M62" s="37">
        <v>1.32</v>
      </c>
      <c r="N62" s="37">
        <v>107.14</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27.8</v>
      </c>
      <c r="D63" s="36">
        <v>28.02</v>
      </c>
      <c r="E63" s="36">
        <v>8.09</v>
      </c>
      <c r="F63" s="36">
        <v>4.6100000000000003</v>
      </c>
      <c r="G63" s="36">
        <v>0.32</v>
      </c>
      <c r="H63" s="36">
        <v>12.33</v>
      </c>
      <c r="I63" s="36">
        <v>11.74</v>
      </c>
      <c r="J63" s="36">
        <v>7.15</v>
      </c>
      <c r="K63" s="36">
        <v>19.309999999999999</v>
      </c>
      <c r="L63" s="36">
        <v>3.21</v>
      </c>
      <c r="M63" s="36">
        <v>7.32</v>
      </c>
      <c r="N63" s="36">
        <v>15.29</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12.01</v>
      </c>
      <c r="D64" s="36">
        <v>11.95</v>
      </c>
      <c r="E64" s="36">
        <v>6.55</v>
      </c>
      <c r="F64" s="36">
        <v>4.33</v>
      </c>
      <c r="G64" s="36">
        <v>0.02</v>
      </c>
      <c r="H64" s="36">
        <v>10.64</v>
      </c>
      <c r="I64" s="36">
        <v>9.52</v>
      </c>
      <c r="J64" s="36">
        <v>4.97</v>
      </c>
      <c r="K64" s="36">
        <v>16.899999999999999</v>
      </c>
      <c r="L64" s="36">
        <v>1.92</v>
      </c>
      <c r="M64" s="36">
        <v>6.85</v>
      </c>
      <c r="N64" s="36">
        <v>1.38</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0.17</v>
      </c>
      <c r="D66" s="36">
        <v>0.04</v>
      </c>
      <c r="E66" s="36">
        <v>0.17</v>
      </c>
      <c r="F66" s="36" t="s">
        <v>13</v>
      </c>
      <c r="G66" s="36">
        <v>0.21</v>
      </c>
      <c r="H66" s="36">
        <v>0.04</v>
      </c>
      <c r="I66" s="36">
        <v>0.12</v>
      </c>
      <c r="J66" s="36">
        <v>0.77</v>
      </c>
      <c r="K66" s="36" t="s">
        <v>13</v>
      </c>
      <c r="L66" s="36" t="s">
        <v>13</v>
      </c>
      <c r="M66" s="36">
        <v>0.05</v>
      </c>
      <c r="N66" s="36">
        <v>0.01</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v>0.16</v>
      </c>
      <c r="D67" s="36" t="s">
        <v>13</v>
      </c>
      <c r="E67" s="36" t="s">
        <v>13</v>
      </c>
      <c r="F67" s="36" t="s">
        <v>13</v>
      </c>
      <c r="G67" s="36" t="s">
        <v>13</v>
      </c>
      <c r="H67" s="36" t="s">
        <v>13</v>
      </c>
      <c r="I67" s="36" t="s">
        <v>13</v>
      </c>
      <c r="J67" s="36" t="s">
        <v>13</v>
      </c>
      <c r="K67" s="36" t="s">
        <v>13</v>
      </c>
      <c r="L67" s="36" t="s">
        <v>13</v>
      </c>
      <c r="M67" s="36">
        <v>0.34</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27.81</v>
      </c>
      <c r="D68" s="37">
        <v>28.06</v>
      </c>
      <c r="E68" s="37">
        <v>8.26</v>
      </c>
      <c r="F68" s="37">
        <v>4.6100000000000003</v>
      </c>
      <c r="G68" s="37">
        <v>0.53</v>
      </c>
      <c r="H68" s="37">
        <v>12.37</v>
      </c>
      <c r="I68" s="37">
        <v>11.86</v>
      </c>
      <c r="J68" s="37">
        <v>7.92</v>
      </c>
      <c r="K68" s="37">
        <v>19.309999999999999</v>
      </c>
      <c r="L68" s="37">
        <v>3.21</v>
      </c>
      <c r="M68" s="37">
        <v>7.03</v>
      </c>
      <c r="N68" s="37">
        <v>15.3</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197.68</v>
      </c>
      <c r="D69" s="37">
        <v>167.78</v>
      </c>
      <c r="E69" s="37">
        <v>77.069999999999993</v>
      </c>
      <c r="F69" s="37">
        <v>82.1</v>
      </c>
      <c r="G69" s="37">
        <v>81.52</v>
      </c>
      <c r="H69" s="37">
        <v>85.15</v>
      </c>
      <c r="I69" s="37">
        <v>88.84</v>
      </c>
      <c r="J69" s="37">
        <v>69.34</v>
      </c>
      <c r="K69" s="37">
        <v>77.09</v>
      </c>
      <c r="L69" s="37">
        <v>65.14</v>
      </c>
      <c r="M69" s="37">
        <v>8.35</v>
      </c>
      <c r="N69" s="37">
        <v>122.44</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8.49</v>
      </c>
      <c r="D76" s="36">
        <v>0.02</v>
      </c>
      <c r="E76" s="36">
        <v>0.25</v>
      </c>
      <c r="F76" s="36">
        <v>0.1</v>
      </c>
      <c r="G76" s="36">
        <v>0.04</v>
      </c>
      <c r="H76" s="36">
        <v>0.22</v>
      </c>
      <c r="I76" s="36">
        <v>0.4</v>
      </c>
      <c r="J76" s="36">
        <v>0.73</v>
      </c>
      <c r="K76" s="36">
        <v>0.33</v>
      </c>
      <c r="L76" s="36">
        <v>0.01</v>
      </c>
      <c r="M76" s="36">
        <v>0.04</v>
      </c>
      <c r="N76" s="36">
        <v>10.14</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0.09</v>
      </c>
      <c r="D77" s="36">
        <v>0.25</v>
      </c>
      <c r="E77" s="36">
        <v>0.02</v>
      </c>
      <c r="F77" s="36" t="s">
        <v>13</v>
      </c>
      <c r="G77" s="36" t="s">
        <v>13</v>
      </c>
      <c r="H77" s="36">
        <v>0.05</v>
      </c>
      <c r="I77" s="36" t="s">
        <v>13</v>
      </c>
      <c r="J77" s="36">
        <v>0.01</v>
      </c>
      <c r="K77" s="36">
        <v>0.09</v>
      </c>
      <c r="L77" s="36" t="s">
        <v>13</v>
      </c>
      <c r="M77" s="36">
        <v>0.03</v>
      </c>
      <c r="N77" s="36">
        <v>0.01</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3.21</v>
      </c>
      <c r="D78" s="36">
        <v>0.11</v>
      </c>
      <c r="E78" s="36">
        <v>2.85</v>
      </c>
      <c r="F78" s="36">
        <v>0.06</v>
      </c>
      <c r="G78" s="36">
        <v>0.26</v>
      </c>
      <c r="H78" s="36">
        <v>0.81</v>
      </c>
      <c r="I78" s="36">
        <v>1.53</v>
      </c>
      <c r="J78" s="36">
        <v>2.33</v>
      </c>
      <c r="K78" s="36">
        <v>1.1299999999999999</v>
      </c>
      <c r="L78" s="36">
        <v>8.94</v>
      </c>
      <c r="M78" s="36">
        <v>0.19</v>
      </c>
      <c r="N78" s="36">
        <v>0.95</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38.24</v>
      </c>
      <c r="D79" s="36">
        <v>25.93</v>
      </c>
      <c r="E79" s="36">
        <v>25.44</v>
      </c>
      <c r="F79" s="36">
        <v>6.45</v>
      </c>
      <c r="G79" s="36">
        <v>8.8699999999999992</v>
      </c>
      <c r="H79" s="36">
        <v>31.26</v>
      </c>
      <c r="I79" s="36">
        <v>30.65</v>
      </c>
      <c r="J79" s="36">
        <v>45.64</v>
      </c>
      <c r="K79" s="36">
        <v>27.28</v>
      </c>
      <c r="L79" s="36">
        <v>18.579999999999998</v>
      </c>
      <c r="M79" s="36">
        <v>11.93</v>
      </c>
      <c r="N79" s="36">
        <v>8.49</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31.88</v>
      </c>
      <c r="D80" s="36">
        <v>20.63</v>
      </c>
      <c r="E80" s="36">
        <v>21.26</v>
      </c>
      <c r="F80" s="36">
        <v>6.03</v>
      </c>
      <c r="G80" s="36">
        <v>7.97</v>
      </c>
      <c r="H80" s="36">
        <v>27.16</v>
      </c>
      <c r="I80" s="36">
        <v>24.65</v>
      </c>
      <c r="J80" s="36">
        <v>37.549999999999997</v>
      </c>
      <c r="K80" s="36">
        <v>23.73</v>
      </c>
      <c r="L80" s="36">
        <v>14.6</v>
      </c>
      <c r="M80" s="36">
        <v>11.34</v>
      </c>
      <c r="N80" s="36">
        <v>6.42</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18.14</v>
      </c>
      <c r="D81" s="37">
        <v>5.68</v>
      </c>
      <c r="E81" s="37">
        <v>7.31</v>
      </c>
      <c r="F81" s="37">
        <v>0.56999999999999995</v>
      </c>
      <c r="G81" s="37">
        <v>1.19</v>
      </c>
      <c r="H81" s="37">
        <v>5.18</v>
      </c>
      <c r="I81" s="37">
        <v>7.93</v>
      </c>
      <c r="J81" s="37">
        <v>11.16</v>
      </c>
      <c r="K81" s="37">
        <v>5.1100000000000003</v>
      </c>
      <c r="L81" s="37">
        <v>12.92</v>
      </c>
      <c r="M81" s="37">
        <v>0.83</v>
      </c>
      <c r="N81" s="37">
        <v>13.18</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16.89</v>
      </c>
      <c r="D82" s="36">
        <v>7.44</v>
      </c>
      <c r="E82" s="36">
        <v>1.59</v>
      </c>
      <c r="F82" s="36">
        <v>0.47</v>
      </c>
      <c r="G82" s="36" t="s">
        <v>13</v>
      </c>
      <c r="H82" s="36">
        <v>3.66</v>
      </c>
      <c r="I82" s="36">
        <v>1.38</v>
      </c>
      <c r="J82" s="36">
        <v>4.16</v>
      </c>
      <c r="K82" s="36">
        <v>0.39</v>
      </c>
      <c r="L82" s="36">
        <v>0.14000000000000001</v>
      </c>
      <c r="M82" s="36">
        <v>4.79</v>
      </c>
      <c r="N82" s="36">
        <v>14.6</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1.1000000000000001</v>
      </c>
      <c r="D84" s="36">
        <v>0.01</v>
      </c>
      <c r="E84" s="36">
        <v>1.1299999999999999</v>
      </c>
      <c r="F84" s="36">
        <v>0.01</v>
      </c>
      <c r="G84" s="36">
        <v>0.59</v>
      </c>
      <c r="H84" s="36">
        <v>0.05</v>
      </c>
      <c r="I84" s="36">
        <v>7.45</v>
      </c>
      <c r="J84" s="36">
        <v>0.15</v>
      </c>
      <c r="K84" s="36">
        <v>0.9</v>
      </c>
      <c r="L84" s="36">
        <v>0.01</v>
      </c>
      <c r="M84" s="36">
        <v>0.34</v>
      </c>
      <c r="N84" s="36">
        <v>0.02</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v>0.16</v>
      </c>
      <c r="D85" s="36" t="s">
        <v>13</v>
      </c>
      <c r="E85" s="36" t="s">
        <v>13</v>
      </c>
      <c r="F85" s="36" t="s">
        <v>13</v>
      </c>
      <c r="G85" s="36" t="s">
        <v>13</v>
      </c>
      <c r="H85" s="36" t="s">
        <v>13</v>
      </c>
      <c r="I85" s="36" t="s">
        <v>13</v>
      </c>
      <c r="J85" s="36" t="s">
        <v>13</v>
      </c>
      <c r="K85" s="36" t="s">
        <v>13</v>
      </c>
      <c r="L85" s="36" t="s">
        <v>13</v>
      </c>
      <c r="M85" s="36">
        <v>0.34</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17.84</v>
      </c>
      <c r="D86" s="37">
        <v>7.45</v>
      </c>
      <c r="E86" s="37">
        <v>2.72</v>
      </c>
      <c r="F86" s="37">
        <v>0.48</v>
      </c>
      <c r="G86" s="37">
        <v>0.59</v>
      </c>
      <c r="H86" s="37">
        <v>3.72</v>
      </c>
      <c r="I86" s="37">
        <v>8.84</v>
      </c>
      <c r="J86" s="37">
        <v>4.3099999999999996</v>
      </c>
      <c r="K86" s="37">
        <v>1.29</v>
      </c>
      <c r="L86" s="37">
        <v>0.14000000000000001</v>
      </c>
      <c r="M86" s="37">
        <v>4.8</v>
      </c>
      <c r="N86" s="37">
        <v>14.62</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35.979999999999997</v>
      </c>
      <c r="D87" s="37">
        <v>13.13</v>
      </c>
      <c r="E87" s="37">
        <v>10.029999999999999</v>
      </c>
      <c r="F87" s="37">
        <v>1.05</v>
      </c>
      <c r="G87" s="37">
        <v>1.78</v>
      </c>
      <c r="H87" s="37">
        <v>8.89</v>
      </c>
      <c r="I87" s="37">
        <v>16.77</v>
      </c>
      <c r="J87" s="37">
        <v>15.47</v>
      </c>
      <c r="K87" s="37">
        <v>6.39</v>
      </c>
      <c r="L87" s="37">
        <v>13.06</v>
      </c>
      <c r="M87" s="37">
        <v>5.63</v>
      </c>
      <c r="N87" s="37">
        <v>27.79</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-161.69999999999999</v>
      </c>
      <c r="D88" s="37">
        <v>-154.65</v>
      </c>
      <c r="E88" s="37">
        <v>-67.040000000000006</v>
      </c>
      <c r="F88" s="37">
        <v>-81.05</v>
      </c>
      <c r="G88" s="37">
        <v>-79.739999999999995</v>
      </c>
      <c r="H88" s="37">
        <v>-76.260000000000005</v>
      </c>
      <c r="I88" s="37">
        <v>-72.069999999999993</v>
      </c>
      <c r="J88" s="37">
        <v>-53.86</v>
      </c>
      <c r="K88" s="37">
        <v>-70.69</v>
      </c>
      <c r="L88" s="37">
        <v>-52.08</v>
      </c>
      <c r="M88" s="37">
        <v>-2.72</v>
      </c>
      <c r="N88" s="37">
        <v>-94.65</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-151.72999999999999</v>
      </c>
      <c r="D89" s="38">
        <v>-134.04</v>
      </c>
      <c r="E89" s="38">
        <v>-61.5</v>
      </c>
      <c r="F89" s="38">
        <v>-76.92</v>
      </c>
      <c r="G89" s="38">
        <v>-79.790000000000006</v>
      </c>
      <c r="H89" s="38">
        <v>-67.61</v>
      </c>
      <c r="I89" s="38">
        <v>-69.040000000000006</v>
      </c>
      <c r="J89" s="38">
        <v>-50.25</v>
      </c>
      <c r="K89" s="38">
        <v>-52.67</v>
      </c>
      <c r="L89" s="38">
        <v>-49.02</v>
      </c>
      <c r="M89" s="38">
        <v>-0.49</v>
      </c>
      <c r="N89" s="38">
        <v>-93.97</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1.5</v>
      </c>
      <c r="D90" s="36" t="s">
        <v>13</v>
      </c>
      <c r="E90" s="36">
        <v>0.05</v>
      </c>
      <c r="F90" s="36" t="s">
        <v>13</v>
      </c>
      <c r="G90" s="36" t="s">
        <v>13</v>
      </c>
      <c r="H90" s="36">
        <v>0.28999999999999998</v>
      </c>
      <c r="I90" s="36" t="s">
        <v>13</v>
      </c>
      <c r="J90" s="36" t="s">
        <v>13</v>
      </c>
      <c r="K90" s="36" t="s">
        <v>13</v>
      </c>
      <c r="L90" s="36" t="s">
        <v>13</v>
      </c>
      <c r="M90" s="36">
        <v>2.99</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v>1.34</v>
      </c>
      <c r="D91" s="36" t="s">
        <v>13</v>
      </c>
      <c r="E91" s="36">
        <v>1.39</v>
      </c>
      <c r="F91" s="36" t="s">
        <v>13</v>
      </c>
      <c r="G91" s="36">
        <v>0.43</v>
      </c>
      <c r="H91" s="36">
        <v>0.67</v>
      </c>
      <c r="I91" s="36">
        <v>3.22</v>
      </c>
      <c r="J91" s="36">
        <v>4.66</v>
      </c>
      <c r="K91" s="36">
        <v>0.37</v>
      </c>
      <c r="L91" s="36">
        <v>0.22</v>
      </c>
      <c r="M91" s="36">
        <v>0.42</v>
      </c>
      <c r="N91" s="36" t="s">
        <v>13</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107</v>
      </c>
      <c r="B2" s="254"/>
      <c r="C2" s="257" t="s">
        <v>211</v>
      </c>
      <c r="D2" s="258"/>
      <c r="E2" s="258"/>
      <c r="F2" s="258"/>
      <c r="G2" s="258"/>
      <c r="H2" s="258"/>
      <c r="I2" s="258" t="s">
        <v>211</v>
      </c>
      <c r="J2" s="258"/>
      <c r="K2" s="258"/>
      <c r="L2" s="258"/>
      <c r="M2" s="258"/>
      <c r="N2" s="258"/>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0"/>
      <c r="J3" s="260"/>
      <c r="K3" s="260"/>
      <c r="L3" s="260"/>
      <c r="M3" s="260"/>
      <c r="N3" s="260"/>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51954</v>
      </c>
      <c r="D19" s="136">
        <v>11657</v>
      </c>
      <c r="E19" s="136">
        <v>21814</v>
      </c>
      <c r="F19" s="136">
        <v>58</v>
      </c>
      <c r="G19" s="136">
        <v>147</v>
      </c>
      <c r="H19" s="136">
        <v>519</v>
      </c>
      <c r="I19" s="136">
        <v>1552</v>
      </c>
      <c r="J19" s="136">
        <v>3310</v>
      </c>
      <c r="K19" s="136">
        <v>4059</v>
      </c>
      <c r="L19" s="136">
        <v>12169</v>
      </c>
      <c r="M19" s="136">
        <v>259</v>
      </c>
      <c r="N19" s="136">
        <v>18224</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16631</v>
      </c>
      <c r="D20" s="136">
        <v>3439</v>
      </c>
      <c r="E20" s="136">
        <v>10096</v>
      </c>
      <c r="F20" s="136">
        <v>515</v>
      </c>
      <c r="G20" s="136">
        <v>453</v>
      </c>
      <c r="H20" s="136">
        <v>642</v>
      </c>
      <c r="I20" s="136">
        <v>797</v>
      </c>
      <c r="J20" s="136">
        <v>1431</v>
      </c>
      <c r="K20" s="136">
        <v>1568</v>
      </c>
      <c r="L20" s="136">
        <v>4689</v>
      </c>
      <c r="M20" s="136">
        <v>50</v>
      </c>
      <c r="N20" s="136">
        <v>3045</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1</v>
      </c>
      <c r="D22" s="136" t="s">
        <v>13</v>
      </c>
      <c r="E22" s="136">
        <v>1</v>
      </c>
      <c r="F22" s="136" t="s">
        <v>13</v>
      </c>
      <c r="G22" s="136" t="s">
        <v>13</v>
      </c>
      <c r="H22" s="136" t="s">
        <v>13</v>
      </c>
      <c r="I22" s="136" t="s">
        <v>13</v>
      </c>
      <c r="J22" s="136" t="s">
        <v>13</v>
      </c>
      <c r="K22" s="136" t="s">
        <v>13</v>
      </c>
      <c r="L22" s="136" t="s">
        <v>13</v>
      </c>
      <c r="M22" s="136" t="s">
        <v>13</v>
      </c>
      <c r="N22" s="136" t="s">
        <v>13</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90817</v>
      </c>
      <c r="D23" s="136">
        <v>46086</v>
      </c>
      <c r="E23" s="136">
        <v>38190</v>
      </c>
      <c r="F23" s="136">
        <v>329</v>
      </c>
      <c r="G23" s="136">
        <v>566</v>
      </c>
      <c r="H23" s="136">
        <v>704</v>
      </c>
      <c r="I23" s="136">
        <v>1002</v>
      </c>
      <c r="J23" s="136">
        <v>1800</v>
      </c>
      <c r="K23" s="136">
        <v>1626</v>
      </c>
      <c r="L23" s="136">
        <v>32163</v>
      </c>
      <c r="M23" s="136">
        <v>75</v>
      </c>
      <c r="N23" s="136">
        <v>6466</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517</v>
      </c>
      <c r="D24" s="136">
        <v>169</v>
      </c>
      <c r="E24" s="136">
        <v>121</v>
      </c>
      <c r="F24" s="136">
        <v>3</v>
      </c>
      <c r="G24" s="136">
        <v>14</v>
      </c>
      <c r="H24" s="136">
        <v>8</v>
      </c>
      <c r="I24" s="136">
        <v>33</v>
      </c>
      <c r="J24" s="136">
        <v>50</v>
      </c>
      <c r="K24" s="136">
        <v>7</v>
      </c>
      <c r="L24" s="136">
        <v>7</v>
      </c>
      <c r="M24" s="136">
        <v>12</v>
      </c>
      <c r="N24" s="136">
        <v>215</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158885</v>
      </c>
      <c r="D25" s="137">
        <v>61013</v>
      </c>
      <c r="E25" s="137">
        <v>69979</v>
      </c>
      <c r="F25" s="137">
        <v>900</v>
      </c>
      <c r="G25" s="137">
        <v>1153</v>
      </c>
      <c r="H25" s="137">
        <v>1857</v>
      </c>
      <c r="I25" s="137">
        <v>3317</v>
      </c>
      <c r="J25" s="137">
        <v>6492</v>
      </c>
      <c r="K25" s="137">
        <v>7246</v>
      </c>
      <c r="L25" s="137">
        <v>49015</v>
      </c>
      <c r="M25" s="137">
        <v>372</v>
      </c>
      <c r="N25" s="137">
        <v>27520</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7963</v>
      </c>
      <c r="D26" s="136">
        <v>674</v>
      </c>
      <c r="E26" s="136">
        <v>5102</v>
      </c>
      <c r="F26" s="136">
        <v>384</v>
      </c>
      <c r="G26" s="136">
        <v>25</v>
      </c>
      <c r="H26" s="136">
        <v>1015</v>
      </c>
      <c r="I26" s="136">
        <v>102</v>
      </c>
      <c r="J26" s="136">
        <v>287</v>
      </c>
      <c r="K26" s="136">
        <v>53</v>
      </c>
      <c r="L26" s="136">
        <v>3236</v>
      </c>
      <c r="M26" s="136">
        <v>44</v>
      </c>
      <c r="N26" s="136">
        <v>2143</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4512</v>
      </c>
      <c r="D27" s="136">
        <v>10</v>
      </c>
      <c r="E27" s="136">
        <v>3802</v>
      </c>
      <c r="F27" s="136">
        <v>382</v>
      </c>
      <c r="G27" s="136">
        <v>19</v>
      </c>
      <c r="H27" s="136">
        <v>977</v>
      </c>
      <c r="I27" s="136">
        <v>26</v>
      </c>
      <c r="J27" s="136">
        <v>77</v>
      </c>
      <c r="K27" s="136">
        <v>5</v>
      </c>
      <c r="L27" s="136">
        <v>2315</v>
      </c>
      <c r="M27" s="136" t="s">
        <v>13</v>
      </c>
      <c r="N27" s="136">
        <v>701</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174</v>
      </c>
      <c r="D29" s="136" t="s">
        <v>13</v>
      </c>
      <c r="E29" s="136">
        <v>68</v>
      </c>
      <c r="F29" s="136">
        <v>12</v>
      </c>
      <c r="G29" s="136" t="s">
        <v>13</v>
      </c>
      <c r="H29" s="136" t="s">
        <v>13</v>
      </c>
      <c r="I29" s="136">
        <v>5</v>
      </c>
      <c r="J29" s="136">
        <v>12</v>
      </c>
      <c r="K29" s="136" t="s">
        <v>13</v>
      </c>
      <c r="L29" s="136">
        <v>39</v>
      </c>
      <c r="M29" s="136" t="s">
        <v>13</v>
      </c>
      <c r="N29" s="136">
        <v>106</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29</v>
      </c>
      <c r="D30" s="136" t="s">
        <v>13</v>
      </c>
      <c r="E30" s="136">
        <v>26</v>
      </c>
      <c r="F30" s="136" t="s">
        <v>13</v>
      </c>
      <c r="G30" s="136" t="s">
        <v>13</v>
      </c>
      <c r="H30" s="136" t="s">
        <v>13</v>
      </c>
      <c r="I30" s="136">
        <v>12</v>
      </c>
      <c r="J30" s="136">
        <v>13</v>
      </c>
      <c r="K30" s="136" t="s">
        <v>13</v>
      </c>
      <c r="L30" s="136" t="s">
        <v>13</v>
      </c>
      <c r="M30" s="136" t="s">
        <v>13</v>
      </c>
      <c r="N30" s="136">
        <v>3</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8108</v>
      </c>
      <c r="D31" s="137">
        <v>674</v>
      </c>
      <c r="E31" s="137">
        <v>5145</v>
      </c>
      <c r="F31" s="137">
        <v>396</v>
      </c>
      <c r="G31" s="137">
        <v>25</v>
      </c>
      <c r="H31" s="137">
        <v>1015</v>
      </c>
      <c r="I31" s="137">
        <v>95</v>
      </c>
      <c r="J31" s="137">
        <v>286</v>
      </c>
      <c r="K31" s="137">
        <v>53</v>
      </c>
      <c r="L31" s="137">
        <v>3275</v>
      </c>
      <c r="M31" s="137">
        <v>44</v>
      </c>
      <c r="N31" s="137">
        <v>2245</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166994</v>
      </c>
      <c r="D32" s="137">
        <v>61687</v>
      </c>
      <c r="E32" s="137">
        <v>75124</v>
      </c>
      <c r="F32" s="137">
        <v>1296</v>
      </c>
      <c r="G32" s="137">
        <v>1178</v>
      </c>
      <c r="H32" s="137">
        <v>2872</v>
      </c>
      <c r="I32" s="137">
        <v>3412</v>
      </c>
      <c r="J32" s="137">
        <v>6778</v>
      </c>
      <c r="K32" s="137">
        <v>7298</v>
      </c>
      <c r="L32" s="137">
        <v>52290</v>
      </c>
      <c r="M32" s="137">
        <v>417</v>
      </c>
      <c r="N32" s="137">
        <v>29766</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40139</v>
      </c>
      <c r="D39" s="136">
        <v>17414</v>
      </c>
      <c r="E39" s="136">
        <v>18677</v>
      </c>
      <c r="F39" s="136">
        <v>2</v>
      </c>
      <c r="G39" s="136">
        <v>19</v>
      </c>
      <c r="H39" s="136">
        <v>3</v>
      </c>
      <c r="I39" s="136">
        <v>96</v>
      </c>
      <c r="J39" s="136">
        <v>43</v>
      </c>
      <c r="K39" s="136">
        <v>64</v>
      </c>
      <c r="L39" s="136">
        <v>18450</v>
      </c>
      <c r="M39" s="136">
        <v>39</v>
      </c>
      <c r="N39" s="136">
        <v>4009</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858</v>
      </c>
      <c r="D40" s="136">
        <v>77</v>
      </c>
      <c r="E40" s="136">
        <v>98</v>
      </c>
      <c r="F40" s="136" t="s">
        <v>13</v>
      </c>
      <c r="G40" s="136">
        <v>23</v>
      </c>
      <c r="H40" s="136">
        <v>20</v>
      </c>
      <c r="I40" s="136">
        <v>10</v>
      </c>
      <c r="J40" s="136">
        <v>9</v>
      </c>
      <c r="K40" s="136" t="s">
        <v>13</v>
      </c>
      <c r="L40" s="136">
        <v>36</v>
      </c>
      <c r="M40" s="136">
        <v>96</v>
      </c>
      <c r="N40" s="136">
        <v>587</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9182</v>
      </c>
      <c r="D41" s="136">
        <v>1102</v>
      </c>
      <c r="E41" s="136">
        <v>1958</v>
      </c>
      <c r="F41" s="136">
        <v>282</v>
      </c>
      <c r="G41" s="136">
        <v>20</v>
      </c>
      <c r="H41" s="136">
        <v>47</v>
      </c>
      <c r="I41" s="136">
        <v>245</v>
      </c>
      <c r="J41" s="136">
        <v>312</v>
      </c>
      <c r="K41" s="136">
        <v>231</v>
      </c>
      <c r="L41" s="136">
        <v>821</v>
      </c>
      <c r="M41" s="136">
        <v>6</v>
      </c>
      <c r="N41" s="136">
        <v>6117</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15133</v>
      </c>
      <c r="D42" s="136">
        <v>4837</v>
      </c>
      <c r="E42" s="136">
        <v>8290</v>
      </c>
      <c r="F42" s="136">
        <v>331</v>
      </c>
      <c r="G42" s="136">
        <v>327</v>
      </c>
      <c r="H42" s="136">
        <v>390</v>
      </c>
      <c r="I42" s="136">
        <v>419</v>
      </c>
      <c r="J42" s="136">
        <v>947</v>
      </c>
      <c r="K42" s="136">
        <v>525</v>
      </c>
      <c r="L42" s="136">
        <v>5351</v>
      </c>
      <c r="M42" s="136">
        <v>28</v>
      </c>
      <c r="N42" s="136">
        <v>1978</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517</v>
      </c>
      <c r="D43" s="136">
        <v>169</v>
      </c>
      <c r="E43" s="136">
        <v>121</v>
      </c>
      <c r="F43" s="136">
        <v>3</v>
      </c>
      <c r="G43" s="136">
        <v>14</v>
      </c>
      <c r="H43" s="136">
        <v>8</v>
      </c>
      <c r="I43" s="136">
        <v>33</v>
      </c>
      <c r="J43" s="136">
        <v>50</v>
      </c>
      <c r="K43" s="136">
        <v>7</v>
      </c>
      <c r="L43" s="136">
        <v>7</v>
      </c>
      <c r="M43" s="136">
        <v>12</v>
      </c>
      <c r="N43" s="136">
        <v>215</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64795</v>
      </c>
      <c r="D44" s="137">
        <v>23261</v>
      </c>
      <c r="E44" s="137">
        <v>28902</v>
      </c>
      <c r="F44" s="137">
        <v>613</v>
      </c>
      <c r="G44" s="137">
        <v>375</v>
      </c>
      <c r="H44" s="137">
        <v>452</v>
      </c>
      <c r="I44" s="137">
        <v>737</v>
      </c>
      <c r="J44" s="137">
        <v>1262</v>
      </c>
      <c r="K44" s="137">
        <v>812</v>
      </c>
      <c r="L44" s="137">
        <v>24651</v>
      </c>
      <c r="M44" s="137">
        <v>156</v>
      </c>
      <c r="N44" s="137">
        <v>12476</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4840</v>
      </c>
      <c r="D45" s="136">
        <v>101</v>
      </c>
      <c r="E45" s="136">
        <v>2850</v>
      </c>
      <c r="F45" s="136">
        <v>703</v>
      </c>
      <c r="G45" s="136">
        <v>9</v>
      </c>
      <c r="H45" s="136">
        <v>282</v>
      </c>
      <c r="I45" s="136">
        <v>17</v>
      </c>
      <c r="J45" s="136">
        <v>17</v>
      </c>
      <c r="K45" s="136" t="s">
        <v>13</v>
      </c>
      <c r="L45" s="136">
        <v>1821</v>
      </c>
      <c r="M45" s="136" t="s">
        <v>13</v>
      </c>
      <c r="N45" s="136">
        <v>1889</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409</v>
      </c>
      <c r="D47" s="136">
        <v>3</v>
      </c>
      <c r="E47" s="136">
        <v>361</v>
      </c>
      <c r="F47" s="136">
        <v>4</v>
      </c>
      <c r="G47" s="136">
        <v>1</v>
      </c>
      <c r="H47" s="136">
        <v>11</v>
      </c>
      <c r="I47" s="136">
        <v>43</v>
      </c>
      <c r="J47" s="136">
        <v>16</v>
      </c>
      <c r="K47" s="136">
        <v>3</v>
      </c>
      <c r="L47" s="136">
        <v>283</v>
      </c>
      <c r="M47" s="136" t="s">
        <v>13</v>
      </c>
      <c r="N47" s="136">
        <v>44</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29</v>
      </c>
      <c r="D48" s="136" t="s">
        <v>13</v>
      </c>
      <c r="E48" s="136">
        <v>26</v>
      </c>
      <c r="F48" s="136" t="s">
        <v>13</v>
      </c>
      <c r="G48" s="136" t="s">
        <v>13</v>
      </c>
      <c r="H48" s="136" t="s">
        <v>13</v>
      </c>
      <c r="I48" s="136">
        <v>12</v>
      </c>
      <c r="J48" s="136">
        <v>13</v>
      </c>
      <c r="K48" s="136" t="s">
        <v>13</v>
      </c>
      <c r="L48" s="136" t="s">
        <v>13</v>
      </c>
      <c r="M48" s="136" t="s">
        <v>13</v>
      </c>
      <c r="N48" s="136">
        <v>3</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5220</v>
      </c>
      <c r="D49" s="137">
        <v>105</v>
      </c>
      <c r="E49" s="137">
        <v>3185</v>
      </c>
      <c r="F49" s="137">
        <v>707</v>
      </c>
      <c r="G49" s="137">
        <v>10</v>
      </c>
      <c r="H49" s="137">
        <v>292</v>
      </c>
      <c r="I49" s="137">
        <v>48</v>
      </c>
      <c r="J49" s="137">
        <v>21</v>
      </c>
      <c r="K49" s="137">
        <v>3</v>
      </c>
      <c r="L49" s="137">
        <v>2104</v>
      </c>
      <c r="M49" s="137" t="s">
        <v>13</v>
      </c>
      <c r="N49" s="137">
        <v>1930</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70015</v>
      </c>
      <c r="D50" s="137">
        <v>23365</v>
      </c>
      <c r="E50" s="137">
        <v>32087</v>
      </c>
      <c r="F50" s="137">
        <v>1320</v>
      </c>
      <c r="G50" s="137">
        <v>385</v>
      </c>
      <c r="H50" s="137">
        <v>744</v>
      </c>
      <c r="I50" s="137">
        <v>785</v>
      </c>
      <c r="J50" s="137">
        <v>1283</v>
      </c>
      <c r="K50" s="137">
        <v>815</v>
      </c>
      <c r="L50" s="137">
        <v>26755</v>
      </c>
      <c r="M50" s="137">
        <v>156</v>
      </c>
      <c r="N50" s="137">
        <v>14406</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-96979</v>
      </c>
      <c r="D51" s="137">
        <v>-38322</v>
      </c>
      <c r="E51" s="137">
        <v>-43037</v>
      </c>
      <c r="F51" s="137">
        <v>24</v>
      </c>
      <c r="G51" s="137">
        <v>-793</v>
      </c>
      <c r="H51" s="137">
        <v>-2128</v>
      </c>
      <c r="I51" s="137">
        <v>-2627</v>
      </c>
      <c r="J51" s="137">
        <v>-5495</v>
      </c>
      <c r="K51" s="137">
        <v>-6483</v>
      </c>
      <c r="L51" s="137">
        <v>-25535</v>
      </c>
      <c r="M51" s="137">
        <v>-260</v>
      </c>
      <c r="N51" s="137">
        <v>-15359</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-94090</v>
      </c>
      <c r="D52" s="138">
        <v>-37753</v>
      </c>
      <c r="E52" s="138">
        <v>-41078</v>
      </c>
      <c r="F52" s="138">
        <v>-287</v>
      </c>
      <c r="G52" s="138">
        <v>-778</v>
      </c>
      <c r="H52" s="138">
        <v>-1406</v>
      </c>
      <c r="I52" s="138">
        <v>-2579</v>
      </c>
      <c r="J52" s="138">
        <v>-5230</v>
      </c>
      <c r="K52" s="138">
        <v>-6434</v>
      </c>
      <c r="L52" s="138">
        <v>-24364</v>
      </c>
      <c r="M52" s="138">
        <v>-216</v>
      </c>
      <c r="N52" s="138">
        <v>-15044</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t="s">
        <v>13</v>
      </c>
      <c r="D53" s="136" t="s">
        <v>13</v>
      </c>
      <c r="E53" s="136" t="s">
        <v>13</v>
      </c>
      <c r="F53" s="136" t="s">
        <v>13</v>
      </c>
      <c r="G53" s="136" t="s">
        <v>13</v>
      </c>
      <c r="H53" s="136" t="s">
        <v>13</v>
      </c>
      <c r="I53" s="136" t="s">
        <v>13</v>
      </c>
      <c r="J53" s="136" t="s">
        <v>13</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5</v>
      </c>
      <c r="D54" s="136" t="s">
        <v>13</v>
      </c>
      <c r="E54" s="136">
        <v>5</v>
      </c>
      <c r="F54" s="136" t="s">
        <v>13</v>
      </c>
      <c r="G54" s="136" t="s">
        <v>13</v>
      </c>
      <c r="H54" s="136" t="s">
        <v>13</v>
      </c>
      <c r="I54" s="136">
        <v>3</v>
      </c>
      <c r="J54" s="136" t="s">
        <v>13</v>
      </c>
      <c r="K54" s="136" t="s">
        <v>13</v>
      </c>
      <c r="L54" s="136">
        <v>2</v>
      </c>
      <c r="M54" s="136" t="s">
        <v>13</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32.46</v>
      </c>
      <c r="D56" s="36">
        <v>39.229999999999997</v>
      </c>
      <c r="E56" s="36">
        <v>16.739999999999998</v>
      </c>
      <c r="F56" s="36">
        <v>0.63</v>
      </c>
      <c r="G56" s="36">
        <v>0.85</v>
      </c>
      <c r="H56" s="36">
        <v>2.2000000000000002</v>
      </c>
      <c r="I56" s="36">
        <v>9.66</v>
      </c>
      <c r="J56" s="36">
        <v>16.329999999999998</v>
      </c>
      <c r="K56" s="36">
        <v>27.1</v>
      </c>
      <c r="L56" s="36">
        <v>41.98</v>
      </c>
      <c r="M56" s="36">
        <v>0.33</v>
      </c>
      <c r="N56" s="36">
        <v>13.98</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10.39</v>
      </c>
      <c r="D57" s="36">
        <v>11.57</v>
      </c>
      <c r="E57" s="36">
        <v>7.75</v>
      </c>
      <c r="F57" s="36">
        <v>5.63</v>
      </c>
      <c r="G57" s="36">
        <v>2.63</v>
      </c>
      <c r="H57" s="36">
        <v>2.72</v>
      </c>
      <c r="I57" s="36">
        <v>4.96</v>
      </c>
      <c r="J57" s="36">
        <v>7.06</v>
      </c>
      <c r="K57" s="36">
        <v>10.47</v>
      </c>
      <c r="L57" s="36">
        <v>16.170000000000002</v>
      </c>
      <c r="M57" s="36">
        <v>0.06</v>
      </c>
      <c r="N57" s="36">
        <v>2.34</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t="s">
        <v>13</v>
      </c>
      <c r="D59" s="36" t="s">
        <v>13</v>
      </c>
      <c r="E59" s="36" t="s">
        <v>13</v>
      </c>
      <c r="F59" s="36" t="s">
        <v>13</v>
      </c>
      <c r="G59" s="36" t="s">
        <v>13</v>
      </c>
      <c r="H59" s="36" t="s">
        <v>13</v>
      </c>
      <c r="I59" s="36" t="s">
        <v>13</v>
      </c>
      <c r="J59" s="36" t="s">
        <v>13</v>
      </c>
      <c r="K59" s="36" t="s">
        <v>13</v>
      </c>
      <c r="L59" s="36" t="s">
        <v>13</v>
      </c>
      <c r="M59" s="36" t="s">
        <v>13</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56.74</v>
      </c>
      <c r="D60" s="36">
        <v>155.11000000000001</v>
      </c>
      <c r="E60" s="36">
        <v>29.3</v>
      </c>
      <c r="F60" s="36">
        <v>3.59</v>
      </c>
      <c r="G60" s="36">
        <v>3.28</v>
      </c>
      <c r="H60" s="36">
        <v>2.98</v>
      </c>
      <c r="I60" s="36">
        <v>6.23</v>
      </c>
      <c r="J60" s="36">
        <v>8.8800000000000008</v>
      </c>
      <c r="K60" s="36">
        <v>10.85</v>
      </c>
      <c r="L60" s="36">
        <v>110.95</v>
      </c>
      <c r="M60" s="36">
        <v>0.1</v>
      </c>
      <c r="N60" s="36">
        <v>4.96</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0.32</v>
      </c>
      <c r="D61" s="36">
        <v>0.56999999999999995</v>
      </c>
      <c r="E61" s="36">
        <v>0.09</v>
      </c>
      <c r="F61" s="36">
        <v>0.03</v>
      </c>
      <c r="G61" s="36">
        <v>0.08</v>
      </c>
      <c r="H61" s="36">
        <v>0.03</v>
      </c>
      <c r="I61" s="36">
        <v>0.21</v>
      </c>
      <c r="J61" s="36">
        <v>0.25</v>
      </c>
      <c r="K61" s="36">
        <v>0.05</v>
      </c>
      <c r="L61" s="36">
        <v>0.02</v>
      </c>
      <c r="M61" s="36">
        <v>0.02</v>
      </c>
      <c r="N61" s="36">
        <v>0.17</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99.27</v>
      </c>
      <c r="D62" s="37">
        <v>205.35</v>
      </c>
      <c r="E62" s="37">
        <v>53.69</v>
      </c>
      <c r="F62" s="37">
        <v>9.82</v>
      </c>
      <c r="G62" s="37">
        <v>6.69</v>
      </c>
      <c r="H62" s="37">
        <v>7.86</v>
      </c>
      <c r="I62" s="37">
        <v>20.64</v>
      </c>
      <c r="J62" s="37">
        <v>32.020000000000003</v>
      </c>
      <c r="K62" s="37">
        <v>48.37</v>
      </c>
      <c r="L62" s="37">
        <v>169.08</v>
      </c>
      <c r="M62" s="37">
        <v>0.48</v>
      </c>
      <c r="N62" s="37">
        <v>21.11</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4.9800000000000004</v>
      </c>
      <c r="D63" s="36">
        <v>2.27</v>
      </c>
      <c r="E63" s="36">
        <v>3.91</v>
      </c>
      <c r="F63" s="36">
        <v>4.1900000000000004</v>
      </c>
      <c r="G63" s="36">
        <v>0.15</v>
      </c>
      <c r="H63" s="36">
        <v>4.29</v>
      </c>
      <c r="I63" s="36">
        <v>0.63</v>
      </c>
      <c r="J63" s="36">
        <v>1.42</v>
      </c>
      <c r="K63" s="36">
        <v>0.35</v>
      </c>
      <c r="L63" s="36">
        <v>11.16</v>
      </c>
      <c r="M63" s="36">
        <v>0.06</v>
      </c>
      <c r="N63" s="36">
        <v>1.64</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2.82</v>
      </c>
      <c r="D64" s="36">
        <v>0.03</v>
      </c>
      <c r="E64" s="36">
        <v>2.92</v>
      </c>
      <c r="F64" s="36">
        <v>4.17</v>
      </c>
      <c r="G64" s="36">
        <v>0.11</v>
      </c>
      <c r="H64" s="36">
        <v>4.13</v>
      </c>
      <c r="I64" s="36">
        <v>0.16</v>
      </c>
      <c r="J64" s="36">
        <v>0.38</v>
      </c>
      <c r="K64" s="36">
        <v>0.04</v>
      </c>
      <c r="L64" s="36">
        <v>7.99</v>
      </c>
      <c r="M64" s="36" t="s">
        <v>13</v>
      </c>
      <c r="N64" s="36">
        <v>0.54</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0.11</v>
      </c>
      <c r="D66" s="36" t="s">
        <v>13</v>
      </c>
      <c r="E66" s="36">
        <v>0.05</v>
      </c>
      <c r="F66" s="36">
        <v>0.13</v>
      </c>
      <c r="G66" s="36" t="s">
        <v>13</v>
      </c>
      <c r="H66" s="36" t="s">
        <v>13</v>
      </c>
      <c r="I66" s="36">
        <v>0.03</v>
      </c>
      <c r="J66" s="36">
        <v>0.06</v>
      </c>
      <c r="K66" s="36" t="s">
        <v>13</v>
      </c>
      <c r="L66" s="36">
        <v>0.13</v>
      </c>
      <c r="M66" s="36" t="s">
        <v>13</v>
      </c>
      <c r="N66" s="36">
        <v>0.08</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v>0.02</v>
      </c>
      <c r="D67" s="36" t="s">
        <v>13</v>
      </c>
      <c r="E67" s="36">
        <v>0.02</v>
      </c>
      <c r="F67" s="36" t="s">
        <v>13</v>
      </c>
      <c r="G67" s="36" t="s">
        <v>13</v>
      </c>
      <c r="H67" s="36" t="s">
        <v>13</v>
      </c>
      <c r="I67" s="36">
        <v>0.08</v>
      </c>
      <c r="J67" s="36">
        <v>0.06</v>
      </c>
      <c r="K67" s="36" t="s">
        <v>13</v>
      </c>
      <c r="L67" s="36" t="s">
        <v>13</v>
      </c>
      <c r="M67" s="36" t="s">
        <v>13</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5.07</v>
      </c>
      <c r="D68" s="37">
        <v>2.27</v>
      </c>
      <c r="E68" s="37">
        <v>3.95</v>
      </c>
      <c r="F68" s="37">
        <v>4.33</v>
      </c>
      <c r="G68" s="37">
        <v>0.15</v>
      </c>
      <c r="H68" s="37">
        <v>4.29</v>
      </c>
      <c r="I68" s="37">
        <v>0.59</v>
      </c>
      <c r="J68" s="37">
        <v>1.41</v>
      </c>
      <c r="K68" s="37">
        <v>0.35</v>
      </c>
      <c r="L68" s="37">
        <v>11.3</v>
      </c>
      <c r="M68" s="37">
        <v>0.06</v>
      </c>
      <c r="N68" s="37">
        <v>1.72</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104.33</v>
      </c>
      <c r="D69" s="37">
        <v>207.62</v>
      </c>
      <c r="E69" s="37">
        <v>57.63</v>
      </c>
      <c r="F69" s="37">
        <v>14.15</v>
      </c>
      <c r="G69" s="37">
        <v>6.84</v>
      </c>
      <c r="H69" s="37">
        <v>12.15</v>
      </c>
      <c r="I69" s="37">
        <v>21.23</v>
      </c>
      <c r="J69" s="37">
        <v>33.43</v>
      </c>
      <c r="K69" s="37">
        <v>48.72</v>
      </c>
      <c r="L69" s="37">
        <v>180.37</v>
      </c>
      <c r="M69" s="37">
        <v>0.54</v>
      </c>
      <c r="N69" s="37">
        <v>22.84</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25.08</v>
      </c>
      <c r="D76" s="36">
        <v>58.61</v>
      </c>
      <c r="E76" s="36">
        <v>14.33</v>
      </c>
      <c r="F76" s="36">
        <v>0.03</v>
      </c>
      <c r="G76" s="36">
        <v>0.11</v>
      </c>
      <c r="H76" s="36">
        <v>0.01</v>
      </c>
      <c r="I76" s="36">
        <v>0.6</v>
      </c>
      <c r="J76" s="36">
        <v>0.21</v>
      </c>
      <c r="K76" s="36">
        <v>0.43</v>
      </c>
      <c r="L76" s="36">
        <v>63.64</v>
      </c>
      <c r="M76" s="36">
        <v>0.05</v>
      </c>
      <c r="N76" s="36">
        <v>3.08</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0.54</v>
      </c>
      <c r="D77" s="36">
        <v>0.26</v>
      </c>
      <c r="E77" s="36">
        <v>0.08</v>
      </c>
      <c r="F77" s="36" t="s">
        <v>13</v>
      </c>
      <c r="G77" s="36">
        <v>0.13</v>
      </c>
      <c r="H77" s="36">
        <v>0.08</v>
      </c>
      <c r="I77" s="36">
        <v>0.06</v>
      </c>
      <c r="J77" s="36">
        <v>0.05</v>
      </c>
      <c r="K77" s="36" t="s">
        <v>13</v>
      </c>
      <c r="L77" s="36">
        <v>0.12</v>
      </c>
      <c r="M77" s="36">
        <v>0.12</v>
      </c>
      <c r="N77" s="36">
        <v>0.45</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5.74</v>
      </c>
      <c r="D78" s="36">
        <v>3.71</v>
      </c>
      <c r="E78" s="36">
        <v>1.5</v>
      </c>
      <c r="F78" s="36">
        <v>3.08</v>
      </c>
      <c r="G78" s="36">
        <v>0.12</v>
      </c>
      <c r="H78" s="36">
        <v>0.2</v>
      </c>
      <c r="I78" s="36">
        <v>1.53</v>
      </c>
      <c r="J78" s="36">
        <v>1.54</v>
      </c>
      <c r="K78" s="36">
        <v>1.54</v>
      </c>
      <c r="L78" s="36">
        <v>2.83</v>
      </c>
      <c r="M78" s="36">
        <v>0.01</v>
      </c>
      <c r="N78" s="36">
        <v>4.6900000000000004</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9.4499999999999993</v>
      </c>
      <c r="D79" s="36">
        <v>16.28</v>
      </c>
      <c r="E79" s="36">
        <v>6.36</v>
      </c>
      <c r="F79" s="36">
        <v>3.61</v>
      </c>
      <c r="G79" s="36">
        <v>1.9</v>
      </c>
      <c r="H79" s="36">
        <v>1.65</v>
      </c>
      <c r="I79" s="36">
        <v>2.61</v>
      </c>
      <c r="J79" s="36">
        <v>4.67</v>
      </c>
      <c r="K79" s="36">
        <v>3.5</v>
      </c>
      <c r="L79" s="36">
        <v>18.46</v>
      </c>
      <c r="M79" s="36">
        <v>0.04</v>
      </c>
      <c r="N79" s="36">
        <v>1.52</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0.32</v>
      </c>
      <c r="D80" s="36">
        <v>0.56999999999999995</v>
      </c>
      <c r="E80" s="36">
        <v>0.09</v>
      </c>
      <c r="F80" s="36">
        <v>0.03</v>
      </c>
      <c r="G80" s="36">
        <v>0.08</v>
      </c>
      <c r="H80" s="36">
        <v>0.03</v>
      </c>
      <c r="I80" s="36">
        <v>0.21</v>
      </c>
      <c r="J80" s="36">
        <v>0.25</v>
      </c>
      <c r="K80" s="36">
        <v>0.05</v>
      </c>
      <c r="L80" s="36">
        <v>0.02</v>
      </c>
      <c r="M80" s="36">
        <v>0.02</v>
      </c>
      <c r="N80" s="36">
        <v>0.17</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40.479999999999997</v>
      </c>
      <c r="D81" s="37">
        <v>78.290000000000006</v>
      </c>
      <c r="E81" s="37">
        <v>22.17</v>
      </c>
      <c r="F81" s="37">
        <v>6.69</v>
      </c>
      <c r="G81" s="37">
        <v>2.1800000000000002</v>
      </c>
      <c r="H81" s="37">
        <v>1.91</v>
      </c>
      <c r="I81" s="37">
        <v>4.59</v>
      </c>
      <c r="J81" s="37">
        <v>6.22</v>
      </c>
      <c r="K81" s="37">
        <v>5.42</v>
      </c>
      <c r="L81" s="37">
        <v>85.03</v>
      </c>
      <c r="M81" s="37">
        <v>0.2</v>
      </c>
      <c r="N81" s="37">
        <v>9.57</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3.02</v>
      </c>
      <c r="D82" s="36">
        <v>0.34</v>
      </c>
      <c r="E82" s="36">
        <v>2.19</v>
      </c>
      <c r="F82" s="36">
        <v>7.68</v>
      </c>
      <c r="G82" s="36">
        <v>0.05</v>
      </c>
      <c r="H82" s="36">
        <v>1.19</v>
      </c>
      <c r="I82" s="36">
        <v>0.11</v>
      </c>
      <c r="J82" s="36">
        <v>0.09</v>
      </c>
      <c r="K82" s="36" t="s">
        <v>13</v>
      </c>
      <c r="L82" s="36">
        <v>6.28</v>
      </c>
      <c r="M82" s="36" t="s">
        <v>13</v>
      </c>
      <c r="N82" s="36">
        <v>1.45</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0.26</v>
      </c>
      <c r="D84" s="36">
        <v>0.01</v>
      </c>
      <c r="E84" s="36">
        <v>0.28000000000000003</v>
      </c>
      <c r="F84" s="36">
        <v>0.04</v>
      </c>
      <c r="G84" s="36" t="s">
        <v>13</v>
      </c>
      <c r="H84" s="36">
        <v>0.05</v>
      </c>
      <c r="I84" s="36">
        <v>0.27</v>
      </c>
      <c r="J84" s="36">
        <v>0.08</v>
      </c>
      <c r="K84" s="36">
        <v>0.02</v>
      </c>
      <c r="L84" s="36">
        <v>0.98</v>
      </c>
      <c r="M84" s="36" t="s">
        <v>13</v>
      </c>
      <c r="N84" s="36">
        <v>0.03</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v>0.02</v>
      </c>
      <c r="D85" s="36" t="s">
        <v>13</v>
      </c>
      <c r="E85" s="36">
        <v>0.02</v>
      </c>
      <c r="F85" s="36" t="s">
        <v>13</v>
      </c>
      <c r="G85" s="36" t="s">
        <v>13</v>
      </c>
      <c r="H85" s="36" t="s">
        <v>13</v>
      </c>
      <c r="I85" s="36">
        <v>0.08</v>
      </c>
      <c r="J85" s="36">
        <v>0.06</v>
      </c>
      <c r="K85" s="36" t="s">
        <v>13</v>
      </c>
      <c r="L85" s="36" t="s">
        <v>13</v>
      </c>
      <c r="M85" s="36" t="s">
        <v>13</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3.26</v>
      </c>
      <c r="D86" s="37">
        <v>0.35</v>
      </c>
      <c r="E86" s="37">
        <v>2.44</v>
      </c>
      <c r="F86" s="37">
        <v>7.72</v>
      </c>
      <c r="G86" s="37">
        <v>0.06</v>
      </c>
      <c r="H86" s="37">
        <v>1.24</v>
      </c>
      <c r="I86" s="37">
        <v>0.3</v>
      </c>
      <c r="J86" s="37">
        <v>0.1</v>
      </c>
      <c r="K86" s="37">
        <v>0.02</v>
      </c>
      <c r="L86" s="37">
        <v>7.26</v>
      </c>
      <c r="M86" s="37" t="s">
        <v>13</v>
      </c>
      <c r="N86" s="37">
        <v>1.48</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43.74</v>
      </c>
      <c r="D87" s="37">
        <v>78.64</v>
      </c>
      <c r="E87" s="37">
        <v>24.62</v>
      </c>
      <c r="F87" s="37">
        <v>14.41</v>
      </c>
      <c r="G87" s="37">
        <v>2.23</v>
      </c>
      <c r="H87" s="37">
        <v>3.15</v>
      </c>
      <c r="I87" s="37">
        <v>4.8899999999999997</v>
      </c>
      <c r="J87" s="37">
        <v>6.33</v>
      </c>
      <c r="K87" s="37">
        <v>5.44</v>
      </c>
      <c r="L87" s="37">
        <v>92.29</v>
      </c>
      <c r="M87" s="37">
        <v>0.2</v>
      </c>
      <c r="N87" s="37">
        <v>11.05</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-60.59</v>
      </c>
      <c r="D88" s="37">
        <v>-128.97999999999999</v>
      </c>
      <c r="E88" s="37">
        <v>-33.020000000000003</v>
      </c>
      <c r="F88" s="37">
        <v>0.26</v>
      </c>
      <c r="G88" s="37">
        <v>-4.5999999999999996</v>
      </c>
      <c r="H88" s="37">
        <v>-9</v>
      </c>
      <c r="I88" s="37">
        <v>-16.350000000000001</v>
      </c>
      <c r="J88" s="37">
        <v>-27.11</v>
      </c>
      <c r="K88" s="37">
        <v>-43.28</v>
      </c>
      <c r="L88" s="37">
        <v>-88.08</v>
      </c>
      <c r="M88" s="37">
        <v>-0.33</v>
      </c>
      <c r="N88" s="37">
        <v>-11.78</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-58.78</v>
      </c>
      <c r="D89" s="38">
        <v>-127.06</v>
      </c>
      <c r="E89" s="38">
        <v>-31.51</v>
      </c>
      <c r="F89" s="38">
        <v>-3.13</v>
      </c>
      <c r="G89" s="38">
        <v>-4.51</v>
      </c>
      <c r="H89" s="38">
        <v>-5.95</v>
      </c>
      <c r="I89" s="38">
        <v>-16.05</v>
      </c>
      <c r="J89" s="38">
        <v>-25.8</v>
      </c>
      <c r="K89" s="38">
        <v>-42.95</v>
      </c>
      <c r="L89" s="38">
        <v>-84.04</v>
      </c>
      <c r="M89" s="38">
        <v>-0.28000000000000003</v>
      </c>
      <c r="N89" s="38">
        <v>-11.54</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t="s">
        <v>13</v>
      </c>
      <c r="D90" s="36" t="s">
        <v>13</v>
      </c>
      <c r="E90" s="36" t="s">
        <v>13</v>
      </c>
      <c r="F90" s="36" t="s">
        <v>13</v>
      </c>
      <c r="G90" s="36" t="s">
        <v>13</v>
      </c>
      <c r="H90" s="36" t="s">
        <v>13</v>
      </c>
      <c r="I90" s="36" t="s">
        <v>13</v>
      </c>
      <c r="J90" s="36" t="s">
        <v>13</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t="s">
        <v>13</v>
      </c>
      <c r="D91" s="36" t="s">
        <v>13</v>
      </c>
      <c r="E91" s="36" t="s">
        <v>13</v>
      </c>
      <c r="F91" s="36" t="s">
        <v>13</v>
      </c>
      <c r="G91" s="36" t="s">
        <v>13</v>
      </c>
      <c r="H91" s="36" t="s">
        <v>13</v>
      </c>
      <c r="I91" s="36">
        <v>0.02</v>
      </c>
      <c r="J91" s="36" t="s">
        <v>13</v>
      </c>
      <c r="K91" s="36" t="s">
        <v>13</v>
      </c>
      <c r="L91" s="36">
        <v>0.01</v>
      </c>
      <c r="M91" s="36" t="s">
        <v>13</v>
      </c>
      <c r="N91" s="36" t="s">
        <v>13</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108</v>
      </c>
      <c r="B2" s="254"/>
      <c r="C2" s="257" t="s">
        <v>212</v>
      </c>
      <c r="D2" s="258"/>
      <c r="E2" s="258"/>
      <c r="F2" s="258"/>
      <c r="G2" s="258"/>
      <c r="H2" s="258"/>
      <c r="I2" s="258" t="s">
        <v>212</v>
      </c>
      <c r="J2" s="258"/>
      <c r="K2" s="258"/>
      <c r="L2" s="258"/>
      <c r="M2" s="258"/>
      <c r="N2" s="258"/>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0"/>
      <c r="J3" s="260"/>
      <c r="K3" s="260"/>
      <c r="L3" s="260"/>
      <c r="M3" s="260"/>
      <c r="N3" s="260"/>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158176</v>
      </c>
      <c r="D19" s="136">
        <v>17224</v>
      </c>
      <c r="E19" s="136">
        <v>67278</v>
      </c>
      <c r="F19" s="136">
        <v>2364</v>
      </c>
      <c r="G19" s="136">
        <v>8595</v>
      </c>
      <c r="H19" s="136">
        <v>14422</v>
      </c>
      <c r="I19" s="136">
        <v>12493</v>
      </c>
      <c r="J19" s="136">
        <v>9523</v>
      </c>
      <c r="K19" s="136">
        <v>13144</v>
      </c>
      <c r="L19" s="136">
        <v>6738</v>
      </c>
      <c r="M19" s="136">
        <v>3964</v>
      </c>
      <c r="N19" s="136">
        <v>69711</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47101</v>
      </c>
      <c r="D20" s="136">
        <v>5141</v>
      </c>
      <c r="E20" s="136">
        <v>12862</v>
      </c>
      <c r="F20" s="136">
        <v>351</v>
      </c>
      <c r="G20" s="136">
        <v>1490</v>
      </c>
      <c r="H20" s="136">
        <v>3247</v>
      </c>
      <c r="I20" s="136">
        <v>1917</v>
      </c>
      <c r="J20" s="136">
        <v>1964</v>
      </c>
      <c r="K20" s="136">
        <v>2573</v>
      </c>
      <c r="L20" s="136">
        <v>1321</v>
      </c>
      <c r="M20" s="136">
        <v>208</v>
      </c>
      <c r="N20" s="136">
        <v>28890</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v>1384404</v>
      </c>
      <c r="D21" s="136">
        <v>355478</v>
      </c>
      <c r="E21" s="136">
        <v>300</v>
      </c>
      <c r="F21" s="136" t="s">
        <v>13</v>
      </c>
      <c r="G21" s="136" t="s">
        <v>13</v>
      </c>
      <c r="H21" s="136">
        <v>113</v>
      </c>
      <c r="I21" s="136">
        <v>43</v>
      </c>
      <c r="J21" s="136">
        <v>144</v>
      </c>
      <c r="K21" s="136" t="s">
        <v>13</v>
      </c>
      <c r="L21" s="136" t="s">
        <v>13</v>
      </c>
      <c r="M21" s="136">
        <v>10</v>
      </c>
      <c r="N21" s="136">
        <v>1028615</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73</v>
      </c>
      <c r="D22" s="136" t="s">
        <v>13</v>
      </c>
      <c r="E22" s="136">
        <v>70</v>
      </c>
      <c r="F22" s="136" t="s">
        <v>13</v>
      </c>
      <c r="G22" s="136">
        <v>4</v>
      </c>
      <c r="H22" s="136">
        <v>16</v>
      </c>
      <c r="I22" s="136">
        <v>6</v>
      </c>
      <c r="J22" s="136">
        <v>44</v>
      </c>
      <c r="K22" s="136" t="s">
        <v>13</v>
      </c>
      <c r="L22" s="136" t="s">
        <v>13</v>
      </c>
      <c r="M22" s="136">
        <v>3</v>
      </c>
      <c r="N22" s="136">
        <v>1</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393779</v>
      </c>
      <c r="D23" s="136">
        <v>26958</v>
      </c>
      <c r="E23" s="136">
        <v>123446</v>
      </c>
      <c r="F23" s="136">
        <v>7812</v>
      </c>
      <c r="G23" s="136">
        <v>15444</v>
      </c>
      <c r="H23" s="136">
        <v>20345</v>
      </c>
      <c r="I23" s="136">
        <v>14248</v>
      </c>
      <c r="J23" s="136">
        <v>19314</v>
      </c>
      <c r="K23" s="136">
        <v>14237</v>
      </c>
      <c r="L23" s="136">
        <v>32047</v>
      </c>
      <c r="M23" s="136">
        <v>533</v>
      </c>
      <c r="N23" s="136">
        <v>242842</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25761</v>
      </c>
      <c r="D24" s="136">
        <v>1404</v>
      </c>
      <c r="E24" s="136">
        <v>15285</v>
      </c>
      <c r="F24" s="136">
        <v>835</v>
      </c>
      <c r="G24" s="136">
        <v>2691</v>
      </c>
      <c r="H24" s="136">
        <v>3722</v>
      </c>
      <c r="I24" s="136">
        <v>3262</v>
      </c>
      <c r="J24" s="136">
        <v>2379</v>
      </c>
      <c r="K24" s="136">
        <v>1807</v>
      </c>
      <c r="L24" s="136">
        <v>589</v>
      </c>
      <c r="M24" s="136">
        <v>771</v>
      </c>
      <c r="N24" s="136">
        <v>8301</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1957773</v>
      </c>
      <c r="D25" s="137">
        <v>403397</v>
      </c>
      <c r="E25" s="137">
        <v>188672</v>
      </c>
      <c r="F25" s="137">
        <v>9692</v>
      </c>
      <c r="G25" s="137">
        <v>22841</v>
      </c>
      <c r="H25" s="137">
        <v>34421</v>
      </c>
      <c r="I25" s="137">
        <v>25445</v>
      </c>
      <c r="J25" s="137">
        <v>28610</v>
      </c>
      <c r="K25" s="137">
        <v>28147</v>
      </c>
      <c r="L25" s="137">
        <v>39517</v>
      </c>
      <c r="M25" s="137">
        <v>3947</v>
      </c>
      <c r="N25" s="137">
        <v>1361757</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18504</v>
      </c>
      <c r="D26" s="136">
        <v>1242</v>
      </c>
      <c r="E26" s="136">
        <v>12943</v>
      </c>
      <c r="F26" s="136">
        <v>123</v>
      </c>
      <c r="G26" s="136">
        <v>1888</v>
      </c>
      <c r="H26" s="136">
        <v>5264</v>
      </c>
      <c r="I26" s="136">
        <v>490</v>
      </c>
      <c r="J26" s="136">
        <v>834</v>
      </c>
      <c r="K26" s="136">
        <v>1783</v>
      </c>
      <c r="L26" s="136">
        <v>2561</v>
      </c>
      <c r="M26" s="136">
        <v>24</v>
      </c>
      <c r="N26" s="136">
        <v>4295</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12531</v>
      </c>
      <c r="D27" s="136">
        <v>582</v>
      </c>
      <c r="E27" s="136">
        <v>10604</v>
      </c>
      <c r="F27" s="136">
        <v>42</v>
      </c>
      <c r="G27" s="136">
        <v>1575</v>
      </c>
      <c r="H27" s="136">
        <v>3838</v>
      </c>
      <c r="I27" s="136">
        <v>379</v>
      </c>
      <c r="J27" s="136">
        <v>649</v>
      </c>
      <c r="K27" s="136">
        <v>1589</v>
      </c>
      <c r="L27" s="136">
        <v>2532</v>
      </c>
      <c r="M27" s="136" t="s">
        <v>13</v>
      </c>
      <c r="N27" s="136">
        <v>1345</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3125</v>
      </c>
      <c r="D29" s="136">
        <v>622</v>
      </c>
      <c r="E29" s="136">
        <v>543</v>
      </c>
      <c r="F29" s="136" t="s">
        <v>13</v>
      </c>
      <c r="G29" s="136">
        <v>63</v>
      </c>
      <c r="H29" s="136">
        <v>299</v>
      </c>
      <c r="I29" s="136">
        <v>174</v>
      </c>
      <c r="J29" s="136">
        <v>7</v>
      </c>
      <c r="K29" s="136" t="s">
        <v>13</v>
      </c>
      <c r="L29" s="136" t="s">
        <v>13</v>
      </c>
      <c r="M29" s="136">
        <v>8</v>
      </c>
      <c r="N29" s="136">
        <v>1951</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1</v>
      </c>
      <c r="D30" s="136" t="s">
        <v>13</v>
      </c>
      <c r="E30" s="136">
        <v>1</v>
      </c>
      <c r="F30" s="136" t="s">
        <v>13</v>
      </c>
      <c r="G30" s="136">
        <v>1</v>
      </c>
      <c r="H30" s="136" t="s">
        <v>13</v>
      </c>
      <c r="I30" s="136" t="s">
        <v>13</v>
      </c>
      <c r="J30" s="136" t="s">
        <v>13</v>
      </c>
      <c r="K30" s="136" t="s">
        <v>13</v>
      </c>
      <c r="L30" s="136" t="s">
        <v>13</v>
      </c>
      <c r="M30" s="136" t="s">
        <v>13</v>
      </c>
      <c r="N30" s="136" t="s">
        <v>13</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21627</v>
      </c>
      <c r="D31" s="137">
        <v>1865</v>
      </c>
      <c r="E31" s="137">
        <v>13485</v>
      </c>
      <c r="F31" s="137">
        <v>123</v>
      </c>
      <c r="G31" s="137">
        <v>1950</v>
      </c>
      <c r="H31" s="137">
        <v>5563</v>
      </c>
      <c r="I31" s="137">
        <v>664</v>
      </c>
      <c r="J31" s="137">
        <v>841</v>
      </c>
      <c r="K31" s="137">
        <v>1783</v>
      </c>
      <c r="L31" s="137">
        <v>2561</v>
      </c>
      <c r="M31" s="137">
        <v>32</v>
      </c>
      <c r="N31" s="137">
        <v>6246</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1979400</v>
      </c>
      <c r="D32" s="137">
        <v>405262</v>
      </c>
      <c r="E32" s="137">
        <v>202157</v>
      </c>
      <c r="F32" s="137">
        <v>9815</v>
      </c>
      <c r="G32" s="137">
        <v>24791</v>
      </c>
      <c r="H32" s="137">
        <v>39984</v>
      </c>
      <c r="I32" s="137">
        <v>26109</v>
      </c>
      <c r="J32" s="137">
        <v>29451</v>
      </c>
      <c r="K32" s="137">
        <v>29930</v>
      </c>
      <c r="L32" s="137">
        <v>42077</v>
      </c>
      <c r="M32" s="137">
        <v>3978</v>
      </c>
      <c r="N32" s="137">
        <v>1368004</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423930</v>
      </c>
      <c r="D39" s="136">
        <v>81075</v>
      </c>
      <c r="E39" s="136">
        <v>14480</v>
      </c>
      <c r="F39" s="136">
        <v>828</v>
      </c>
      <c r="G39" s="136">
        <v>2026</v>
      </c>
      <c r="H39" s="136">
        <v>3345</v>
      </c>
      <c r="I39" s="136">
        <v>2539</v>
      </c>
      <c r="J39" s="136">
        <v>1994</v>
      </c>
      <c r="K39" s="136">
        <v>2478</v>
      </c>
      <c r="L39" s="136">
        <v>1269</v>
      </c>
      <c r="M39" s="136">
        <v>37</v>
      </c>
      <c r="N39" s="136">
        <v>328339</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240347</v>
      </c>
      <c r="D40" s="136">
        <v>31271</v>
      </c>
      <c r="E40" s="136">
        <v>334</v>
      </c>
      <c r="F40" s="136">
        <v>4</v>
      </c>
      <c r="G40" s="136">
        <v>45</v>
      </c>
      <c r="H40" s="136">
        <v>21</v>
      </c>
      <c r="I40" s="136">
        <v>25</v>
      </c>
      <c r="J40" s="136">
        <v>10</v>
      </c>
      <c r="K40" s="136">
        <v>151</v>
      </c>
      <c r="L40" s="136">
        <v>76</v>
      </c>
      <c r="M40" s="136">
        <v>29</v>
      </c>
      <c r="N40" s="136">
        <v>208713</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18408</v>
      </c>
      <c r="D41" s="136">
        <v>870</v>
      </c>
      <c r="E41" s="136">
        <v>16966</v>
      </c>
      <c r="F41" s="136">
        <v>633</v>
      </c>
      <c r="G41" s="136">
        <v>2204</v>
      </c>
      <c r="H41" s="136">
        <v>4355</v>
      </c>
      <c r="I41" s="136">
        <v>2720</v>
      </c>
      <c r="J41" s="136">
        <v>2288</v>
      </c>
      <c r="K41" s="136">
        <v>3337</v>
      </c>
      <c r="L41" s="136">
        <v>1429</v>
      </c>
      <c r="M41" s="136">
        <v>234</v>
      </c>
      <c r="N41" s="136">
        <v>338</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384310</v>
      </c>
      <c r="D42" s="136">
        <v>74472</v>
      </c>
      <c r="E42" s="136">
        <v>28266</v>
      </c>
      <c r="F42" s="136">
        <v>1048</v>
      </c>
      <c r="G42" s="136">
        <v>4606</v>
      </c>
      <c r="H42" s="136">
        <v>7247</v>
      </c>
      <c r="I42" s="136">
        <v>5970</v>
      </c>
      <c r="J42" s="136">
        <v>4252</v>
      </c>
      <c r="K42" s="136">
        <v>3668</v>
      </c>
      <c r="L42" s="136">
        <v>1475</v>
      </c>
      <c r="M42" s="136">
        <v>1145</v>
      </c>
      <c r="N42" s="136">
        <v>280427</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25761</v>
      </c>
      <c r="D43" s="136">
        <v>1404</v>
      </c>
      <c r="E43" s="136">
        <v>15285</v>
      </c>
      <c r="F43" s="136">
        <v>835</v>
      </c>
      <c r="G43" s="136">
        <v>2691</v>
      </c>
      <c r="H43" s="136">
        <v>3722</v>
      </c>
      <c r="I43" s="136">
        <v>3262</v>
      </c>
      <c r="J43" s="136">
        <v>2379</v>
      </c>
      <c r="K43" s="136">
        <v>1807</v>
      </c>
      <c r="L43" s="136">
        <v>589</v>
      </c>
      <c r="M43" s="136">
        <v>771</v>
      </c>
      <c r="N43" s="136">
        <v>8301</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1041233</v>
      </c>
      <c r="D44" s="137">
        <v>186284</v>
      </c>
      <c r="E44" s="137">
        <v>44760</v>
      </c>
      <c r="F44" s="137">
        <v>1678</v>
      </c>
      <c r="G44" s="137">
        <v>6190</v>
      </c>
      <c r="H44" s="137">
        <v>11247</v>
      </c>
      <c r="I44" s="137">
        <v>7992</v>
      </c>
      <c r="J44" s="137">
        <v>6165</v>
      </c>
      <c r="K44" s="137">
        <v>7827</v>
      </c>
      <c r="L44" s="137">
        <v>3661</v>
      </c>
      <c r="M44" s="137">
        <v>674</v>
      </c>
      <c r="N44" s="137">
        <v>809516</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8584</v>
      </c>
      <c r="D45" s="136">
        <v>1150</v>
      </c>
      <c r="E45" s="136">
        <v>3375</v>
      </c>
      <c r="F45" s="136">
        <v>20</v>
      </c>
      <c r="G45" s="136">
        <v>1048</v>
      </c>
      <c r="H45" s="136">
        <v>1127</v>
      </c>
      <c r="I45" s="136" t="s">
        <v>13</v>
      </c>
      <c r="J45" s="136">
        <v>18</v>
      </c>
      <c r="K45" s="136">
        <v>1122</v>
      </c>
      <c r="L45" s="136">
        <v>40</v>
      </c>
      <c r="M45" s="136" t="s">
        <v>13</v>
      </c>
      <c r="N45" s="136">
        <v>4060</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1399</v>
      </c>
      <c r="D47" s="136">
        <v>73</v>
      </c>
      <c r="E47" s="136">
        <v>334</v>
      </c>
      <c r="F47" s="136">
        <v>45</v>
      </c>
      <c r="G47" s="136">
        <v>20</v>
      </c>
      <c r="H47" s="136">
        <v>95</v>
      </c>
      <c r="I47" s="136">
        <v>23</v>
      </c>
      <c r="J47" s="136">
        <v>55</v>
      </c>
      <c r="K47" s="136">
        <v>87</v>
      </c>
      <c r="L47" s="136">
        <v>9</v>
      </c>
      <c r="M47" s="136" t="s">
        <v>13</v>
      </c>
      <c r="N47" s="136">
        <v>992</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1</v>
      </c>
      <c r="D48" s="136" t="s">
        <v>13</v>
      </c>
      <c r="E48" s="136">
        <v>1</v>
      </c>
      <c r="F48" s="136" t="s">
        <v>13</v>
      </c>
      <c r="G48" s="136">
        <v>1</v>
      </c>
      <c r="H48" s="136" t="s">
        <v>13</v>
      </c>
      <c r="I48" s="136" t="s">
        <v>13</v>
      </c>
      <c r="J48" s="136" t="s">
        <v>13</v>
      </c>
      <c r="K48" s="136" t="s">
        <v>13</v>
      </c>
      <c r="L48" s="136" t="s">
        <v>13</v>
      </c>
      <c r="M48" s="136" t="s">
        <v>13</v>
      </c>
      <c r="N48" s="136" t="s">
        <v>13</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9982</v>
      </c>
      <c r="D49" s="137">
        <v>1223</v>
      </c>
      <c r="E49" s="137">
        <v>3707</v>
      </c>
      <c r="F49" s="137">
        <v>65</v>
      </c>
      <c r="G49" s="137">
        <v>1067</v>
      </c>
      <c r="H49" s="137">
        <v>1221</v>
      </c>
      <c r="I49" s="137">
        <v>23</v>
      </c>
      <c r="J49" s="137">
        <v>72</v>
      </c>
      <c r="K49" s="137">
        <v>1209</v>
      </c>
      <c r="L49" s="137">
        <v>49</v>
      </c>
      <c r="M49" s="137" t="s">
        <v>13</v>
      </c>
      <c r="N49" s="137">
        <v>5052</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1051216</v>
      </c>
      <c r="D50" s="137">
        <v>187507</v>
      </c>
      <c r="E50" s="137">
        <v>48467</v>
      </c>
      <c r="F50" s="137">
        <v>1743</v>
      </c>
      <c r="G50" s="137">
        <v>7257</v>
      </c>
      <c r="H50" s="137">
        <v>12468</v>
      </c>
      <c r="I50" s="137">
        <v>8016</v>
      </c>
      <c r="J50" s="137">
        <v>6237</v>
      </c>
      <c r="K50" s="137">
        <v>9036</v>
      </c>
      <c r="L50" s="137">
        <v>3710</v>
      </c>
      <c r="M50" s="137">
        <v>674</v>
      </c>
      <c r="N50" s="137">
        <v>814568</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-928185</v>
      </c>
      <c r="D51" s="137">
        <v>-217755</v>
      </c>
      <c r="E51" s="137">
        <v>-153690</v>
      </c>
      <c r="F51" s="137">
        <v>-8072</v>
      </c>
      <c r="G51" s="137">
        <v>-17534</v>
      </c>
      <c r="H51" s="137">
        <v>-27516</v>
      </c>
      <c r="I51" s="137">
        <v>-18094</v>
      </c>
      <c r="J51" s="137">
        <v>-23213</v>
      </c>
      <c r="K51" s="137">
        <v>-20894</v>
      </c>
      <c r="L51" s="137">
        <v>-38367</v>
      </c>
      <c r="M51" s="137">
        <v>-3304</v>
      </c>
      <c r="N51" s="137">
        <v>-553436</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-916540</v>
      </c>
      <c r="D52" s="138">
        <v>-217113</v>
      </c>
      <c r="E52" s="138">
        <v>-143912</v>
      </c>
      <c r="F52" s="138">
        <v>-8014</v>
      </c>
      <c r="G52" s="138">
        <v>-16651</v>
      </c>
      <c r="H52" s="138">
        <v>-23174</v>
      </c>
      <c r="I52" s="138">
        <v>-17452</v>
      </c>
      <c r="J52" s="138">
        <v>-22445</v>
      </c>
      <c r="K52" s="138">
        <v>-20320</v>
      </c>
      <c r="L52" s="138">
        <v>-35856</v>
      </c>
      <c r="M52" s="138">
        <v>-3273</v>
      </c>
      <c r="N52" s="138">
        <v>-552241</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1363</v>
      </c>
      <c r="D53" s="136" t="s">
        <v>13</v>
      </c>
      <c r="E53" s="136">
        <v>1363</v>
      </c>
      <c r="F53" s="136" t="s">
        <v>13</v>
      </c>
      <c r="G53" s="136">
        <v>929</v>
      </c>
      <c r="H53" s="136" t="s">
        <v>13</v>
      </c>
      <c r="I53" s="136" t="s">
        <v>13</v>
      </c>
      <c r="J53" s="136">
        <v>435</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1649</v>
      </c>
      <c r="D54" s="136" t="s">
        <v>13</v>
      </c>
      <c r="E54" s="136">
        <v>1615</v>
      </c>
      <c r="F54" s="136" t="s">
        <v>13</v>
      </c>
      <c r="G54" s="136">
        <v>957</v>
      </c>
      <c r="H54" s="136">
        <v>124</v>
      </c>
      <c r="I54" s="136">
        <v>16</v>
      </c>
      <c r="J54" s="136">
        <v>518</v>
      </c>
      <c r="K54" s="136" t="s">
        <v>13</v>
      </c>
      <c r="L54" s="136" t="s">
        <v>13</v>
      </c>
      <c r="M54" s="136">
        <v>34</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98.82</v>
      </c>
      <c r="D56" s="36">
        <v>57.97</v>
      </c>
      <c r="E56" s="36">
        <v>51.61</v>
      </c>
      <c r="F56" s="36">
        <v>25.81</v>
      </c>
      <c r="G56" s="36">
        <v>49.85</v>
      </c>
      <c r="H56" s="36">
        <v>61.01</v>
      </c>
      <c r="I56" s="36">
        <v>77.760000000000005</v>
      </c>
      <c r="J56" s="36">
        <v>46.97</v>
      </c>
      <c r="K56" s="36">
        <v>87.75</v>
      </c>
      <c r="L56" s="36">
        <v>23.24</v>
      </c>
      <c r="M56" s="36">
        <v>5.0999999999999996</v>
      </c>
      <c r="N56" s="36">
        <v>53.48</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29.43</v>
      </c>
      <c r="D57" s="36">
        <v>17.3</v>
      </c>
      <c r="E57" s="36">
        <v>9.8699999999999992</v>
      </c>
      <c r="F57" s="36">
        <v>3.83</v>
      </c>
      <c r="G57" s="36">
        <v>8.64</v>
      </c>
      <c r="H57" s="36">
        <v>13.74</v>
      </c>
      <c r="I57" s="36">
        <v>11.93</v>
      </c>
      <c r="J57" s="36">
        <v>9.69</v>
      </c>
      <c r="K57" s="36">
        <v>17.18</v>
      </c>
      <c r="L57" s="36">
        <v>4.5599999999999996</v>
      </c>
      <c r="M57" s="36">
        <v>0.27</v>
      </c>
      <c r="N57" s="36">
        <v>22.16</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v>864.93</v>
      </c>
      <c r="D58" s="36">
        <v>1196.42</v>
      </c>
      <c r="E58" s="36">
        <v>0.23</v>
      </c>
      <c r="F58" s="36" t="s">
        <v>13</v>
      </c>
      <c r="G58" s="36" t="s">
        <v>13</v>
      </c>
      <c r="H58" s="36">
        <v>0.48</v>
      </c>
      <c r="I58" s="36">
        <v>0.27</v>
      </c>
      <c r="J58" s="36">
        <v>0.71</v>
      </c>
      <c r="K58" s="36" t="s">
        <v>13</v>
      </c>
      <c r="L58" s="36" t="s">
        <v>13</v>
      </c>
      <c r="M58" s="36">
        <v>0.01</v>
      </c>
      <c r="N58" s="36">
        <v>789.13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0.05</v>
      </c>
      <c r="D59" s="36" t="s">
        <v>13</v>
      </c>
      <c r="E59" s="36">
        <v>0.05</v>
      </c>
      <c r="F59" s="36" t="s">
        <v>13</v>
      </c>
      <c r="G59" s="36">
        <v>0.02</v>
      </c>
      <c r="H59" s="36">
        <v>7.0000000000000007E-2</v>
      </c>
      <c r="I59" s="36">
        <v>0.03</v>
      </c>
      <c r="J59" s="36">
        <v>0.22</v>
      </c>
      <c r="K59" s="36" t="s">
        <v>13</v>
      </c>
      <c r="L59" s="36" t="s">
        <v>13</v>
      </c>
      <c r="M59" s="36" t="s">
        <v>13</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246.02</v>
      </c>
      <c r="D60" s="36">
        <v>90.73</v>
      </c>
      <c r="E60" s="36">
        <v>94.71</v>
      </c>
      <c r="F60" s="36">
        <v>85.28</v>
      </c>
      <c r="G60" s="36">
        <v>89.57</v>
      </c>
      <c r="H60" s="36">
        <v>86.07</v>
      </c>
      <c r="I60" s="36">
        <v>88.68</v>
      </c>
      <c r="J60" s="36">
        <v>95.27</v>
      </c>
      <c r="K60" s="36">
        <v>95.04</v>
      </c>
      <c r="L60" s="36">
        <v>110.54</v>
      </c>
      <c r="M60" s="36">
        <v>0.68</v>
      </c>
      <c r="N60" s="36">
        <v>186.3</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16.09</v>
      </c>
      <c r="D61" s="36">
        <v>4.7300000000000004</v>
      </c>
      <c r="E61" s="36">
        <v>11.73</v>
      </c>
      <c r="F61" s="36">
        <v>9.11</v>
      </c>
      <c r="G61" s="36">
        <v>15.61</v>
      </c>
      <c r="H61" s="36">
        <v>15.75</v>
      </c>
      <c r="I61" s="36">
        <v>20.3</v>
      </c>
      <c r="J61" s="36">
        <v>11.74</v>
      </c>
      <c r="K61" s="36">
        <v>12.07</v>
      </c>
      <c r="L61" s="36">
        <v>2.0299999999999998</v>
      </c>
      <c r="M61" s="36">
        <v>0.99</v>
      </c>
      <c r="N61" s="36">
        <v>6.37</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1223.1500000000001</v>
      </c>
      <c r="D62" s="37">
        <v>1357.69</v>
      </c>
      <c r="E62" s="37">
        <v>144.75</v>
      </c>
      <c r="F62" s="37">
        <v>105.8</v>
      </c>
      <c r="G62" s="37">
        <v>132.47999999999999</v>
      </c>
      <c r="H62" s="37">
        <v>145.62</v>
      </c>
      <c r="I62" s="37">
        <v>158.37</v>
      </c>
      <c r="J62" s="37">
        <v>141.12</v>
      </c>
      <c r="K62" s="37">
        <v>187.91</v>
      </c>
      <c r="L62" s="37">
        <v>136.31</v>
      </c>
      <c r="M62" s="37">
        <v>5.08</v>
      </c>
      <c r="N62" s="37">
        <v>1044.71</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11.56</v>
      </c>
      <c r="D63" s="36">
        <v>4.18</v>
      </c>
      <c r="E63" s="36">
        <v>9.93</v>
      </c>
      <c r="F63" s="36">
        <v>1.34</v>
      </c>
      <c r="G63" s="36">
        <v>10.95</v>
      </c>
      <c r="H63" s="36">
        <v>22.27</v>
      </c>
      <c r="I63" s="36">
        <v>3.05</v>
      </c>
      <c r="J63" s="36">
        <v>4.1100000000000003</v>
      </c>
      <c r="K63" s="36">
        <v>11.9</v>
      </c>
      <c r="L63" s="36">
        <v>8.83</v>
      </c>
      <c r="M63" s="36">
        <v>0.03</v>
      </c>
      <c r="N63" s="36">
        <v>3.29</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7.83</v>
      </c>
      <c r="D64" s="36">
        <v>1.96</v>
      </c>
      <c r="E64" s="36">
        <v>8.14</v>
      </c>
      <c r="F64" s="36">
        <v>0.45</v>
      </c>
      <c r="G64" s="36">
        <v>9.1300000000000008</v>
      </c>
      <c r="H64" s="36">
        <v>16.239999999999998</v>
      </c>
      <c r="I64" s="36">
        <v>2.36</v>
      </c>
      <c r="J64" s="36">
        <v>3.2</v>
      </c>
      <c r="K64" s="36">
        <v>10.61</v>
      </c>
      <c r="L64" s="36">
        <v>8.74</v>
      </c>
      <c r="M64" s="36" t="s">
        <v>13</v>
      </c>
      <c r="N64" s="36">
        <v>1.03</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1.95</v>
      </c>
      <c r="D66" s="36">
        <v>2.1</v>
      </c>
      <c r="E66" s="36">
        <v>0.42</v>
      </c>
      <c r="F66" s="36" t="s">
        <v>13</v>
      </c>
      <c r="G66" s="36">
        <v>0.37</v>
      </c>
      <c r="H66" s="36">
        <v>1.26</v>
      </c>
      <c r="I66" s="36">
        <v>1.08</v>
      </c>
      <c r="J66" s="36">
        <v>0.04</v>
      </c>
      <c r="K66" s="36" t="s">
        <v>13</v>
      </c>
      <c r="L66" s="36" t="s">
        <v>13</v>
      </c>
      <c r="M66" s="36">
        <v>0.01</v>
      </c>
      <c r="N66" s="36">
        <v>1.5</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t="s">
        <v>13</v>
      </c>
      <c r="D67" s="36" t="s">
        <v>13</v>
      </c>
      <c r="E67" s="36" t="s">
        <v>13</v>
      </c>
      <c r="F67" s="36" t="s">
        <v>13</v>
      </c>
      <c r="G67" s="36">
        <v>0.01</v>
      </c>
      <c r="H67" s="36" t="s">
        <v>13</v>
      </c>
      <c r="I67" s="36" t="s">
        <v>13</v>
      </c>
      <c r="J67" s="36" t="s">
        <v>13</v>
      </c>
      <c r="K67" s="36" t="s">
        <v>13</v>
      </c>
      <c r="L67" s="36" t="s">
        <v>13</v>
      </c>
      <c r="M67" s="36" t="s">
        <v>13</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13.51</v>
      </c>
      <c r="D68" s="37">
        <v>6.28</v>
      </c>
      <c r="E68" s="37">
        <v>10.35</v>
      </c>
      <c r="F68" s="37">
        <v>1.34</v>
      </c>
      <c r="G68" s="37">
        <v>11.31</v>
      </c>
      <c r="H68" s="37">
        <v>23.53</v>
      </c>
      <c r="I68" s="37">
        <v>4.1399999999999997</v>
      </c>
      <c r="J68" s="37">
        <v>4.1500000000000004</v>
      </c>
      <c r="K68" s="37">
        <v>11.9</v>
      </c>
      <c r="L68" s="37">
        <v>8.83</v>
      </c>
      <c r="M68" s="37">
        <v>0.04</v>
      </c>
      <c r="N68" s="37">
        <v>4.79</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1236.6600000000001</v>
      </c>
      <c r="D69" s="37">
        <v>1363.97</v>
      </c>
      <c r="E69" s="37">
        <v>155.09</v>
      </c>
      <c r="F69" s="37">
        <v>107.15</v>
      </c>
      <c r="G69" s="37">
        <v>143.79</v>
      </c>
      <c r="H69" s="37">
        <v>169.15</v>
      </c>
      <c r="I69" s="37">
        <v>162.51</v>
      </c>
      <c r="J69" s="37">
        <v>145.27000000000001</v>
      </c>
      <c r="K69" s="37">
        <v>199.81</v>
      </c>
      <c r="L69" s="37">
        <v>145.13999999999999</v>
      </c>
      <c r="M69" s="37">
        <v>5.12</v>
      </c>
      <c r="N69" s="37">
        <v>1049.5</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264.86</v>
      </c>
      <c r="D76" s="36">
        <v>272.87</v>
      </c>
      <c r="E76" s="36">
        <v>11.11</v>
      </c>
      <c r="F76" s="36">
        <v>9.0399999999999991</v>
      </c>
      <c r="G76" s="36">
        <v>11.75</v>
      </c>
      <c r="H76" s="36">
        <v>14.15</v>
      </c>
      <c r="I76" s="36">
        <v>15.8</v>
      </c>
      <c r="J76" s="36">
        <v>9.84</v>
      </c>
      <c r="K76" s="36">
        <v>16.55</v>
      </c>
      <c r="L76" s="36">
        <v>4.38</v>
      </c>
      <c r="M76" s="36">
        <v>0.05</v>
      </c>
      <c r="N76" s="36">
        <v>251.89</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150.16</v>
      </c>
      <c r="D77" s="36">
        <v>105.25</v>
      </c>
      <c r="E77" s="36">
        <v>0.26</v>
      </c>
      <c r="F77" s="36">
        <v>0.04</v>
      </c>
      <c r="G77" s="36">
        <v>0.26</v>
      </c>
      <c r="H77" s="36">
        <v>0.09</v>
      </c>
      <c r="I77" s="36">
        <v>0.16</v>
      </c>
      <c r="J77" s="36">
        <v>0.05</v>
      </c>
      <c r="K77" s="36">
        <v>1.01</v>
      </c>
      <c r="L77" s="36">
        <v>0.26</v>
      </c>
      <c r="M77" s="36">
        <v>0.04</v>
      </c>
      <c r="N77" s="36">
        <v>160.12</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11.5</v>
      </c>
      <c r="D78" s="36">
        <v>2.93</v>
      </c>
      <c r="E78" s="36">
        <v>13.02</v>
      </c>
      <c r="F78" s="36">
        <v>6.91</v>
      </c>
      <c r="G78" s="36">
        <v>12.79</v>
      </c>
      <c r="H78" s="36">
        <v>18.43</v>
      </c>
      <c r="I78" s="36">
        <v>16.93</v>
      </c>
      <c r="J78" s="36">
        <v>11.28</v>
      </c>
      <c r="K78" s="36">
        <v>22.28</v>
      </c>
      <c r="L78" s="36">
        <v>4.93</v>
      </c>
      <c r="M78" s="36">
        <v>0.3</v>
      </c>
      <c r="N78" s="36">
        <v>0.26</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240.1</v>
      </c>
      <c r="D79" s="36">
        <v>250.65</v>
      </c>
      <c r="E79" s="36">
        <v>21.68</v>
      </c>
      <c r="F79" s="36">
        <v>11.44</v>
      </c>
      <c r="G79" s="36">
        <v>26.71</v>
      </c>
      <c r="H79" s="36">
        <v>30.66</v>
      </c>
      <c r="I79" s="36">
        <v>37.159999999999997</v>
      </c>
      <c r="J79" s="36">
        <v>20.97</v>
      </c>
      <c r="K79" s="36">
        <v>24.49</v>
      </c>
      <c r="L79" s="36">
        <v>5.09</v>
      </c>
      <c r="M79" s="36">
        <v>1.47</v>
      </c>
      <c r="N79" s="36">
        <v>215.14</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16.09</v>
      </c>
      <c r="D80" s="36">
        <v>4.7300000000000004</v>
      </c>
      <c r="E80" s="36">
        <v>11.73</v>
      </c>
      <c r="F80" s="36">
        <v>9.11</v>
      </c>
      <c r="G80" s="36">
        <v>15.61</v>
      </c>
      <c r="H80" s="36">
        <v>15.75</v>
      </c>
      <c r="I80" s="36">
        <v>20.3</v>
      </c>
      <c r="J80" s="36">
        <v>11.74</v>
      </c>
      <c r="K80" s="36">
        <v>12.07</v>
      </c>
      <c r="L80" s="36">
        <v>2.0299999999999998</v>
      </c>
      <c r="M80" s="36">
        <v>0.99</v>
      </c>
      <c r="N80" s="36">
        <v>6.37</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650.53</v>
      </c>
      <c r="D81" s="37">
        <v>626.97</v>
      </c>
      <c r="E81" s="37">
        <v>34.340000000000003</v>
      </c>
      <c r="F81" s="37">
        <v>18.32</v>
      </c>
      <c r="G81" s="37">
        <v>35.9</v>
      </c>
      <c r="H81" s="37">
        <v>47.58</v>
      </c>
      <c r="I81" s="37">
        <v>49.75</v>
      </c>
      <c r="J81" s="37">
        <v>30.41</v>
      </c>
      <c r="K81" s="37">
        <v>52.25</v>
      </c>
      <c r="L81" s="37">
        <v>12.63</v>
      </c>
      <c r="M81" s="37">
        <v>0.87</v>
      </c>
      <c r="N81" s="37">
        <v>621.04</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5.36</v>
      </c>
      <c r="D82" s="36">
        <v>3.87</v>
      </c>
      <c r="E82" s="36">
        <v>2.59</v>
      </c>
      <c r="F82" s="36">
        <v>0.22</v>
      </c>
      <c r="G82" s="36">
        <v>6.08</v>
      </c>
      <c r="H82" s="36">
        <v>4.7699999999999996</v>
      </c>
      <c r="I82" s="36" t="s">
        <v>13</v>
      </c>
      <c r="J82" s="36">
        <v>0.09</v>
      </c>
      <c r="K82" s="36">
        <v>7.49</v>
      </c>
      <c r="L82" s="36">
        <v>0.14000000000000001</v>
      </c>
      <c r="M82" s="36" t="s">
        <v>13</v>
      </c>
      <c r="N82" s="36">
        <v>3.11</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0.87</v>
      </c>
      <c r="D84" s="36">
        <v>0.25</v>
      </c>
      <c r="E84" s="36">
        <v>0.26</v>
      </c>
      <c r="F84" s="36">
        <v>0.49</v>
      </c>
      <c r="G84" s="36">
        <v>0.12</v>
      </c>
      <c r="H84" s="36">
        <v>0.4</v>
      </c>
      <c r="I84" s="36">
        <v>0.14000000000000001</v>
      </c>
      <c r="J84" s="36">
        <v>0.27</v>
      </c>
      <c r="K84" s="36">
        <v>0.57999999999999996</v>
      </c>
      <c r="L84" s="36">
        <v>0.03</v>
      </c>
      <c r="M84" s="36" t="s">
        <v>13</v>
      </c>
      <c r="N84" s="36">
        <v>0.76</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t="s">
        <v>13</v>
      </c>
      <c r="D85" s="36" t="s">
        <v>13</v>
      </c>
      <c r="E85" s="36" t="s">
        <v>13</v>
      </c>
      <c r="F85" s="36" t="s">
        <v>13</v>
      </c>
      <c r="G85" s="36">
        <v>0.01</v>
      </c>
      <c r="H85" s="36" t="s">
        <v>13</v>
      </c>
      <c r="I85" s="36" t="s">
        <v>13</v>
      </c>
      <c r="J85" s="36" t="s">
        <v>13</v>
      </c>
      <c r="K85" s="36" t="s">
        <v>13</v>
      </c>
      <c r="L85" s="36" t="s">
        <v>13</v>
      </c>
      <c r="M85" s="36" t="s">
        <v>13</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6.24</v>
      </c>
      <c r="D86" s="37">
        <v>4.12</v>
      </c>
      <c r="E86" s="37">
        <v>2.84</v>
      </c>
      <c r="F86" s="37">
        <v>0.71</v>
      </c>
      <c r="G86" s="37">
        <v>6.19</v>
      </c>
      <c r="H86" s="37">
        <v>5.17</v>
      </c>
      <c r="I86" s="37">
        <v>0.14000000000000001</v>
      </c>
      <c r="J86" s="37">
        <v>0.36</v>
      </c>
      <c r="K86" s="37">
        <v>8.07</v>
      </c>
      <c r="L86" s="37">
        <v>0.17</v>
      </c>
      <c r="M86" s="37" t="s">
        <v>13</v>
      </c>
      <c r="N86" s="37">
        <v>3.88</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656.76</v>
      </c>
      <c r="D87" s="37">
        <v>631.08000000000004</v>
      </c>
      <c r="E87" s="37">
        <v>37.18</v>
      </c>
      <c r="F87" s="37">
        <v>19.02</v>
      </c>
      <c r="G87" s="37">
        <v>42.09</v>
      </c>
      <c r="H87" s="37">
        <v>52.75</v>
      </c>
      <c r="I87" s="37">
        <v>49.89</v>
      </c>
      <c r="J87" s="37">
        <v>30.77</v>
      </c>
      <c r="K87" s="37">
        <v>60.32</v>
      </c>
      <c r="L87" s="37">
        <v>12.8</v>
      </c>
      <c r="M87" s="37">
        <v>0.87</v>
      </c>
      <c r="N87" s="37">
        <v>624.91999999999996</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-579.9</v>
      </c>
      <c r="D88" s="37">
        <v>-732.89</v>
      </c>
      <c r="E88" s="37">
        <v>-117.91</v>
      </c>
      <c r="F88" s="37">
        <v>-88.12</v>
      </c>
      <c r="G88" s="37">
        <v>-101.7</v>
      </c>
      <c r="H88" s="37">
        <v>-116.41</v>
      </c>
      <c r="I88" s="37">
        <v>-112.62</v>
      </c>
      <c r="J88" s="37">
        <v>-114.5</v>
      </c>
      <c r="K88" s="37">
        <v>-139.49</v>
      </c>
      <c r="L88" s="37">
        <v>-132.35</v>
      </c>
      <c r="M88" s="37">
        <v>-4.25</v>
      </c>
      <c r="N88" s="37">
        <v>-424.58</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-572.62</v>
      </c>
      <c r="D89" s="38">
        <v>-730.73</v>
      </c>
      <c r="E89" s="38">
        <v>-110.41</v>
      </c>
      <c r="F89" s="38">
        <v>-87.49</v>
      </c>
      <c r="G89" s="38">
        <v>-96.58</v>
      </c>
      <c r="H89" s="38">
        <v>-98.04</v>
      </c>
      <c r="I89" s="38">
        <v>-108.63</v>
      </c>
      <c r="J89" s="38">
        <v>-110.71</v>
      </c>
      <c r="K89" s="38">
        <v>-135.66</v>
      </c>
      <c r="L89" s="38">
        <v>-123.68</v>
      </c>
      <c r="M89" s="38">
        <v>-4.21</v>
      </c>
      <c r="N89" s="38">
        <v>-423.67</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0.85</v>
      </c>
      <c r="D90" s="36" t="s">
        <v>13</v>
      </c>
      <c r="E90" s="36">
        <v>1.05</v>
      </c>
      <c r="F90" s="36" t="s">
        <v>13</v>
      </c>
      <c r="G90" s="36">
        <v>5.39</v>
      </c>
      <c r="H90" s="36" t="s">
        <v>13</v>
      </c>
      <c r="I90" s="36" t="s">
        <v>13</v>
      </c>
      <c r="J90" s="36">
        <v>2.14</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v>1.03</v>
      </c>
      <c r="D91" s="36" t="s">
        <v>13</v>
      </c>
      <c r="E91" s="36">
        <v>1.24</v>
      </c>
      <c r="F91" s="36" t="s">
        <v>13</v>
      </c>
      <c r="G91" s="36">
        <v>5.55</v>
      </c>
      <c r="H91" s="36">
        <v>0.53</v>
      </c>
      <c r="I91" s="36">
        <v>0.1</v>
      </c>
      <c r="J91" s="36">
        <v>2.56</v>
      </c>
      <c r="K91" s="36" t="s">
        <v>13</v>
      </c>
      <c r="L91" s="36" t="s">
        <v>13</v>
      </c>
      <c r="M91" s="36">
        <v>0.04</v>
      </c>
      <c r="N91" s="36" t="s">
        <v>13</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61" t="s">
        <v>108</v>
      </c>
      <c r="B2" s="236"/>
      <c r="C2" s="244" t="s">
        <v>212</v>
      </c>
      <c r="D2" s="245"/>
      <c r="E2" s="245"/>
      <c r="F2" s="245"/>
      <c r="G2" s="245"/>
      <c r="H2" s="245"/>
      <c r="I2" s="245" t="s">
        <v>212</v>
      </c>
      <c r="J2" s="245"/>
      <c r="K2" s="245"/>
      <c r="L2" s="245"/>
      <c r="M2" s="245"/>
      <c r="N2" s="245"/>
      <c r="O2" s="128"/>
      <c r="P2" s="128"/>
      <c r="Q2" s="128"/>
      <c r="R2" s="128"/>
      <c r="S2" s="128"/>
      <c r="T2" s="128"/>
      <c r="U2" s="128"/>
      <c r="V2" s="128"/>
      <c r="W2" s="128"/>
      <c r="X2" s="128"/>
      <c r="Y2" s="128"/>
      <c r="Z2" s="128"/>
      <c r="AA2" s="128"/>
    </row>
    <row r="3" spans="1:27" s="18" customFormat="1" ht="15" customHeight="1">
      <c r="A3" s="261" t="s">
        <v>217</v>
      </c>
      <c r="B3" s="236"/>
      <c r="C3" s="244" t="s">
        <v>224</v>
      </c>
      <c r="D3" s="245"/>
      <c r="E3" s="245"/>
      <c r="F3" s="245"/>
      <c r="G3" s="245"/>
      <c r="H3" s="245"/>
      <c r="I3" s="245" t="s">
        <v>224</v>
      </c>
      <c r="J3" s="245"/>
      <c r="K3" s="245"/>
      <c r="L3" s="245"/>
      <c r="M3" s="245"/>
      <c r="N3" s="245"/>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54601</v>
      </c>
      <c r="D19" s="136">
        <v>9332</v>
      </c>
      <c r="E19" s="136">
        <v>5490</v>
      </c>
      <c r="F19" s="136">
        <v>2</v>
      </c>
      <c r="G19" s="136">
        <v>8</v>
      </c>
      <c r="H19" s="136">
        <v>35</v>
      </c>
      <c r="I19" s="136">
        <v>758</v>
      </c>
      <c r="J19" s="136">
        <v>1515</v>
      </c>
      <c r="K19" s="136">
        <v>980</v>
      </c>
      <c r="L19" s="136">
        <v>2191</v>
      </c>
      <c r="M19" s="136">
        <v>1724</v>
      </c>
      <c r="N19" s="136">
        <v>38055</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34361</v>
      </c>
      <c r="D20" s="136">
        <v>4770</v>
      </c>
      <c r="E20" s="136">
        <v>1468</v>
      </c>
      <c r="F20" s="136">
        <v>17</v>
      </c>
      <c r="G20" s="136">
        <v>25</v>
      </c>
      <c r="H20" s="136">
        <v>45</v>
      </c>
      <c r="I20" s="136">
        <v>56</v>
      </c>
      <c r="J20" s="136">
        <v>301</v>
      </c>
      <c r="K20" s="136">
        <v>545</v>
      </c>
      <c r="L20" s="136">
        <v>479</v>
      </c>
      <c r="M20" s="136">
        <v>110</v>
      </c>
      <c r="N20" s="136">
        <v>28013</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v>1118671</v>
      </c>
      <c r="D21" s="136">
        <v>227462</v>
      </c>
      <c r="E21" s="136">
        <v>300</v>
      </c>
      <c r="F21" s="136" t="s">
        <v>13</v>
      </c>
      <c r="G21" s="136" t="s">
        <v>13</v>
      </c>
      <c r="H21" s="136">
        <v>113</v>
      </c>
      <c r="I21" s="136">
        <v>43</v>
      </c>
      <c r="J21" s="136">
        <v>144</v>
      </c>
      <c r="K21" s="136" t="s">
        <v>13</v>
      </c>
      <c r="L21" s="136" t="s">
        <v>13</v>
      </c>
      <c r="M21" s="136">
        <v>10</v>
      </c>
      <c r="N21" s="136">
        <v>890898</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1</v>
      </c>
      <c r="D22" s="136" t="s">
        <v>13</v>
      </c>
      <c r="E22" s="136" t="s">
        <v>13</v>
      </c>
      <c r="F22" s="136" t="s">
        <v>13</v>
      </c>
      <c r="G22" s="136" t="s">
        <v>13</v>
      </c>
      <c r="H22" s="136" t="s">
        <v>13</v>
      </c>
      <c r="I22" s="136" t="s">
        <v>13</v>
      </c>
      <c r="J22" s="136" t="s">
        <v>13</v>
      </c>
      <c r="K22" s="136" t="s">
        <v>13</v>
      </c>
      <c r="L22" s="136" t="s">
        <v>13</v>
      </c>
      <c r="M22" s="136" t="s">
        <v>13</v>
      </c>
      <c r="N22" s="136">
        <v>1</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52927</v>
      </c>
      <c r="D23" s="136">
        <v>11580</v>
      </c>
      <c r="E23" s="136">
        <v>3068</v>
      </c>
      <c r="F23" s="136">
        <v>19</v>
      </c>
      <c r="G23" s="136">
        <v>39</v>
      </c>
      <c r="H23" s="136">
        <v>80</v>
      </c>
      <c r="I23" s="136">
        <v>171</v>
      </c>
      <c r="J23" s="136">
        <v>553</v>
      </c>
      <c r="K23" s="136">
        <v>801</v>
      </c>
      <c r="L23" s="136">
        <v>1403</v>
      </c>
      <c r="M23" s="136">
        <v>109</v>
      </c>
      <c r="N23" s="136">
        <v>38170</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736</v>
      </c>
      <c r="D24" s="136">
        <v>58</v>
      </c>
      <c r="E24" s="136">
        <v>273</v>
      </c>
      <c r="F24" s="136" t="s">
        <v>13</v>
      </c>
      <c r="G24" s="136" t="s">
        <v>13</v>
      </c>
      <c r="H24" s="136">
        <v>10</v>
      </c>
      <c r="I24" s="136">
        <v>1</v>
      </c>
      <c r="J24" s="136">
        <v>197</v>
      </c>
      <c r="K24" s="136">
        <v>49</v>
      </c>
      <c r="L24" s="136">
        <v>15</v>
      </c>
      <c r="M24" s="136">
        <v>162</v>
      </c>
      <c r="N24" s="136">
        <v>244</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1259824</v>
      </c>
      <c r="D25" s="137">
        <v>253086</v>
      </c>
      <c r="E25" s="137">
        <v>10053</v>
      </c>
      <c r="F25" s="137">
        <v>39</v>
      </c>
      <c r="G25" s="137">
        <v>72</v>
      </c>
      <c r="H25" s="137">
        <v>262</v>
      </c>
      <c r="I25" s="137">
        <v>1027</v>
      </c>
      <c r="J25" s="137">
        <v>2317</v>
      </c>
      <c r="K25" s="137">
        <v>2277</v>
      </c>
      <c r="L25" s="137">
        <v>4059</v>
      </c>
      <c r="M25" s="137">
        <v>1792</v>
      </c>
      <c r="N25" s="137">
        <v>994893</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5183</v>
      </c>
      <c r="D26" s="136">
        <v>588</v>
      </c>
      <c r="E26" s="136">
        <v>1783</v>
      </c>
      <c r="F26" s="136" t="s">
        <v>13</v>
      </c>
      <c r="G26" s="136" t="s">
        <v>13</v>
      </c>
      <c r="H26" s="136">
        <v>1672</v>
      </c>
      <c r="I26" s="136" t="s">
        <v>13</v>
      </c>
      <c r="J26" s="136" t="s">
        <v>13</v>
      </c>
      <c r="K26" s="136">
        <v>110</v>
      </c>
      <c r="L26" s="136">
        <v>1</v>
      </c>
      <c r="M26" s="136">
        <v>15</v>
      </c>
      <c r="N26" s="136">
        <v>2797</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3705</v>
      </c>
      <c r="D27" s="136">
        <v>582</v>
      </c>
      <c r="E27" s="136">
        <v>1778</v>
      </c>
      <c r="F27" s="136" t="s">
        <v>13</v>
      </c>
      <c r="G27" s="136" t="s">
        <v>13</v>
      </c>
      <c r="H27" s="136">
        <v>1668</v>
      </c>
      <c r="I27" s="136" t="s">
        <v>13</v>
      </c>
      <c r="J27" s="136" t="s">
        <v>13</v>
      </c>
      <c r="K27" s="136">
        <v>110</v>
      </c>
      <c r="L27" s="136" t="s">
        <v>13</v>
      </c>
      <c r="M27" s="136" t="s">
        <v>13</v>
      </c>
      <c r="N27" s="136">
        <v>1345</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641</v>
      </c>
      <c r="D29" s="136">
        <v>144</v>
      </c>
      <c r="E29" s="136">
        <v>7</v>
      </c>
      <c r="F29" s="136" t="s">
        <v>13</v>
      </c>
      <c r="G29" s="136" t="s">
        <v>13</v>
      </c>
      <c r="H29" s="136" t="s">
        <v>13</v>
      </c>
      <c r="I29" s="136" t="s">
        <v>13</v>
      </c>
      <c r="J29" s="136">
        <v>7</v>
      </c>
      <c r="K29" s="136" t="s">
        <v>13</v>
      </c>
      <c r="L29" s="136" t="s">
        <v>13</v>
      </c>
      <c r="M29" s="136">
        <v>8</v>
      </c>
      <c r="N29" s="136">
        <v>483</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5824</v>
      </c>
      <c r="D31" s="137">
        <v>732</v>
      </c>
      <c r="E31" s="137">
        <v>1790</v>
      </c>
      <c r="F31" s="137" t="s">
        <v>13</v>
      </c>
      <c r="G31" s="137" t="s">
        <v>13</v>
      </c>
      <c r="H31" s="137">
        <v>1672</v>
      </c>
      <c r="I31" s="137" t="s">
        <v>13</v>
      </c>
      <c r="J31" s="137">
        <v>7</v>
      </c>
      <c r="K31" s="137">
        <v>110</v>
      </c>
      <c r="L31" s="137">
        <v>1</v>
      </c>
      <c r="M31" s="137">
        <v>23</v>
      </c>
      <c r="N31" s="137">
        <v>3280</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1265649</v>
      </c>
      <c r="D32" s="137">
        <v>253818</v>
      </c>
      <c r="E32" s="137">
        <v>11843</v>
      </c>
      <c r="F32" s="137">
        <v>39</v>
      </c>
      <c r="G32" s="137">
        <v>72</v>
      </c>
      <c r="H32" s="137">
        <v>1934</v>
      </c>
      <c r="I32" s="137">
        <v>1027</v>
      </c>
      <c r="J32" s="137">
        <v>2324</v>
      </c>
      <c r="K32" s="137">
        <v>2387</v>
      </c>
      <c r="L32" s="137">
        <v>4060</v>
      </c>
      <c r="M32" s="137">
        <v>1815</v>
      </c>
      <c r="N32" s="137">
        <v>998173</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285756</v>
      </c>
      <c r="D39" s="136">
        <v>55184</v>
      </c>
      <c r="E39" s="136">
        <v>5</v>
      </c>
      <c r="F39" s="136" t="s">
        <v>13</v>
      </c>
      <c r="G39" s="136" t="s">
        <v>13</v>
      </c>
      <c r="H39" s="136" t="s">
        <v>13</v>
      </c>
      <c r="I39" s="136" t="s">
        <v>13</v>
      </c>
      <c r="J39" s="136" t="s">
        <v>13</v>
      </c>
      <c r="K39" s="136">
        <v>4</v>
      </c>
      <c r="L39" s="136">
        <v>1</v>
      </c>
      <c r="M39" s="136" t="s">
        <v>13</v>
      </c>
      <c r="N39" s="136">
        <v>230567</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239282</v>
      </c>
      <c r="D40" s="136">
        <v>31106</v>
      </c>
      <c r="E40" s="136">
        <v>25</v>
      </c>
      <c r="F40" s="136" t="s">
        <v>13</v>
      </c>
      <c r="G40" s="136" t="s">
        <v>13</v>
      </c>
      <c r="H40" s="136" t="s">
        <v>13</v>
      </c>
      <c r="I40" s="136" t="s">
        <v>13</v>
      </c>
      <c r="J40" s="136">
        <v>10</v>
      </c>
      <c r="K40" s="136" t="s">
        <v>13</v>
      </c>
      <c r="L40" s="136">
        <v>15</v>
      </c>
      <c r="M40" s="136" t="s">
        <v>13</v>
      </c>
      <c r="N40" s="136">
        <v>208151</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341</v>
      </c>
      <c r="D41" s="136">
        <v>58</v>
      </c>
      <c r="E41" s="136">
        <v>200</v>
      </c>
      <c r="F41" s="136" t="s">
        <v>13</v>
      </c>
      <c r="G41" s="136" t="s">
        <v>13</v>
      </c>
      <c r="H41" s="136">
        <v>10</v>
      </c>
      <c r="I41" s="136">
        <v>8</v>
      </c>
      <c r="J41" s="136">
        <v>12</v>
      </c>
      <c r="K41" s="136">
        <v>67</v>
      </c>
      <c r="L41" s="136">
        <v>103</v>
      </c>
      <c r="M41" s="136">
        <v>9</v>
      </c>
      <c r="N41" s="136">
        <v>73</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264540</v>
      </c>
      <c r="D42" s="136">
        <v>58323</v>
      </c>
      <c r="E42" s="136">
        <v>2298</v>
      </c>
      <c r="F42" s="136">
        <v>5</v>
      </c>
      <c r="G42" s="136">
        <v>16</v>
      </c>
      <c r="H42" s="136">
        <v>171</v>
      </c>
      <c r="I42" s="136">
        <v>226</v>
      </c>
      <c r="J42" s="136">
        <v>646</v>
      </c>
      <c r="K42" s="136">
        <v>484</v>
      </c>
      <c r="L42" s="136">
        <v>750</v>
      </c>
      <c r="M42" s="136">
        <v>261</v>
      </c>
      <c r="N42" s="136">
        <v>203658</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736</v>
      </c>
      <c r="D43" s="136">
        <v>58</v>
      </c>
      <c r="E43" s="136">
        <v>273</v>
      </c>
      <c r="F43" s="136" t="s">
        <v>13</v>
      </c>
      <c r="G43" s="136" t="s">
        <v>13</v>
      </c>
      <c r="H43" s="136">
        <v>10</v>
      </c>
      <c r="I43" s="136">
        <v>1</v>
      </c>
      <c r="J43" s="136">
        <v>197</v>
      </c>
      <c r="K43" s="136">
        <v>49</v>
      </c>
      <c r="L43" s="136">
        <v>15</v>
      </c>
      <c r="M43" s="136">
        <v>162</v>
      </c>
      <c r="N43" s="136">
        <v>244</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789184</v>
      </c>
      <c r="D44" s="137">
        <v>144614</v>
      </c>
      <c r="E44" s="137">
        <v>2255</v>
      </c>
      <c r="F44" s="137">
        <v>5</v>
      </c>
      <c r="G44" s="137">
        <v>16</v>
      </c>
      <c r="H44" s="137">
        <v>171</v>
      </c>
      <c r="I44" s="137">
        <v>233</v>
      </c>
      <c r="J44" s="137">
        <v>472</v>
      </c>
      <c r="K44" s="137">
        <v>505</v>
      </c>
      <c r="L44" s="137">
        <v>854</v>
      </c>
      <c r="M44" s="137">
        <v>108</v>
      </c>
      <c r="N44" s="137">
        <v>642206</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1978</v>
      </c>
      <c r="D45" s="136">
        <v>53</v>
      </c>
      <c r="E45" s="136">
        <v>119</v>
      </c>
      <c r="F45" s="136" t="s">
        <v>13</v>
      </c>
      <c r="G45" s="136" t="s">
        <v>13</v>
      </c>
      <c r="H45" s="136">
        <v>119</v>
      </c>
      <c r="I45" s="136" t="s">
        <v>13</v>
      </c>
      <c r="J45" s="136" t="s">
        <v>13</v>
      </c>
      <c r="K45" s="136" t="s">
        <v>13</v>
      </c>
      <c r="L45" s="136" t="s">
        <v>13</v>
      </c>
      <c r="M45" s="136" t="s">
        <v>13</v>
      </c>
      <c r="N45" s="136">
        <v>1806</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252</v>
      </c>
      <c r="D47" s="136">
        <v>73</v>
      </c>
      <c r="E47" s="136">
        <v>29</v>
      </c>
      <c r="F47" s="136" t="s">
        <v>13</v>
      </c>
      <c r="G47" s="136" t="s">
        <v>13</v>
      </c>
      <c r="H47" s="136">
        <v>3</v>
      </c>
      <c r="I47" s="136" t="s">
        <v>13</v>
      </c>
      <c r="J47" s="136">
        <v>1</v>
      </c>
      <c r="K47" s="136">
        <v>25</v>
      </c>
      <c r="L47" s="136" t="s">
        <v>13</v>
      </c>
      <c r="M47" s="136" t="s">
        <v>13</v>
      </c>
      <c r="N47" s="136">
        <v>150</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2230</v>
      </c>
      <c r="D49" s="137">
        <v>126</v>
      </c>
      <c r="E49" s="137">
        <v>148</v>
      </c>
      <c r="F49" s="137" t="s">
        <v>13</v>
      </c>
      <c r="G49" s="137" t="s">
        <v>13</v>
      </c>
      <c r="H49" s="137">
        <v>122</v>
      </c>
      <c r="I49" s="137" t="s">
        <v>13</v>
      </c>
      <c r="J49" s="137">
        <v>1</v>
      </c>
      <c r="K49" s="137">
        <v>25</v>
      </c>
      <c r="L49" s="137" t="s">
        <v>13</v>
      </c>
      <c r="M49" s="137" t="s">
        <v>13</v>
      </c>
      <c r="N49" s="137">
        <v>1956</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791414</v>
      </c>
      <c r="D50" s="137">
        <v>144740</v>
      </c>
      <c r="E50" s="137">
        <v>2403</v>
      </c>
      <c r="F50" s="137">
        <v>5</v>
      </c>
      <c r="G50" s="137">
        <v>16</v>
      </c>
      <c r="H50" s="137">
        <v>293</v>
      </c>
      <c r="I50" s="137">
        <v>233</v>
      </c>
      <c r="J50" s="137">
        <v>473</v>
      </c>
      <c r="K50" s="137">
        <v>530</v>
      </c>
      <c r="L50" s="137">
        <v>854</v>
      </c>
      <c r="M50" s="137">
        <v>108</v>
      </c>
      <c r="N50" s="137">
        <v>644162</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-474235</v>
      </c>
      <c r="D51" s="137">
        <v>-109079</v>
      </c>
      <c r="E51" s="137">
        <v>-9440</v>
      </c>
      <c r="F51" s="137">
        <v>-34</v>
      </c>
      <c r="G51" s="137">
        <v>-56</v>
      </c>
      <c r="H51" s="137">
        <v>-1641</v>
      </c>
      <c r="I51" s="137">
        <v>-794</v>
      </c>
      <c r="J51" s="137">
        <v>-1851</v>
      </c>
      <c r="K51" s="137">
        <v>-1857</v>
      </c>
      <c r="L51" s="137">
        <v>-3206</v>
      </c>
      <c r="M51" s="137">
        <v>-1706</v>
      </c>
      <c r="N51" s="137">
        <v>-354010</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-470641</v>
      </c>
      <c r="D52" s="138">
        <v>-108473</v>
      </c>
      <c r="E52" s="138">
        <v>-7798</v>
      </c>
      <c r="F52" s="138">
        <v>-34</v>
      </c>
      <c r="G52" s="138">
        <v>-56</v>
      </c>
      <c r="H52" s="138">
        <v>-91</v>
      </c>
      <c r="I52" s="138">
        <v>-794</v>
      </c>
      <c r="J52" s="138">
        <v>-1845</v>
      </c>
      <c r="K52" s="138">
        <v>-1772</v>
      </c>
      <c r="L52" s="138">
        <v>-3205</v>
      </c>
      <c r="M52" s="138">
        <v>-1683</v>
      </c>
      <c r="N52" s="138">
        <v>-352687</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t="s">
        <v>13</v>
      </c>
      <c r="D53" s="136" t="s">
        <v>13</v>
      </c>
      <c r="E53" s="136" t="s">
        <v>13</v>
      </c>
      <c r="F53" s="136" t="s">
        <v>13</v>
      </c>
      <c r="G53" s="136" t="s">
        <v>13</v>
      </c>
      <c r="H53" s="136" t="s">
        <v>13</v>
      </c>
      <c r="I53" s="136" t="s">
        <v>13</v>
      </c>
      <c r="J53" s="136" t="s">
        <v>13</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t="s">
        <v>13</v>
      </c>
      <c r="D54" s="136" t="s">
        <v>13</v>
      </c>
      <c r="E54" s="136" t="s">
        <v>13</v>
      </c>
      <c r="F54" s="136" t="s">
        <v>13</v>
      </c>
      <c r="G54" s="136" t="s">
        <v>13</v>
      </c>
      <c r="H54" s="136" t="s">
        <v>13</v>
      </c>
      <c r="I54" s="136" t="s">
        <v>13</v>
      </c>
      <c r="J54" s="136" t="s">
        <v>13</v>
      </c>
      <c r="K54" s="136" t="s">
        <v>13</v>
      </c>
      <c r="L54" s="136" t="s">
        <v>13</v>
      </c>
      <c r="M54" s="136" t="s">
        <v>13</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34.11</v>
      </c>
      <c r="D56" s="36">
        <v>31.41</v>
      </c>
      <c r="E56" s="36">
        <v>4.21</v>
      </c>
      <c r="F56" s="36">
        <v>0.02</v>
      </c>
      <c r="G56" s="36">
        <v>0.05</v>
      </c>
      <c r="H56" s="36">
        <v>0.15</v>
      </c>
      <c r="I56" s="36">
        <v>4.72</v>
      </c>
      <c r="J56" s="36">
        <v>7.47</v>
      </c>
      <c r="K56" s="36">
        <v>6.54</v>
      </c>
      <c r="L56" s="36">
        <v>7.56</v>
      </c>
      <c r="M56" s="36">
        <v>2.2200000000000002</v>
      </c>
      <c r="N56" s="36">
        <v>29.2</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21.47</v>
      </c>
      <c r="D57" s="36">
        <v>16.059999999999999</v>
      </c>
      <c r="E57" s="36">
        <v>1.1299999999999999</v>
      </c>
      <c r="F57" s="36">
        <v>0.19</v>
      </c>
      <c r="G57" s="36">
        <v>0.14000000000000001</v>
      </c>
      <c r="H57" s="36">
        <v>0.19</v>
      </c>
      <c r="I57" s="36">
        <v>0.35</v>
      </c>
      <c r="J57" s="36">
        <v>1.48</v>
      </c>
      <c r="K57" s="36">
        <v>3.64</v>
      </c>
      <c r="L57" s="36">
        <v>1.65</v>
      </c>
      <c r="M57" s="36">
        <v>0.14000000000000001</v>
      </c>
      <c r="N57" s="36">
        <v>21.49</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v>698.91</v>
      </c>
      <c r="D58" s="36">
        <v>765.56</v>
      </c>
      <c r="E58" s="36">
        <v>0.23</v>
      </c>
      <c r="F58" s="36" t="s">
        <v>13</v>
      </c>
      <c r="G58" s="36" t="s">
        <v>13</v>
      </c>
      <c r="H58" s="36">
        <v>0.48</v>
      </c>
      <c r="I58" s="36">
        <v>0.27</v>
      </c>
      <c r="J58" s="36">
        <v>0.71</v>
      </c>
      <c r="K58" s="36" t="s">
        <v>13</v>
      </c>
      <c r="L58" s="36" t="s">
        <v>13</v>
      </c>
      <c r="M58" s="36">
        <v>0.01</v>
      </c>
      <c r="N58" s="36">
        <v>683.48</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t="s">
        <v>13</v>
      </c>
      <c r="D59" s="36" t="s">
        <v>13</v>
      </c>
      <c r="E59" s="36" t="s">
        <v>13</v>
      </c>
      <c r="F59" s="36" t="s">
        <v>13</v>
      </c>
      <c r="G59" s="36" t="s">
        <v>13</v>
      </c>
      <c r="H59" s="36" t="s">
        <v>13</v>
      </c>
      <c r="I59" s="36" t="s">
        <v>13</v>
      </c>
      <c r="J59" s="36" t="s">
        <v>13</v>
      </c>
      <c r="K59" s="36" t="s">
        <v>13</v>
      </c>
      <c r="L59" s="36" t="s">
        <v>13</v>
      </c>
      <c r="M59" s="36" t="s">
        <v>13</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33.07</v>
      </c>
      <c r="D60" s="36">
        <v>38.97</v>
      </c>
      <c r="E60" s="36">
        <v>2.35</v>
      </c>
      <c r="F60" s="36">
        <v>0.21</v>
      </c>
      <c r="G60" s="36">
        <v>0.22</v>
      </c>
      <c r="H60" s="36">
        <v>0.34</v>
      </c>
      <c r="I60" s="36">
        <v>1.07</v>
      </c>
      <c r="J60" s="36">
        <v>2.73</v>
      </c>
      <c r="K60" s="36">
        <v>5.35</v>
      </c>
      <c r="L60" s="36">
        <v>4.84</v>
      </c>
      <c r="M60" s="36">
        <v>0.14000000000000001</v>
      </c>
      <c r="N60" s="36">
        <v>29.28</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0.46</v>
      </c>
      <c r="D61" s="36">
        <v>0.19</v>
      </c>
      <c r="E61" s="36">
        <v>0.21</v>
      </c>
      <c r="F61" s="36" t="s">
        <v>13</v>
      </c>
      <c r="G61" s="36" t="s">
        <v>13</v>
      </c>
      <c r="H61" s="36">
        <v>0.04</v>
      </c>
      <c r="I61" s="36">
        <v>0.01</v>
      </c>
      <c r="J61" s="36">
        <v>0.97</v>
      </c>
      <c r="K61" s="36">
        <v>0.33</v>
      </c>
      <c r="L61" s="36">
        <v>0.05</v>
      </c>
      <c r="M61" s="36">
        <v>0.21</v>
      </c>
      <c r="N61" s="36">
        <v>0.19</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787.1</v>
      </c>
      <c r="D62" s="37">
        <v>851.8</v>
      </c>
      <c r="E62" s="37">
        <v>7.71</v>
      </c>
      <c r="F62" s="37">
        <v>0.42</v>
      </c>
      <c r="G62" s="37">
        <v>0.42</v>
      </c>
      <c r="H62" s="37">
        <v>1.1100000000000001</v>
      </c>
      <c r="I62" s="37">
        <v>6.39</v>
      </c>
      <c r="J62" s="37">
        <v>11.43</v>
      </c>
      <c r="K62" s="37">
        <v>15.2</v>
      </c>
      <c r="L62" s="37">
        <v>14</v>
      </c>
      <c r="M62" s="37">
        <v>2.2999999999999998</v>
      </c>
      <c r="N62" s="37">
        <v>763.26</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3.24</v>
      </c>
      <c r="D63" s="36">
        <v>1.98</v>
      </c>
      <c r="E63" s="36">
        <v>1.37</v>
      </c>
      <c r="F63" s="36" t="s">
        <v>13</v>
      </c>
      <c r="G63" s="36" t="s">
        <v>13</v>
      </c>
      <c r="H63" s="36">
        <v>7.07</v>
      </c>
      <c r="I63" s="36" t="s">
        <v>13</v>
      </c>
      <c r="J63" s="36" t="s">
        <v>13</v>
      </c>
      <c r="K63" s="36">
        <v>0.74</v>
      </c>
      <c r="L63" s="36" t="s">
        <v>13</v>
      </c>
      <c r="M63" s="36">
        <v>0.02</v>
      </c>
      <c r="N63" s="36">
        <v>2.15</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2.31</v>
      </c>
      <c r="D64" s="36">
        <v>1.96</v>
      </c>
      <c r="E64" s="36">
        <v>1.36</v>
      </c>
      <c r="F64" s="36" t="s">
        <v>13</v>
      </c>
      <c r="G64" s="36" t="s">
        <v>13</v>
      </c>
      <c r="H64" s="36">
        <v>7.06</v>
      </c>
      <c r="I64" s="36" t="s">
        <v>13</v>
      </c>
      <c r="J64" s="36" t="s">
        <v>13</v>
      </c>
      <c r="K64" s="36">
        <v>0.74</v>
      </c>
      <c r="L64" s="36" t="s">
        <v>13</v>
      </c>
      <c r="M64" s="36" t="s">
        <v>13</v>
      </c>
      <c r="N64" s="36">
        <v>1.03</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0.4</v>
      </c>
      <c r="D66" s="36">
        <v>0.48</v>
      </c>
      <c r="E66" s="36">
        <v>0.01</v>
      </c>
      <c r="F66" s="36" t="s">
        <v>13</v>
      </c>
      <c r="G66" s="36" t="s">
        <v>13</v>
      </c>
      <c r="H66" s="36" t="s">
        <v>13</v>
      </c>
      <c r="I66" s="36" t="s">
        <v>13</v>
      </c>
      <c r="J66" s="36">
        <v>0.04</v>
      </c>
      <c r="K66" s="36" t="s">
        <v>13</v>
      </c>
      <c r="L66" s="36" t="s">
        <v>13</v>
      </c>
      <c r="M66" s="36">
        <v>0.01</v>
      </c>
      <c r="N66" s="36">
        <v>0.37</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3.64</v>
      </c>
      <c r="D68" s="37">
        <v>2.46</v>
      </c>
      <c r="E68" s="37">
        <v>1.37</v>
      </c>
      <c r="F68" s="37" t="s">
        <v>13</v>
      </c>
      <c r="G68" s="37" t="s">
        <v>13</v>
      </c>
      <c r="H68" s="37">
        <v>7.07</v>
      </c>
      <c r="I68" s="37" t="s">
        <v>13</v>
      </c>
      <c r="J68" s="37">
        <v>0.04</v>
      </c>
      <c r="K68" s="37">
        <v>0.74</v>
      </c>
      <c r="L68" s="37" t="s">
        <v>13</v>
      </c>
      <c r="M68" s="37">
        <v>0.03</v>
      </c>
      <c r="N68" s="37">
        <v>2.52</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790.73</v>
      </c>
      <c r="D69" s="37">
        <v>854.26</v>
      </c>
      <c r="E69" s="37">
        <v>9.09</v>
      </c>
      <c r="F69" s="37">
        <v>0.42</v>
      </c>
      <c r="G69" s="37">
        <v>0.42</v>
      </c>
      <c r="H69" s="37">
        <v>8.18</v>
      </c>
      <c r="I69" s="37">
        <v>6.39</v>
      </c>
      <c r="J69" s="37">
        <v>11.46</v>
      </c>
      <c r="K69" s="37">
        <v>15.94</v>
      </c>
      <c r="L69" s="37">
        <v>14</v>
      </c>
      <c r="M69" s="37">
        <v>2.33</v>
      </c>
      <c r="N69" s="37">
        <v>765.78</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178.53</v>
      </c>
      <c r="D76" s="36">
        <v>185.73</v>
      </c>
      <c r="E76" s="36" t="s">
        <v>13</v>
      </c>
      <c r="F76" s="36" t="s">
        <v>13</v>
      </c>
      <c r="G76" s="36" t="s">
        <v>13</v>
      </c>
      <c r="H76" s="36" t="s">
        <v>13</v>
      </c>
      <c r="I76" s="36" t="s">
        <v>13</v>
      </c>
      <c r="J76" s="36" t="s">
        <v>13</v>
      </c>
      <c r="K76" s="36">
        <v>0.03</v>
      </c>
      <c r="L76" s="36" t="s">
        <v>13</v>
      </c>
      <c r="M76" s="36" t="s">
        <v>13</v>
      </c>
      <c r="N76" s="36">
        <v>176.89</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149.5</v>
      </c>
      <c r="D77" s="36">
        <v>104.69</v>
      </c>
      <c r="E77" s="36">
        <v>0.02</v>
      </c>
      <c r="F77" s="36" t="s">
        <v>13</v>
      </c>
      <c r="G77" s="36" t="s">
        <v>13</v>
      </c>
      <c r="H77" s="36" t="s">
        <v>13</v>
      </c>
      <c r="I77" s="36" t="s">
        <v>13</v>
      </c>
      <c r="J77" s="36">
        <v>0.05</v>
      </c>
      <c r="K77" s="36" t="s">
        <v>13</v>
      </c>
      <c r="L77" s="36">
        <v>0.05</v>
      </c>
      <c r="M77" s="36" t="s">
        <v>13</v>
      </c>
      <c r="N77" s="36">
        <v>159.69</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0.21</v>
      </c>
      <c r="D78" s="36">
        <v>0.2</v>
      </c>
      <c r="E78" s="36">
        <v>0.15</v>
      </c>
      <c r="F78" s="36" t="s">
        <v>13</v>
      </c>
      <c r="G78" s="36" t="s">
        <v>13</v>
      </c>
      <c r="H78" s="36">
        <v>0.04</v>
      </c>
      <c r="I78" s="36">
        <v>0.05</v>
      </c>
      <c r="J78" s="36">
        <v>0.06</v>
      </c>
      <c r="K78" s="36">
        <v>0.45</v>
      </c>
      <c r="L78" s="36">
        <v>0.36</v>
      </c>
      <c r="M78" s="36">
        <v>0.01</v>
      </c>
      <c r="N78" s="36">
        <v>0.06</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165.28</v>
      </c>
      <c r="D79" s="36">
        <v>196.3</v>
      </c>
      <c r="E79" s="36">
        <v>1.76</v>
      </c>
      <c r="F79" s="36">
        <v>0.05</v>
      </c>
      <c r="G79" s="36">
        <v>0.09</v>
      </c>
      <c r="H79" s="36">
        <v>0.73</v>
      </c>
      <c r="I79" s="36">
        <v>1.41</v>
      </c>
      <c r="J79" s="36">
        <v>3.18</v>
      </c>
      <c r="K79" s="36">
        <v>3.23</v>
      </c>
      <c r="L79" s="36">
        <v>2.59</v>
      </c>
      <c r="M79" s="36">
        <v>0.34</v>
      </c>
      <c r="N79" s="36">
        <v>156.24</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0.46</v>
      </c>
      <c r="D80" s="36">
        <v>0.19</v>
      </c>
      <c r="E80" s="36">
        <v>0.21</v>
      </c>
      <c r="F80" s="36" t="s">
        <v>13</v>
      </c>
      <c r="G80" s="36" t="s">
        <v>13</v>
      </c>
      <c r="H80" s="36">
        <v>0.04</v>
      </c>
      <c r="I80" s="36">
        <v>0.01</v>
      </c>
      <c r="J80" s="36">
        <v>0.97</v>
      </c>
      <c r="K80" s="36">
        <v>0.33</v>
      </c>
      <c r="L80" s="36">
        <v>0.05</v>
      </c>
      <c r="M80" s="36">
        <v>0.21</v>
      </c>
      <c r="N80" s="36">
        <v>0.19</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493.06</v>
      </c>
      <c r="D81" s="37">
        <v>486.72</v>
      </c>
      <c r="E81" s="37">
        <v>1.73</v>
      </c>
      <c r="F81" s="37">
        <v>0.05</v>
      </c>
      <c r="G81" s="37">
        <v>0.09</v>
      </c>
      <c r="H81" s="37">
        <v>0.72</v>
      </c>
      <c r="I81" s="37">
        <v>1.45</v>
      </c>
      <c r="J81" s="37">
        <v>2.33</v>
      </c>
      <c r="K81" s="37">
        <v>3.37</v>
      </c>
      <c r="L81" s="37">
        <v>2.95</v>
      </c>
      <c r="M81" s="37">
        <v>0.14000000000000001</v>
      </c>
      <c r="N81" s="37">
        <v>492.69</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1.24</v>
      </c>
      <c r="D82" s="36">
        <v>0.18</v>
      </c>
      <c r="E82" s="36">
        <v>0.09</v>
      </c>
      <c r="F82" s="36" t="s">
        <v>13</v>
      </c>
      <c r="G82" s="36" t="s">
        <v>13</v>
      </c>
      <c r="H82" s="36">
        <v>0.5</v>
      </c>
      <c r="I82" s="36" t="s">
        <v>13</v>
      </c>
      <c r="J82" s="36" t="s">
        <v>13</v>
      </c>
      <c r="K82" s="36" t="s">
        <v>13</v>
      </c>
      <c r="L82" s="36" t="s">
        <v>13</v>
      </c>
      <c r="M82" s="36" t="s">
        <v>13</v>
      </c>
      <c r="N82" s="36">
        <v>1.39</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0.16</v>
      </c>
      <c r="D84" s="36">
        <v>0.25</v>
      </c>
      <c r="E84" s="36">
        <v>0.02</v>
      </c>
      <c r="F84" s="36" t="s">
        <v>13</v>
      </c>
      <c r="G84" s="36" t="s">
        <v>13</v>
      </c>
      <c r="H84" s="36">
        <v>0.01</v>
      </c>
      <c r="I84" s="36" t="s">
        <v>13</v>
      </c>
      <c r="J84" s="36">
        <v>0.01</v>
      </c>
      <c r="K84" s="36">
        <v>0.17</v>
      </c>
      <c r="L84" s="36" t="s">
        <v>13</v>
      </c>
      <c r="M84" s="36" t="s">
        <v>13</v>
      </c>
      <c r="N84" s="36">
        <v>0.12</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1.39</v>
      </c>
      <c r="D86" s="37">
        <v>0.42</v>
      </c>
      <c r="E86" s="37">
        <v>0.11</v>
      </c>
      <c r="F86" s="37" t="s">
        <v>13</v>
      </c>
      <c r="G86" s="37" t="s">
        <v>13</v>
      </c>
      <c r="H86" s="37">
        <v>0.52</v>
      </c>
      <c r="I86" s="37" t="s">
        <v>13</v>
      </c>
      <c r="J86" s="37">
        <v>0.01</v>
      </c>
      <c r="K86" s="37">
        <v>0.17</v>
      </c>
      <c r="L86" s="37" t="s">
        <v>13</v>
      </c>
      <c r="M86" s="37" t="s">
        <v>13</v>
      </c>
      <c r="N86" s="37">
        <v>1.5</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494.45</v>
      </c>
      <c r="D87" s="37">
        <v>487.14</v>
      </c>
      <c r="E87" s="37">
        <v>1.84</v>
      </c>
      <c r="F87" s="37">
        <v>0.05</v>
      </c>
      <c r="G87" s="37">
        <v>0.09</v>
      </c>
      <c r="H87" s="37">
        <v>1.24</v>
      </c>
      <c r="I87" s="37">
        <v>1.45</v>
      </c>
      <c r="J87" s="37">
        <v>2.33</v>
      </c>
      <c r="K87" s="37">
        <v>3.54</v>
      </c>
      <c r="L87" s="37">
        <v>2.95</v>
      </c>
      <c r="M87" s="37">
        <v>0.14000000000000001</v>
      </c>
      <c r="N87" s="37">
        <v>494.19</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-296.29000000000002</v>
      </c>
      <c r="D88" s="37">
        <v>-367.12</v>
      </c>
      <c r="E88" s="37">
        <v>-7.24</v>
      </c>
      <c r="F88" s="37">
        <v>-0.37</v>
      </c>
      <c r="G88" s="37">
        <v>-0.33</v>
      </c>
      <c r="H88" s="37">
        <v>-6.94</v>
      </c>
      <c r="I88" s="37">
        <v>-4.9400000000000004</v>
      </c>
      <c r="J88" s="37">
        <v>-9.1300000000000008</v>
      </c>
      <c r="K88" s="37">
        <v>-12.4</v>
      </c>
      <c r="L88" s="37">
        <v>-11.06</v>
      </c>
      <c r="M88" s="37">
        <v>-2.19</v>
      </c>
      <c r="N88" s="37">
        <v>-271.58999999999997</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-294.04000000000002</v>
      </c>
      <c r="D89" s="38">
        <v>-365.08</v>
      </c>
      <c r="E89" s="38">
        <v>-5.98</v>
      </c>
      <c r="F89" s="38">
        <v>-0.37</v>
      </c>
      <c r="G89" s="38">
        <v>-0.33</v>
      </c>
      <c r="H89" s="38">
        <v>-0.39</v>
      </c>
      <c r="I89" s="38">
        <v>-4.9400000000000004</v>
      </c>
      <c r="J89" s="38">
        <v>-9.1</v>
      </c>
      <c r="K89" s="38">
        <v>-11.83</v>
      </c>
      <c r="L89" s="38">
        <v>-11.06</v>
      </c>
      <c r="M89" s="38">
        <v>-2.16</v>
      </c>
      <c r="N89" s="38">
        <v>-270.57</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t="s">
        <v>13</v>
      </c>
      <c r="D90" s="36" t="s">
        <v>13</v>
      </c>
      <c r="E90" s="36" t="s">
        <v>13</v>
      </c>
      <c r="F90" s="36" t="s">
        <v>13</v>
      </c>
      <c r="G90" s="36" t="s">
        <v>13</v>
      </c>
      <c r="H90" s="36" t="s">
        <v>13</v>
      </c>
      <c r="I90" s="36" t="s">
        <v>13</v>
      </c>
      <c r="J90" s="36" t="s">
        <v>13</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t="s">
        <v>13</v>
      </c>
      <c r="D91" s="36" t="s">
        <v>13</v>
      </c>
      <c r="E91" s="36" t="s">
        <v>13</v>
      </c>
      <c r="F91" s="36" t="s">
        <v>13</v>
      </c>
      <c r="G91" s="36" t="s">
        <v>13</v>
      </c>
      <c r="H91" s="36" t="s">
        <v>13</v>
      </c>
      <c r="I91" s="36" t="s">
        <v>13</v>
      </c>
      <c r="J91" s="36" t="s">
        <v>13</v>
      </c>
      <c r="K91" s="36" t="s">
        <v>13</v>
      </c>
      <c r="L91" s="36" t="s">
        <v>13</v>
      </c>
      <c r="M91" s="36" t="s">
        <v>13</v>
      </c>
      <c r="N91" s="36" t="s">
        <v>13</v>
      </c>
    </row>
  </sheetData>
  <mergeCells count="31">
    <mergeCell ref="F4:H5"/>
    <mergeCell ref="C55:H55"/>
    <mergeCell ref="I55:N55"/>
    <mergeCell ref="M4:M16"/>
    <mergeCell ref="N4:N16"/>
    <mergeCell ref="F6:F13"/>
    <mergeCell ref="J6:J13"/>
    <mergeCell ref="E4:E16"/>
    <mergeCell ref="C18:H18"/>
    <mergeCell ref="I18:N18"/>
    <mergeCell ref="B4:B16"/>
    <mergeCell ref="I2:N2"/>
    <mergeCell ref="H6:H13"/>
    <mergeCell ref="C3:H3"/>
    <mergeCell ref="F14:H16"/>
    <mergeCell ref="I4:L5"/>
    <mergeCell ref="C4:C16"/>
    <mergeCell ref="I3:N3"/>
    <mergeCell ref="I6:I13"/>
    <mergeCell ref="G6:G13"/>
    <mergeCell ref="A3:B3"/>
    <mergeCell ref="K6:K13"/>
    <mergeCell ref="D4:D16"/>
    <mergeCell ref="A4:A16"/>
    <mergeCell ref="L6:L13"/>
    <mergeCell ref="I14:L16"/>
    <mergeCell ref="A1:B1"/>
    <mergeCell ref="C1:H1"/>
    <mergeCell ref="I1:N1"/>
    <mergeCell ref="A2:B2"/>
    <mergeCell ref="C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61" t="s">
        <v>108</v>
      </c>
      <c r="B2" s="236"/>
      <c r="C2" s="244" t="s">
        <v>212</v>
      </c>
      <c r="D2" s="245"/>
      <c r="E2" s="245"/>
      <c r="F2" s="245"/>
      <c r="G2" s="245"/>
      <c r="H2" s="245"/>
      <c r="I2" s="245" t="s">
        <v>212</v>
      </c>
      <c r="J2" s="245"/>
      <c r="K2" s="245"/>
      <c r="L2" s="245"/>
      <c r="M2" s="245"/>
      <c r="N2" s="245"/>
      <c r="O2" s="128"/>
      <c r="P2" s="128"/>
      <c r="Q2" s="128"/>
      <c r="R2" s="128"/>
      <c r="S2" s="128"/>
      <c r="T2" s="128"/>
      <c r="U2" s="128"/>
      <c r="V2" s="128"/>
      <c r="W2" s="128"/>
      <c r="X2" s="128"/>
      <c r="Y2" s="128"/>
      <c r="Z2" s="128"/>
      <c r="AA2" s="128"/>
    </row>
    <row r="3" spans="1:27" s="18" customFormat="1" ht="15" customHeight="1">
      <c r="A3" s="261" t="s">
        <v>218</v>
      </c>
      <c r="B3" s="236"/>
      <c r="C3" s="244" t="s">
        <v>920</v>
      </c>
      <c r="D3" s="245"/>
      <c r="E3" s="245"/>
      <c r="F3" s="245"/>
      <c r="G3" s="245"/>
      <c r="H3" s="245"/>
      <c r="I3" s="245" t="s">
        <v>920</v>
      </c>
      <c r="J3" s="245"/>
      <c r="K3" s="245"/>
      <c r="L3" s="245"/>
      <c r="M3" s="245"/>
      <c r="N3" s="245"/>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103576</v>
      </c>
      <c r="D19" s="136">
        <v>7892</v>
      </c>
      <c r="E19" s="136">
        <v>61788</v>
      </c>
      <c r="F19" s="136">
        <v>2362</v>
      </c>
      <c r="G19" s="136">
        <v>8586</v>
      </c>
      <c r="H19" s="136">
        <v>14387</v>
      </c>
      <c r="I19" s="136">
        <v>11735</v>
      </c>
      <c r="J19" s="136">
        <v>8007</v>
      </c>
      <c r="K19" s="136">
        <v>12164</v>
      </c>
      <c r="L19" s="136">
        <v>4546</v>
      </c>
      <c r="M19" s="136">
        <v>2240</v>
      </c>
      <c r="N19" s="136">
        <v>31656</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12741</v>
      </c>
      <c r="D20" s="136">
        <v>371</v>
      </c>
      <c r="E20" s="136">
        <v>11395</v>
      </c>
      <c r="F20" s="136">
        <v>333</v>
      </c>
      <c r="G20" s="136">
        <v>1465</v>
      </c>
      <c r="H20" s="136">
        <v>3202</v>
      </c>
      <c r="I20" s="136">
        <v>1861</v>
      </c>
      <c r="J20" s="136">
        <v>1663</v>
      </c>
      <c r="K20" s="136">
        <v>2029</v>
      </c>
      <c r="L20" s="136">
        <v>842</v>
      </c>
      <c r="M20" s="136">
        <v>98</v>
      </c>
      <c r="N20" s="136">
        <v>877</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v>265732</v>
      </c>
      <c r="D21" s="136">
        <v>128016</v>
      </c>
      <c r="E21" s="136" t="s">
        <v>13</v>
      </c>
      <c r="F21" s="136" t="s">
        <v>13</v>
      </c>
      <c r="G21" s="136" t="s">
        <v>13</v>
      </c>
      <c r="H21" s="136" t="s">
        <v>13</v>
      </c>
      <c r="I21" s="136" t="s">
        <v>13</v>
      </c>
      <c r="J21" s="136" t="s">
        <v>13</v>
      </c>
      <c r="K21" s="136" t="s">
        <v>13</v>
      </c>
      <c r="L21" s="136" t="s">
        <v>13</v>
      </c>
      <c r="M21" s="136" t="s">
        <v>13</v>
      </c>
      <c r="N21" s="136">
        <v>137717</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73</v>
      </c>
      <c r="D22" s="136" t="s">
        <v>13</v>
      </c>
      <c r="E22" s="136">
        <v>70</v>
      </c>
      <c r="F22" s="136" t="s">
        <v>13</v>
      </c>
      <c r="G22" s="136">
        <v>4</v>
      </c>
      <c r="H22" s="136">
        <v>16</v>
      </c>
      <c r="I22" s="136">
        <v>6</v>
      </c>
      <c r="J22" s="136">
        <v>44</v>
      </c>
      <c r="K22" s="136" t="s">
        <v>13</v>
      </c>
      <c r="L22" s="136" t="s">
        <v>13</v>
      </c>
      <c r="M22" s="136">
        <v>3</v>
      </c>
      <c r="N22" s="136" t="s">
        <v>13</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340852</v>
      </c>
      <c r="D23" s="136">
        <v>15378</v>
      </c>
      <c r="E23" s="136">
        <v>120379</v>
      </c>
      <c r="F23" s="136">
        <v>7792</v>
      </c>
      <c r="G23" s="136">
        <v>15405</v>
      </c>
      <c r="H23" s="136">
        <v>20265</v>
      </c>
      <c r="I23" s="136">
        <v>14077</v>
      </c>
      <c r="J23" s="136">
        <v>18761</v>
      </c>
      <c r="K23" s="136">
        <v>13435</v>
      </c>
      <c r="L23" s="136">
        <v>30644</v>
      </c>
      <c r="M23" s="136">
        <v>423</v>
      </c>
      <c r="N23" s="136">
        <v>204672</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25025</v>
      </c>
      <c r="D24" s="136">
        <v>1346</v>
      </c>
      <c r="E24" s="136">
        <v>15013</v>
      </c>
      <c r="F24" s="136">
        <v>835</v>
      </c>
      <c r="G24" s="136">
        <v>2691</v>
      </c>
      <c r="H24" s="136">
        <v>3712</v>
      </c>
      <c r="I24" s="136">
        <v>3260</v>
      </c>
      <c r="J24" s="136">
        <v>2183</v>
      </c>
      <c r="K24" s="136">
        <v>1758</v>
      </c>
      <c r="L24" s="136">
        <v>574</v>
      </c>
      <c r="M24" s="136">
        <v>609</v>
      </c>
      <c r="N24" s="136">
        <v>8057</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697949</v>
      </c>
      <c r="D25" s="137">
        <v>150310</v>
      </c>
      <c r="E25" s="137">
        <v>178619</v>
      </c>
      <c r="F25" s="137">
        <v>9653</v>
      </c>
      <c r="G25" s="137">
        <v>22769</v>
      </c>
      <c r="H25" s="137">
        <v>34159</v>
      </c>
      <c r="I25" s="137">
        <v>24417</v>
      </c>
      <c r="J25" s="137">
        <v>26293</v>
      </c>
      <c r="K25" s="137">
        <v>25870</v>
      </c>
      <c r="L25" s="137">
        <v>35458</v>
      </c>
      <c r="M25" s="137">
        <v>2155</v>
      </c>
      <c r="N25" s="137">
        <v>366864</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13321</v>
      </c>
      <c r="D26" s="136">
        <v>654</v>
      </c>
      <c r="E26" s="136">
        <v>11160</v>
      </c>
      <c r="F26" s="136">
        <v>123</v>
      </c>
      <c r="G26" s="136">
        <v>1888</v>
      </c>
      <c r="H26" s="136">
        <v>3592</v>
      </c>
      <c r="I26" s="136">
        <v>490</v>
      </c>
      <c r="J26" s="136">
        <v>834</v>
      </c>
      <c r="K26" s="136">
        <v>1673</v>
      </c>
      <c r="L26" s="136">
        <v>2560</v>
      </c>
      <c r="M26" s="136">
        <v>9</v>
      </c>
      <c r="N26" s="136">
        <v>1498</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8826</v>
      </c>
      <c r="D27" s="136" t="s">
        <v>13</v>
      </c>
      <c r="E27" s="136">
        <v>8826</v>
      </c>
      <c r="F27" s="136">
        <v>42</v>
      </c>
      <c r="G27" s="136">
        <v>1575</v>
      </c>
      <c r="H27" s="136">
        <v>2170</v>
      </c>
      <c r="I27" s="136">
        <v>379</v>
      </c>
      <c r="J27" s="136">
        <v>649</v>
      </c>
      <c r="K27" s="136">
        <v>1479</v>
      </c>
      <c r="L27" s="136">
        <v>2532</v>
      </c>
      <c r="M27" s="136" t="s">
        <v>13</v>
      </c>
      <c r="N27" s="136" t="s">
        <v>13</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2483</v>
      </c>
      <c r="D29" s="136">
        <v>479</v>
      </c>
      <c r="E29" s="136">
        <v>536</v>
      </c>
      <c r="F29" s="136" t="s">
        <v>13</v>
      </c>
      <c r="G29" s="136">
        <v>63</v>
      </c>
      <c r="H29" s="136">
        <v>299</v>
      </c>
      <c r="I29" s="136">
        <v>174</v>
      </c>
      <c r="J29" s="136" t="s">
        <v>13</v>
      </c>
      <c r="K29" s="136" t="s">
        <v>13</v>
      </c>
      <c r="L29" s="136" t="s">
        <v>13</v>
      </c>
      <c r="M29" s="136" t="s">
        <v>13</v>
      </c>
      <c r="N29" s="136">
        <v>1469</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1</v>
      </c>
      <c r="D30" s="136" t="s">
        <v>13</v>
      </c>
      <c r="E30" s="136">
        <v>1</v>
      </c>
      <c r="F30" s="136" t="s">
        <v>13</v>
      </c>
      <c r="G30" s="136">
        <v>1</v>
      </c>
      <c r="H30" s="136" t="s">
        <v>13</v>
      </c>
      <c r="I30" s="136" t="s">
        <v>13</v>
      </c>
      <c r="J30" s="136" t="s">
        <v>13</v>
      </c>
      <c r="K30" s="136" t="s">
        <v>13</v>
      </c>
      <c r="L30" s="136" t="s">
        <v>13</v>
      </c>
      <c r="M30" s="136" t="s">
        <v>13</v>
      </c>
      <c r="N30" s="136" t="s">
        <v>13</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15803</v>
      </c>
      <c r="D31" s="137">
        <v>1133</v>
      </c>
      <c r="E31" s="137">
        <v>11695</v>
      </c>
      <c r="F31" s="137">
        <v>123</v>
      </c>
      <c r="G31" s="137">
        <v>1950</v>
      </c>
      <c r="H31" s="137">
        <v>3891</v>
      </c>
      <c r="I31" s="137">
        <v>664</v>
      </c>
      <c r="J31" s="137">
        <v>834</v>
      </c>
      <c r="K31" s="137">
        <v>1673</v>
      </c>
      <c r="L31" s="137">
        <v>2560</v>
      </c>
      <c r="M31" s="137">
        <v>9</v>
      </c>
      <c r="N31" s="137">
        <v>2967</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713752</v>
      </c>
      <c r="D32" s="137">
        <v>151443</v>
      </c>
      <c r="E32" s="137">
        <v>190314</v>
      </c>
      <c r="F32" s="137">
        <v>9776</v>
      </c>
      <c r="G32" s="137">
        <v>24719</v>
      </c>
      <c r="H32" s="137">
        <v>38050</v>
      </c>
      <c r="I32" s="137">
        <v>25082</v>
      </c>
      <c r="J32" s="137">
        <v>27127</v>
      </c>
      <c r="K32" s="137">
        <v>27543</v>
      </c>
      <c r="L32" s="137">
        <v>38018</v>
      </c>
      <c r="M32" s="137">
        <v>2164</v>
      </c>
      <c r="N32" s="137">
        <v>369831</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138174</v>
      </c>
      <c r="D39" s="136">
        <v>25891</v>
      </c>
      <c r="E39" s="136">
        <v>14475</v>
      </c>
      <c r="F39" s="136">
        <v>828</v>
      </c>
      <c r="G39" s="136">
        <v>2026</v>
      </c>
      <c r="H39" s="136">
        <v>3345</v>
      </c>
      <c r="I39" s="136">
        <v>2539</v>
      </c>
      <c r="J39" s="136">
        <v>1994</v>
      </c>
      <c r="K39" s="136">
        <v>2474</v>
      </c>
      <c r="L39" s="136">
        <v>1268</v>
      </c>
      <c r="M39" s="136">
        <v>37</v>
      </c>
      <c r="N39" s="136">
        <v>97772</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1064</v>
      </c>
      <c r="D40" s="136">
        <v>165</v>
      </c>
      <c r="E40" s="136">
        <v>309</v>
      </c>
      <c r="F40" s="136">
        <v>4</v>
      </c>
      <c r="G40" s="136">
        <v>45</v>
      </c>
      <c r="H40" s="136">
        <v>21</v>
      </c>
      <c r="I40" s="136">
        <v>25</v>
      </c>
      <c r="J40" s="136" t="s">
        <v>13</v>
      </c>
      <c r="K40" s="136">
        <v>151</v>
      </c>
      <c r="L40" s="136">
        <v>62</v>
      </c>
      <c r="M40" s="136">
        <v>29</v>
      </c>
      <c r="N40" s="136">
        <v>562</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18067</v>
      </c>
      <c r="D41" s="136">
        <v>812</v>
      </c>
      <c r="E41" s="136">
        <v>16765</v>
      </c>
      <c r="F41" s="136">
        <v>633</v>
      </c>
      <c r="G41" s="136">
        <v>2204</v>
      </c>
      <c r="H41" s="136">
        <v>4345</v>
      </c>
      <c r="I41" s="136">
        <v>2712</v>
      </c>
      <c r="J41" s="136">
        <v>2275</v>
      </c>
      <c r="K41" s="136">
        <v>3270</v>
      </c>
      <c r="L41" s="136">
        <v>1326</v>
      </c>
      <c r="M41" s="136">
        <v>225</v>
      </c>
      <c r="N41" s="136">
        <v>264</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119770</v>
      </c>
      <c r="D42" s="136">
        <v>16148</v>
      </c>
      <c r="E42" s="136">
        <v>25968</v>
      </c>
      <c r="F42" s="136">
        <v>1043</v>
      </c>
      <c r="G42" s="136">
        <v>4590</v>
      </c>
      <c r="H42" s="136">
        <v>7076</v>
      </c>
      <c r="I42" s="136">
        <v>5744</v>
      </c>
      <c r="J42" s="136">
        <v>3606</v>
      </c>
      <c r="K42" s="136">
        <v>3184</v>
      </c>
      <c r="L42" s="136">
        <v>725</v>
      </c>
      <c r="M42" s="136">
        <v>884</v>
      </c>
      <c r="N42" s="136">
        <v>76769</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25025</v>
      </c>
      <c r="D43" s="136">
        <v>1346</v>
      </c>
      <c r="E43" s="136">
        <v>15013</v>
      </c>
      <c r="F43" s="136">
        <v>835</v>
      </c>
      <c r="G43" s="136">
        <v>2691</v>
      </c>
      <c r="H43" s="136">
        <v>3712</v>
      </c>
      <c r="I43" s="136">
        <v>3260</v>
      </c>
      <c r="J43" s="136">
        <v>2183</v>
      </c>
      <c r="K43" s="136">
        <v>1758</v>
      </c>
      <c r="L43" s="136">
        <v>574</v>
      </c>
      <c r="M43" s="136">
        <v>609</v>
      </c>
      <c r="N43" s="136">
        <v>8057</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252050</v>
      </c>
      <c r="D44" s="137">
        <v>41670</v>
      </c>
      <c r="E44" s="137">
        <v>42504</v>
      </c>
      <c r="F44" s="137">
        <v>1673</v>
      </c>
      <c r="G44" s="137">
        <v>6174</v>
      </c>
      <c r="H44" s="137">
        <v>11076</v>
      </c>
      <c r="I44" s="137">
        <v>7759</v>
      </c>
      <c r="J44" s="137">
        <v>5693</v>
      </c>
      <c r="K44" s="137">
        <v>7322</v>
      </c>
      <c r="L44" s="137">
        <v>2807</v>
      </c>
      <c r="M44" s="137">
        <v>566</v>
      </c>
      <c r="N44" s="137">
        <v>167310</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6606</v>
      </c>
      <c r="D45" s="136">
        <v>1097</v>
      </c>
      <c r="E45" s="136">
        <v>3255</v>
      </c>
      <c r="F45" s="136">
        <v>20</v>
      </c>
      <c r="G45" s="136">
        <v>1048</v>
      </c>
      <c r="H45" s="136">
        <v>1007</v>
      </c>
      <c r="I45" s="136" t="s">
        <v>13</v>
      </c>
      <c r="J45" s="136">
        <v>18</v>
      </c>
      <c r="K45" s="136">
        <v>1122</v>
      </c>
      <c r="L45" s="136">
        <v>40</v>
      </c>
      <c r="M45" s="136" t="s">
        <v>13</v>
      </c>
      <c r="N45" s="136">
        <v>2254</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1147</v>
      </c>
      <c r="D47" s="136" t="s">
        <v>13</v>
      </c>
      <c r="E47" s="136">
        <v>305</v>
      </c>
      <c r="F47" s="136">
        <v>45</v>
      </c>
      <c r="G47" s="136">
        <v>20</v>
      </c>
      <c r="H47" s="136">
        <v>92</v>
      </c>
      <c r="I47" s="136">
        <v>23</v>
      </c>
      <c r="J47" s="136">
        <v>54</v>
      </c>
      <c r="K47" s="136">
        <v>62</v>
      </c>
      <c r="L47" s="136">
        <v>9</v>
      </c>
      <c r="M47" s="136" t="s">
        <v>13</v>
      </c>
      <c r="N47" s="136">
        <v>842</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1</v>
      </c>
      <c r="D48" s="136" t="s">
        <v>13</v>
      </c>
      <c r="E48" s="136">
        <v>1</v>
      </c>
      <c r="F48" s="136" t="s">
        <v>13</v>
      </c>
      <c r="G48" s="136">
        <v>1</v>
      </c>
      <c r="H48" s="136" t="s">
        <v>13</v>
      </c>
      <c r="I48" s="136" t="s">
        <v>13</v>
      </c>
      <c r="J48" s="136" t="s">
        <v>13</v>
      </c>
      <c r="K48" s="136" t="s">
        <v>13</v>
      </c>
      <c r="L48" s="136" t="s">
        <v>13</v>
      </c>
      <c r="M48" s="136" t="s">
        <v>13</v>
      </c>
      <c r="N48" s="136" t="s">
        <v>13</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7752</v>
      </c>
      <c r="D49" s="137">
        <v>1097</v>
      </c>
      <c r="E49" s="137">
        <v>3559</v>
      </c>
      <c r="F49" s="137">
        <v>65</v>
      </c>
      <c r="G49" s="137">
        <v>1067</v>
      </c>
      <c r="H49" s="137">
        <v>1100</v>
      </c>
      <c r="I49" s="137">
        <v>23</v>
      </c>
      <c r="J49" s="137">
        <v>71</v>
      </c>
      <c r="K49" s="137">
        <v>1184</v>
      </c>
      <c r="L49" s="137">
        <v>49</v>
      </c>
      <c r="M49" s="137" t="s">
        <v>13</v>
      </c>
      <c r="N49" s="137">
        <v>3096</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259802</v>
      </c>
      <c r="D50" s="137">
        <v>42767</v>
      </c>
      <c r="E50" s="137">
        <v>46063</v>
      </c>
      <c r="F50" s="137">
        <v>1738</v>
      </c>
      <c r="G50" s="137">
        <v>7241</v>
      </c>
      <c r="H50" s="137">
        <v>12175</v>
      </c>
      <c r="I50" s="137">
        <v>7783</v>
      </c>
      <c r="J50" s="137">
        <v>5765</v>
      </c>
      <c r="K50" s="137">
        <v>8506</v>
      </c>
      <c r="L50" s="137">
        <v>2856</v>
      </c>
      <c r="M50" s="137">
        <v>566</v>
      </c>
      <c r="N50" s="137">
        <v>170406</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-453950</v>
      </c>
      <c r="D51" s="137">
        <v>-108676</v>
      </c>
      <c r="E51" s="137">
        <v>-144250</v>
      </c>
      <c r="F51" s="137">
        <v>-8038</v>
      </c>
      <c r="G51" s="137">
        <v>-17478</v>
      </c>
      <c r="H51" s="137">
        <v>-25874</v>
      </c>
      <c r="I51" s="137">
        <v>-17299</v>
      </c>
      <c r="J51" s="137">
        <v>-21362</v>
      </c>
      <c r="K51" s="137">
        <v>-19037</v>
      </c>
      <c r="L51" s="137">
        <v>-35162</v>
      </c>
      <c r="M51" s="137">
        <v>-1598</v>
      </c>
      <c r="N51" s="137">
        <v>-199425</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-445899</v>
      </c>
      <c r="D52" s="138">
        <v>-108640</v>
      </c>
      <c r="E52" s="138">
        <v>-136115</v>
      </c>
      <c r="F52" s="138">
        <v>-7980</v>
      </c>
      <c r="G52" s="138">
        <v>-16595</v>
      </c>
      <c r="H52" s="138">
        <v>-23083</v>
      </c>
      <c r="I52" s="138">
        <v>-16658</v>
      </c>
      <c r="J52" s="138">
        <v>-20600</v>
      </c>
      <c r="K52" s="138">
        <v>-18548</v>
      </c>
      <c r="L52" s="138">
        <v>-32651</v>
      </c>
      <c r="M52" s="138">
        <v>-1589</v>
      </c>
      <c r="N52" s="138">
        <v>-199555</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1363</v>
      </c>
      <c r="D53" s="136" t="s">
        <v>13</v>
      </c>
      <c r="E53" s="136">
        <v>1363</v>
      </c>
      <c r="F53" s="136" t="s">
        <v>13</v>
      </c>
      <c r="G53" s="136">
        <v>929</v>
      </c>
      <c r="H53" s="136" t="s">
        <v>13</v>
      </c>
      <c r="I53" s="136" t="s">
        <v>13</v>
      </c>
      <c r="J53" s="136">
        <v>435</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1649</v>
      </c>
      <c r="D54" s="136" t="s">
        <v>13</v>
      </c>
      <c r="E54" s="136">
        <v>1615</v>
      </c>
      <c r="F54" s="136" t="s">
        <v>13</v>
      </c>
      <c r="G54" s="136">
        <v>957</v>
      </c>
      <c r="H54" s="136">
        <v>124</v>
      </c>
      <c r="I54" s="136">
        <v>16</v>
      </c>
      <c r="J54" s="136">
        <v>518</v>
      </c>
      <c r="K54" s="136" t="s">
        <v>13</v>
      </c>
      <c r="L54" s="136" t="s">
        <v>13</v>
      </c>
      <c r="M54" s="136">
        <v>34</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64.709999999999994</v>
      </c>
      <c r="D56" s="36">
        <v>26.56</v>
      </c>
      <c r="E56" s="36">
        <v>47.4</v>
      </c>
      <c r="F56" s="36">
        <v>25.78</v>
      </c>
      <c r="G56" s="36">
        <v>49.8</v>
      </c>
      <c r="H56" s="36">
        <v>60.87</v>
      </c>
      <c r="I56" s="36">
        <v>73.040000000000006</v>
      </c>
      <c r="J56" s="36">
        <v>39.5</v>
      </c>
      <c r="K56" s="36">
        <v>81.209999999999994</v>
      </c>
      <c r="L56" s="36">
        <v>15.68</v>
      </c>
      <c r="M56" s="36">
        <v>2.88</v>
      </c>
      <c r="N56" s="36">
        <v>24.29</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7.96</v>
      </c>
      <c r="D57" s="36">
        <v>1.25</v>
      </c>
      <c r="E57" s="36">
        <v>8.74</v>
      </c>
      <c r="F57" s="36">
        <v>3.64</v>
      </c>
      <c r="G57" s="36">
        <v>8.5</v>
      </c>
      <c r="H57" s="36">
        <v>13.55</v>
      </c>
      <c r="I57" s="36">
        <v>11.58</v>
      </c>
      <c r="J57" s="36">
        <v>8.1999999999999993</v>
      </c>
      <c r="K57" s="36">
        <v>13.54</v>
      </c>
      <c r="L57" s="36">
        <v>2.9</v>
      </c>
      <c r="M57" s="36">
        <v>0.13</v>
      </c>
      <c r="N57" s="36">
        <v>0.67</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v>166.02</v>
      </c>
      <c r="D58" s="36">
        <v>430.86</v>
      </c>
      <c r="E58" s="36" t="s">
        <v>13</v>
      </c>
      <c r="F58" s="36" t="s">
        <v>13</v>
      </c>
      <c r="G58" s="36" t="s">
        <v>13</v>
      </c>
      <c r="H58" s="36" t="s">
        <v>13</v>
      </c>
      <c r="I58" s="36" t="s">
        <v>13</v>
      </c>
      <c r="J58" s="36" t="s">
        <v>13</v>
      </c>
      <c r="K58" s="36" t="s">
        <v>13</v>
      </c>
      <c r="L58" s="36" t="s">
        <v>13</v>
      </c>
      <c r="M58" s="36" t="s">
        <v>13</v>
      </c>
      <c r="N58" s="36">
        <v>105.65</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0.05</v>
      </c>
      <c r="D59" s="36" t="s">
        <v>13</v>
      </c>
      <c r="E59" s="36">
        <v>0.05</v>
      </c>
      <c r="F59" s="36" t="s">
        <v>13</v>
      </c>
      <c r="G59" s="36">
        <v>0.02</v>
      </c>
      <c r="H59" s="36">
        <v>7.0000000000000007E-2</v>
      </c>
      <c r="I59" s="36">
        <v>0.03</v>
      </c>
      <c r="J59" s="36">
        <v>0.22</v>
      </c>
      <c r="K59" s="36" t="s">
        <v>13</v>
      </c>
      <c r="L59" s="36" t="s">
        <v>13</v>
      </c>
      <c r="M59" s="36" t="s">
        <v>13</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212.95</v>
      </c>
      <c r="D60" s="36">
        <v>51.76</v>
      </c>
      <c r="E60" s="36">
        <v>92.35</v>
      </c>
      <c r="F60" s="36">
        <v>85.07</v>
      </c>
      <c r="G60" s="36">
        <v>89.35</v>
      </c>
      <c r="H60" s="36">
        <v>85.73</v>
      </c>
      <c r="I60" s="36">
        <v>87.61</v>
      </c>
      <c r="J60" s="36">
        <v>92.54</v>
      </c>
      <c r="K60" s="36">
        <v>89.69</v>
      </c>
      <c r="L60" s="36">
        <v>105.7</v>
      </c>
      <c r="M60" s="36">
        <v>0.54</v>
      </c>
      <c r="N60" s="36">
        <v>157.02000000000001</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15.63</v>
      </c>
      <c r="D61" s="36">
        <v>4.53</v>
      </c>
      <c r="E61" s="36">
        <v>11.52</v>
      </c>
      <c r="F61" s="36">
        <v>9.11</v>
      </c>
      <c r="G61" s="36">
        <v>15.61</v>
      </c>
      <c r="H61" s="36">
        <v>15.7</v>
      </c>
      <c r="I61" s="36">
        <v>20.29</v>
      </c>
      <c r="J61" s="36">
        <v>10.77</v>
      </c>
      <c r="K61" s="36">
        <v>11.74</v>
      </c>
      <c r="L61" s="36">
        <v>1.98</v>
      </c>
      <c r="M61" s="36">
        <v>0.78</v>
      </c>
      <c r="N61" s="36">
        <v>6.18</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436.05</v>
      </c>
      <c r="D62" s="37">
        <v>505.89</v>
      </c>
      <c r="E62" s="37">
        <v>137.03</v>
      </c>
      <c r="F62" s="37">
        <v>105.38</v>
      </c>
      <c r="G62" s="37">
        <v>132.06</v>
      </c>
      <c r="H62" s="37">
        <v>144.51</v>
      </c>
      <c r="I62" s="37">
        <v>151.97999999999999</v>
      </c>
      <c r="J62" s="37">
        <v>129.69</v>
      </c>
      <c r="K62" s="37">
        <v>172.71</v>
      </c>
      <c r="L62" s="37">
        <v>122.31</v>
      </c>
      <c r="M62" s="37">
        <v>2.77</v>
      </c>
      <c r="N62" s="37">
        <v>281.45</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8.32</v>
      </c>
      <c r="D63" s="36">
        <v>2.2000000000000002</v>
      </c>
      <c r="E63" s="36">
        <v>8.56</v>
      </c>
      <c r="F63" s="36">
        <v>1.34</v>
      </c>
      <c r="G63" s="36">
        <v>10.95</v>
      </c>
      <c r="H63" s="36">
        <v>15.2</v>
      </c>
      <c r="I63" s="36">
        <v>3.05</v>
      </c>
      <c r="J63" s="36">
        <v>4.1100000000000003</v>
      </c>
      <c r="K63" s="36">
        <v>11.17</v>
      </c>
      <c r="L63" s="36">
        <v>8.83</v>
      </c>
      <c r="M63" s="36">
        <v>0.01</v>
      </c>
      <c r="N63" s="36">
        <v>1.1499999999999999</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5.51</v>
      </c>
      <c r="D64" s="36" t="s">
        <v>13</v>
      </c>
      <c r="E64" s="36">
        <v>6.77</v>
      </c>
      <c r="F64" s="36">
        <v>0.45</v>
      </c>
      <c r="G64" s="36">
        <v>9.1300000000000008</v>
      </c>
      <c r="H64" s="36">
        <v>9.18</v>
      </c>
      <c r="I64" s="36">
        <v>2.36</v>
      </c>
      <c r="J64" s="36">
        <v>3.2</v>
      </c>
      <c r="K64" s="36">
        <v>9.8699999999999992</v>
      </c>
      <c r="L64" s="36">
        <v>8.74</v>
      </c>
      <c r="M64" s="36" t="s">
        <v>13</v>
      </c>
      <c r="N64" s="36" t="s">
        <v>13</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1.55</v>
      </c>
      <c r="D66" s="36">
        <v>1.61</v>
      </c>
      <c r="E66" s="36">
        <v>0.41</v>
      </c>
      <c r="F66" s="36" t="s">
        <v>13</v>
      </c>
      <c r="G66" s="36">
        <v>0.37</v>
      </c>
      <c r="H66" s="36">
        <v>1.26</v>
      </c>
      <c r="I66" s="36">
        <v>1.08</v>
      </c>
      <c r="J66" s="36" t="s">
        <v>13</v>
      </c>
      <c r="K66" s="36" t="s">
        <v>13</v>
      </c>
      <c r="L66" s="36" t="s">
        <v>13</v>
      </c>
      <c r="M66" s="36" t="s">
        <v>13</v>
      </c>
      <c r="N66" s="36">
        <v>1.1299999999999999</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t="s">
        <v>13</v>
      </c>
      <c r="D67" s="36" t="s">
        <v>13</v>
      </c>
      <c r="E67" s="36" t="s">
        <v>13</v>
      </c>
      <c r="F67" s="36" t="s">
        <v>13</v>
      </c>
      <c r="G67" s="36">
        <v>0.01</v>
      </c>
      <c r="H67" s="36" t="s">
        <v>13</v>
      </c>
      <c r="I67" s="36" t="s">
        <v>13</v>
      </c>
      <c r="J67" s="36" t="s">
        <v>13</v>
      </c>
      <c r="K67" s="36" t="s">
        <v>13</v>
      </c>
      <c r="L67" s="36" t="s">
        <v>13</v>
      </c>
      <c r="M67" s="36" t="s">
        <v>13</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9.8699999999999992</v>
      </c>
      <c r="D68" s="37">
        <v>3.81</v>
      </c>
      <c r="E68" s="37">
        <v>8.9700000000000006</v>
      </c>
      <c r="F68" s="37">
        <v>1.34</v>
      </c>
      <c r="G68" s="37">
        <v>11.31</v>
      </c>
      <c r="H68" s="37">
        <v>16.46</v>
      </c>
      <c r="I68" s="37">
        <v>4.1399999999999997</v>
      </c>
      <c r="J68" s="37">
        <v>4.1100000000000003</v>
      </c>
      <c r="K68" s="37">
        <v>11.17</v>
      </c>
      <c r="L68" s="37">
        <v>8.83</v>
      </c>
      <c r="M68" s="37">
        <v>0.01</v>
      </c>
      <c r="N68" s="37">
        <v>2.2799999999999998</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445.93</v>
      </c>
      <c r="D69" s="37">
        <v>509.71</v>
      </c>
      <c r="E69" s="37">
        <v>146</v>
      </c>
      <c r="F69" s="37">
        <v>106.72</v>
      </c>
      <c r="G69" s="37">
        <v>143.37</v>
      </c>
      <c r="H69" s="37">
        <v>160.97</v>
      </c>
      <c r="I69" s="37">
        <v>156.11000000000001</v>
      </c>
      <c r="J69" s="37">
        <v>133.80000000000001</v>
      </c>
      <c r="K69" s="37">
        <v>183.88</v>
      </c>
      <c r="L69" s="37">
        <v>131.13999999999999</v>
      </c>
      <c r="M69" s="37">
        <v>2.78</v>
      </c>
      <c r="N69" s="37">
        <v>283.73</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86.33</v>
      </c>
      <c r="D76" s="36">
        <v>87.14</v>
      </c>
      <c r="E76" s="36">
        <v>11.1</v>
      </c>
      <c r="F76" s="36">
        <v>9.0399999999999991</v>
      </c>
      <c r="G76" s="36">
        <v>11.75</v>
      </c>
      <c r="H76" s="36">
        <v>14.15</v>
      </c>
      <c r="I76" s="36">
        <v>15.8</v>
      </c>
      <c r="J76" s="36">
        <v>9.84</v>
      </c>
      <c r="K76" s="36">
        <v>16.52</v>
      </c>
      <c r="L76" s="36">
        <v>4.37</v>
      </c>
      <c r="M76" s="36">
        <v>0.05</v>
      </c>
      <c r="N76" s="36">
        <v>75.010000000000005</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0.66</v>
      </c>
      <c r="D77" s="36">
        <v>0.56000000000000005</v>
      </c>
      <c r="E77" s="36">
        <v>0.24</v>
      </c>
      <c r="F77" s="36">
        <v>0.04</v>
      </c>
      <c r="G77" s="36">
        <v>0.26</v>
      </c>
      <c r="H77" s="36">
        <v>0.09</v>
      </c>
      <c r="I77" s="36">
        <v>0.16</v>
      </c>
      <c r="J77" s="36" t="s">
        <v>13</v>
      </c>
      <c r="K77" s="36">
        <v>1.01</v>
      </c>
      <c r="L77" s="36">
        <v>0.21</v>
      </c>
      <c r="M77" s="36">
        <v>0.04</v>
      </c>
      <c r="N77" s="36">
        <v>0.43</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11.29</v>
      </c>
      <c r="D78" s="36">
        <v>2.73</v>
      </c>
      <c r="E78" s="36">
        <v>12.86</v>
      </c>
      <c r="F78" s="36">
        <v>6.91</v>
      </c>
      <c r="G78" s="36">
        <v>12.79</v>
      </c>
      <c r="H78" s="36">
        <v>18.38</v>
      </c>
      <c r="I78" s="36">
        <v>16.88</v>
      </c>
      <c r="J78" s="36">
        <v>11.22</v>
      </c>
      <c r="K78" s="36">
        <v>21.83</v>
      </c>
      <c r="L78" s="36">
        <v>4.57</v>
      </c>
      <c r="M78" s="36">
        <v>0.28999999999999998</v>
      </c>
      <c r="N78" s="36">
        <v>0.2</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74.83</v>
      </c>
      <c r="D79" s="36">
        <v>54.35</v>
      </c>
      <c r="E79" s="36">
        <v>19.920000000000002</v>
      </c>
      <c r="F79" s="36">
        <v>11.39</v>
      </c>
      <c r="G79" s="36">
        <v>26.62</v>
      </c>
      <c r="H79" s="36">
        <v>29.93</v>
      </c>
      <c r="I79" s="36">
        <v>35.75</v>
      </c>
      <c r="J79" s="36">
        <v>17.79</v>
      </c>
      <c r="K79" s="36">
        <v>21.26</v>
      </c>
      <c r="L79" s="36">
        <v>2.5</v>
      </c>
      <c r="M79" s="36">
        <v>1.1399999999999999</v>
      </c>
      <c r="N79" s="36">
        <v>58.9</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15.63</v>
      </c>
      <c r="D80" s="36">
        <v>4.53</v>
      </c>
      <c r="E80" s="36">
        <v>11.52</v>
      </c>
      <c r="F80" s="36">
        <v>9.11</v>
      </c>
      <c r="G80" s="36">
        <v>15.61</v>
      </c>
      <c r="H80" s="36">
        <v>15.7</v>
      </c>
      <c r="I80" s="36">
        <v>20.29</v>
      </c>
      <c r="J80" s="36">
        <v>10.77</v>
      </c>
      <c r="K80" s="36">
        <v>11.74</v>
      </c>
      <c r="L80" s="36">
        <v>1.98</v>
      </c>
      <c r="M80" s="36">
        <v>0.78</v>
      </c>
      <c r="N80" s="36">
        <v>6.18</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157.47</v>
      </c>
      <c r="D81" s="37">
        <v>140.25</v>
      </c>
      <c r="E81" s="37">
        <v>32.61</v>
      </c>
      <c r="F81" s="37">
        <v>18.27</v>
      </c>
      <c r="G81" s="37">
        <v>35.81</v>
      </c>
      <c r="H81" s="37">
        <v>46.86</v>
      </c>
      <c r="I81" s="37">
        <v>48.3</v>
      </c>
      <c r="J81" s="37">
        <v>28.08</v>
      </c>
      <c r="K81" s="37">
        <v>48.88</v>
      </c>
      <c r="L81" s="37">
        <v>9.68</v>
      </c>
      <c r="M81" s="37">
        <v>0.73</v>
      </c>
      <c r="N81" s="37">
        <v>128.36000000000001</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4.13</v>
      </c>
      <c r="D82" s="36">
        <v>3.69</v>
      </c>
      <c r="E82" s="36">
        <v>2.5</v>
      </c>
      <c r="F82" s="36">
        <v>0.22</v>
      </c>
      <c r="G82" s="36">
        <v>6.08</v>
      </c>
      <c r="H82" s="36">
        <v>4.26</v>
      </c>
      <c r="I82" s="36" t="s">
        <v>13</v>
      </c>
      <c r="J82" s="36">
        <v>0.09</v>
      </c>
      <c r="K82" s="36">
        <v>7.49</v>
      </c>
      <c r="L82" s="36">
        <v>0.14000000000000001</v>
      </c>
      <c r="M82" s="36" t="s">
        <v>13</v>
      </c>
      <c r="N82" s="36">
        <v>1.73</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0.72</v>
      </c>
      <c r="D84" s="36" t="s">
        <v>13</v>
      </c>
      <c r="E84" s="36">
        <v>0.23</v>
      </c>
      <c r="F84" s="36">
        <v>0.49</v>
      </c>
      <c r="G84" s="36">
        <v>0.12</v>
      </c>
      <c r="H84" s="36">
        <v>0.39</v>
      </c>
      <c r="I84" s="36">
        <v>0.14000000000000001</v>
      </c>
      <c r="J84" s="36">
        <v>0.26</v>
      </c>
      <c r="K84" s="36">
        <v>0.41</v>
      </c>
      <c r="L84" s="36">
        <v>0.03</v>
      </c>
      <c r="M84" s="36" t="s">
        <v>13</v>
      </c>
      <c r="N84" s="36">
        <v>0.65</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t="s">
        <v>13</v>
      </c>
      <c r="D85" s="36" t="s">
        <v>13</v>
      </c>
      <c r="E85" s="36" t="s">
        <v>13</v>
      </c>
      <c r="F85" s="36" t="s">
        <v>13</v>
      </c>
      <c r="G85" s="36">
        <v>0.01</v>
      </c>
      <c r="H85" s="36" t="s">
        <v>13</v>
      </c>
      <c r="I85" s="36" t="s">
        <v>13</v>
      </c>
      <c r="J85" s="36" t="s">
        <v>13</v>
      </c>
      <c r="K85" s="36" t="s">
        <v>13</v>
      </c>
      <c r="L85" s="36" t="s">
        <v>13</v>
      </c>
      <c r="M85" s="36" t="s">
        <v>13</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4.84</v>
      </c>
      <c r="D86" s="37">
        <v>3.69</v>
      </c>
      <c r="E86" s="37">
        <v>2.73</v>
      </c>
      <c r="F86" s="37">
        <v>0.71</v>
      </c>
      <c r="G86" s="37">
        <v>6.19</v>
      </c>
      <c r="H86" s="37">
        <v>4.6500000000000004</v>
      </c>
      <c r="I86" s="37">
        <v>0.14000000000000001</v>
      </c>
      <c r="J86" s="37">
        <v>0.35</v>
      </c>
      <c r="K86" s="37">
        <v>7.91</v>
      </c>
      <c r="L86" s="37">
        <v>0.17</v>
      </c>
      <c r="M86" s="37" t="s">
        <v>13</v>
      </c>
      <c r="N86" s="37">
        <v>2.38</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162.32</v>
      </c>
      <c r="D87" s="37">
        <v>143.94</v>
      </c>
      <c r="E87" s="37">
        <v>35.340000000000003</v>
      </c>
      <c r="F87" s="37">
        <v>18.97</v>
      </c>
      <c r="G87" s="37">
        <v>42</v>
      </c>
      <c r="H87" s="37">
        <v>51.51</v>
      </c>
      <c r="I87" s="37">
        <v>48.44</v>
      </c>
      <c r="J87" s="37">
        <v>28.43</v>
      </c>
      <c r="K87" s="37">
        <v>56.79</v>
      </c>
      <c r="L87" s="37">
        <v>9.85</v>
      </c>
      <c r="M87" s="37">
        <v>0.73</v>
      </c>
      <c r="N87" s="37">
        <v>130.72999999999999</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-283.61</v>
      </c>
      <c r="D88" s="37">
        <v>-365.77</v>
      </c>
      <c r="E88" s="37">
        <v>-110.67</v>
      </c>
      <c r="F88" s="37">
        <v>-87.75</v>
      </c>
      <c r="G88" s="37">
        <v>-101.37</v>
      </c>
      <c r="H88" s="37">
        <v>-109.46</v>
      </c>
      <c r="I88" s="37">
        <v>-107.67</v>
      </c>
      <c r="J88" s="37">
        <v>-105.37</v>
      </c>
      <c r="K88" s="37">
        <v>-127.09</v>
      </c>
      <c r="L88" s="37">
        <v>-121.29</v>
      </c>
      <c r="M88" s="37">
        <v>-2.06</v>
      </c>
      <c r="N88" s="37">
        <v>-152.99</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-278.58</v>
      </c>
      <c r="D89" s="38">
        <v>-365.65</v>
      </c>
      <c r="E89" s="38">
        <v>-104.42</v>
      </c>
      <c r="F89" s="38">
        <v>-87.11</v>
      </c>
      <c r="G89" s="38">
        <v>-96.25</v>
      </c>
      <c r="H89" s="38">
        <v>-97.65</v>
      </c>
      <c r="I89" s="38">
        <v>-103.68</v>
      </c>
      <c r="J89" s="38">
        <v>-101.61</v>
      </c>
      <c r="K89" s="38">
        <v>-123.83</v>
      </c>
      <c r="L89" s="38">
        <v>-112.63</v>
      </c>
      <c r="M89" s="38">
        <v>-2.04</v>
      </c>
      <c r="N89" s="38">
        <v>-153.09</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0.85</v>
      </c>
      <c r="D90" s="36" t="s">
        <v>13</v>
      </c>
      <c r="E90" s="36">
        <v>1.05</v>
      </c>
      <c r="F90" s="36" t="s">
        <v>13</v>
      </c>
      <c r="G90" s="36">
        <v>5.39</v>
      </c>
      <c r="H90" s="36" t="s">
        <v>13</v>
      </c>
      <c r="I90" s="36" t="s">
        <v>13</v>
      </c>
      <c r="J90" s="36">
        <v>2.14</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v>1.03</v>
      </c>
      <c r="D91" s="36" t="s">
        <v>13</v>
      </c>
      <c r="E91" s="36">
        <v>1.24</v>
      </c>
      <c r="F91" s="36" t="s">
        <v>13</v>
      </c>
      <c r="G91" s="36">
        <v>5.55</v>
      </c>
      <c r="H91" s="36">
        <v>0.53</v>
      </c>
      <c r="I91" s="36">
        <v>0.1</v>
      </c>
      <c r="J91" s="36">
        <v>2.56</v>
      </c>
      <c r="K91" s="36" t="s">
        <v>13</v>
      </c>
      <c r="L91" s="36" t="s">
        <v>13</v>
      </c>
      <c r="M91" s="36">
        <v>0.04</v>
      </c>
      <c r="N91" s="36" t="s">
        <v>13</v>
      </c>
    </row>
  </sheetData>
  <mergeCells count="31">
    <mergeCell ref="F14:H16"/>
    <mergeCell ref="F6:F13"/>
    <mergeCell ref="I6:I13"/>
    <mergeCell ref="J6:J13"/>
    <mergeCell ref="A4:A16"/>
    <mergeCell ref="B4:B16"/>
    <mergeCell ref="C4:C16"/>
    <mergeCell ref="D4:D16"/>
    <mergeCell ref="E4:E16"/>
    <mergeCell ref="A1:B1"/>
    <mergeCell ref="C1:H1"/>
    <mergeCell ref="I1:N1"/>
    <mergeCell ref="A3:B3"/>
    <mergeCell ref="C3:H3"/>
    <mergeCell ref="I3:N3"/>
    <mergeCell ref="C55:H55"/>
    <mergeCell ref="I55:N55"/>
    <mergeCell ref="A2:B2"/>
    <mergeCell ref="C2:H2"/>
    <mergeCell ref="I2:N2"/>
    <mergeCell ref="I4:L5"/>
    <mergeCell ref="M4:M16"/>
    <mergeCell ref="N4:N16"/>
    <mergeCell ref="G6:G13"/>
    <mergeCell ref="H6:H13"/>
    <mergeCell ref="K6:K13"/>
    <mergeCell ref="C18:H18"/>
    <mergeCell ref="L6:L13"/>
    <mergeCell ref="I14:L16"/>
    <mergeCell ref="F4:H5"/>
    <mergeCell ref="I18:N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109</v>
      </c>
      <c r="B2" s="254"/>
      <c r="C2" s="257" t="s">
        <v>213</v>
      </c>
      <c r="D2" s="258"/>
      <c r="E2" s="258"/>
      <c r="F2" s="258"/>
      <c r="G2" s="258"/>
      <c r="H2" s="258"/>
      <c r="I2" s="258" t="s">
        <v>213</v>
      </c>
      <c r="J2" s="258"/>
      <c r="K2" s="258"/>
      <c r="L2" s="258"/>
      <c r="M2" s="258"/>
      <c r="N2" s="258"/>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0"/>
      <c r="J3" s="260"/>
      <c r="K3" s="260"/>
      <c r="L3" s="260"/>
      <c r="M3" s="260"/>
      <c r="N3" s="260"/>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33187</v>
      </c>
      <c r="D19" s="136">
        <v>8324</v>
      </c>
      <c r="E19" s="136">
        <v>7026</v>
      </c>
      <c r="F19" s="136">
        <v>16</v>
      </c>
      <c r="G19" s="136">
        <v>168</v>
      </c>
      <c r="H19" s="136">
        <v>663</v>
      </c>
      <c r="I19" s="136">
        <v>1269</v>
      </c>
      <c r="J19" s="136">
        <v>1400</v>
      </c>
      <c r="K19" s="136">
        <v>2048</v>
      </c>
      <c r="L19" s="136">
        <v>1462</v>
      </c>
      <c r="M19" s="136">
        <v>138</v>
      </c>
      <c r="N19" s="136">
        <v>17698</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23446</v>
      </c>
      <c r="D20" s="136">
        <v>9111</v>
      </c>
      <c r="E20" s="136">
        <v>13106</v>
      </c>
      <c r="F20" s="136">
        <v>225</v>
      </c>
      <c r="G20" s="136">
        <v>592</v>
      </c>
      <c r="H20" s="136">
        <v>1932</v>
      </c>
      <c r="I20" s="136">
        <v>1740</v>
      </c>
      <c r="J20" s="136">
        <v>2639</v>
      </c>
      <c r="K20" s="136">
        <v>2052</v>
      </c>
      <c r="L20" s="136">
        <v>3926</v>
      </c>
      <c r="M20" s="136">
        <v>206</v>
      </c>
      <c r="N20" s="136">
        <v>1022</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110</v>
      </c>
      <c r="D22" s="136" t="s">
        <v>13</v>
      </c>
      <c r="E22" s="136">
        <v>106</v>
      </c>
      <c r="F22" s="136">
        <v>5</v>
      </c>
      <c r="G22" s="136">
        <v>6</v>
      </c>
      <c r="H22" s="136">
        <v>13</v>
      </c>
      <c r="I22" s="136">
        <v>38</v>
      </c>
      <c r="J22" s="136">
        <v>44</v>
      </c>
      <c r="K22" s="136">
        <v>1</v>
      </c>
      <c r="L22" s="136" t="s">
        <v>13</v>
      </c>
      <c r="M22" s="136">
        <v>5</v>
      </c>
      <c r="N22" s="136" t="s">
        <v>13</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39437</v>
      </c>
      <c r="D23" s="136">
        <v>8425</v>
      </c>
      <c r="E23" s="136">
        <v>10016</v>
      </c>
      <c r="F23" s="136">
        <v>54</v>
      </c>
      <c r="G23" s="136">
        <v>196</v>
      </c>
      <c r="H23" s="136">
        <v>640</v>
      </c>
      <c r="I23" s="136">
        <v>483</v>
      </c>
      <c r="J23" s="136">
        <v>1447</v>
      </c>
      <c r="K23" s="136">
        <v>1355</v>
      </c>
      <c r="L23" s="136">
        <v>5840</v>
      </c>
      <c r="M23" s="136">
        <v>14</v>
      </c>
      <c r="N23" s="136">
        <v>20982</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938</v>
      </c>
      <c r="D24" s="136">
        <v>3</v>
      </c>
      <c r="E24" s="136">
        <v>799</v>
      </c>
      <c r="F24" s="136">
        <v>19</v>
      </c>
      <c r="G24" s="136">
        <v>10</v>
      </c>
      <c r="H24" s="136">
        <v>183</v>
      </c>
      <c r="I24" s="136">
        <v>253</v>
      </c>
      <c r="J24" s="136">
        <v>124</v>
      </c>
      <c r="K24" s="136">
        <v>140</v>
      </c>
      <c r="L24" s="136">
        <v>70</v>
      </c>
      <c r="M24" s="136">
        <v>136</v>
      </c>
      <c r="N24" s="136" t="s">
        <v>13</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95242</v>
      </c>
      <c r="D25" s="137">
        <v>25857</v>
      </c>
      <c r="E25" s="137">
        <v>29455</v>
      </c>
      <c r="F25" s="137">
        <v>281</v>
      </c>
      <c r="G25" s="137">
        <v>952</v>
      </c>
      <c r="H25" s="137">
        <v>3065</v>
      </c>
      <c r="I25" s="137">
        <v>3277</v>
      </c>
      <c r="J25" s="137">
        <v>5407</v>
      </c>
      <c r="K25" s="137">
        <v>5316</v>
      </c>
      <c r="L25" s="137">
        <v>11158</v>
      </c>
      <c r="M25" s="137">
        <v>227</v>
      </c>
      <c r="N25" s="137">
        <v>39703</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7443</v>
      </c>
      <c r="D26" s="136">
        <v>2712</v>
      </c>
      <c r="E26" s="136">
        <v>4691</v>
      </c>
      <c r="F26" s="136">
        <v>6</v>
      </c>
      <c r="G26" s="136">
        <v>1068</v>
      </c>
      <c r="H26" s="136">
        <v>1330</v>
      </c>
      <c r="I26" s="136">
        <v>1277</v>
      </c>
      <c r="J26" s="136">
        <v>563</v>
      </c>
      <c r="K26" s="136">
        <v>300</v>
      </c>
      <c r="L26" s="136">
        <v>147</v>
      </c>
      <c r="M26" s="136">
        <v>15</v>
      </c>
      <c r="N26" s="136">
        <v>25</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4945</v>
      </c>
      <c r="D27" s="136">
        <v>1813</v>
      </c>
      <c r="E27" s="136">
        <v>3116</v>
      </c>
      <c r="F27" s="136" t="s">
        <v>13</v>
      </c>
      <c r="G27" s="136">
        <v>210</v>
      </c>
      <c r="H27" s="136">
        <v>1286</v>
      </c>
      <c r="I27" s="136">
        <v>1170</v>
      </c>
      <c r="J27" s="136">
        <v>190</v>
      </c>
      <c r="K27" s="136">
        <v>179</v>
      </c>
      <c r="L27" s="136">
        <v>81</v>
      </c>
      <c r="M27" s="136">
        <v>15</v>
      </c>
      <c r="N27" s="136" t="s">
        <v>13</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3456</v>
      </c>
      <c r="D29" s="136">
        <v>2764</v>
      </c>
      <c r="E29" s="136">
        <v>693</v>
      </c>
      <c r="F29" s="136" t="s">
        <v>13</v>
      </c>
      <c r="G29" s="136">
        <v>5</v>
      </c>
      <c r="H29" s="136">
        <v>114</v>
      </c>
      <c r="I29" s="136" t="s">
        <v>13</v>
      </c>
      <c r="J29" s="136">
        <v>538</v>
      </c>
      <c r="K29" s="136">
        <v>32</v>
      </c>
      <c r="L29" s="136">
        <v>5</v>
      </c>
      <c r="M29" s="136" t="s">
        <v>13</v>
      </c>
      <c r="N29" s="136" t="s">
        <v>13</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4</v>
      </c>
      <c r="D30" s="136" t="s">
        <v>13</v>
      </c>
      <c r="E30" s="136">
        <v>4</v>
      </c>
      <c r="F30" s="136">
        <v>4</v>
      </c>
      <c r="G30" s="136" t="s">
        <v>13</v>
      </c>
      <c r="H30" s="136" t="s">
        <v>13</v>
      </c>
      <c r="I30" s="136" t="s">
        <v>13</v>
      </c>
      <c r="J30" s="136" t="s">
        <v>13</v>
      </c>
      <c r="K30" s="136" t="s">
        <v>13</v>
      </c>
      <c r="L30" s="136" t="s">
        <v>13</v>
      </c>
      <c r="M30" s="136" t="s">
        <v>13</v>
      </c>
      <c r="N30" s="136" t="s">
        <v>13</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10895</v>
      </c>
      <c r="D31" s="137">
        <v>5476</v>
      </c>
      <c r="E31" s="137">
        <v>5379</v>
      </c>
      <c r="F31" s="137">
        <v>2</v>
      </c>
      <c r="G31" s="137">
        <v>1073</v>
      </c>
      <c r="H31" s="137">
        <v>1443</v>
      </c>
      <c r="I31" s="137">
        <v>1277</v>
      </c>
      <c r="J31" s="137">
        <v>1101</v>
      </c>
      <c r="K31" s="137">
        <v>332</v>
      </c>
      <c r="L31" s="137">
        <v>152</v>
      </c>
      <c r="M31" s="137">
        <v>15</v>
      </c>
      <c r="N31" s="137">
        <v>25</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106137</v>
      </c>
      <c r="D32" s="137">
        <v>31333</v>
      </c>
      <c r="E32" s="137">
        <v>34834</v>
      </c>
      <c r="F32" s="137">
        <v>282</v>
      </c>
      <c r="G32" s="137">
        <v>2024</v>
      </c>
      <c r="H32" s="137">
        <v>4508</v>
      </c>
      <c r="I32" s="137">
        <v>4555</v>
      </c>
      <c r="J32" s="137">
        <v>6507</v>
      </c>
      <c r="K32" s="137">
        <v>5648</v>
      </c>
      <c r="L32" s="137">
        <v>11310</v>
      </c>
      <c r="M32" s="137">
        <v>242</v>
      </c>
      <c r="N32" s="137">
        <v>39728</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1087</v>
      </c>
      <c r="D39" s="136">
        <v>339</v>
      </c>
      <c r="E39" s="136">
        <v>70</v>
      </c>
      <c r="F39" s="136" t="s">
        <v>13</v>
      </c>
      <c r="G39" s="136">
        <v>28</v>
      </c>
      <c r="H39" s="136">
        <v>26</v>
      </c>
      <c r="I39" s="136" t="s">
        <v>13</v>
      </c>
      <c r="J39" s="136">
        <v>16</v>
      </c>
      <c r="K39" s="136" t="s">
        <v>13</v>
      </c>
      <c r="L39" s="136" t="s">
        <v>13</v>
      </c>
      <c r="M39" s="136" t="s">
        <v>13</v>
      </c>
      <c r="N39" s="136">
        <v>678</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158</v>
      </c>
      <c r="D40" s="136">
        <v>128</v>
      </c>
      <c r="E40" s="136">
        <v>30</v>
      </c>
      <c r="F40" s="136" t="s">
        <v>13</v>
      </c>
      <c r="G40" s="136" t="s">
        <v>13</v>
      </c>
      <c r="H40" s="136" t="s">
        <v>13</v>
      </c>
      <c r="I40" s="136" t="s">
        <v>13</v>
      </c>
      <c r="J40" s="136" t="s">
        <v>13</v>
      </c>
      <c r="K40" s="136" t="s">
        <v>13</v>
      </c>
      <c r="L40" s="136">
        <v>31</v>
      </c>
      <c r="M40" s="136" t="s">
        <v>13</v>
      </c>
      <c r="N40" s="136" t="s">
        <v>13</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8074</v>
      </c>
      <c r="D41" s="136">
        <v>2577</v>
      </c>
      <c r="E41" s="136">
        <v>3380</v>
      </c>
      <c r="F41" s="136">
        <v>13</v>
      </c>
      <c r="G41" s="136">
        <v>395</v>
      </c>
      <c r="H41" s="136">
        <v>518</v>
      </c>
      <c r="I41" s="136">
        <v>267</v>
      </c>
      <c r="J41" s="136">
        <v>761</v>
      </c>
      <c r="K41" s="136">
        <v>572</v>
      </c>
      <c r="L41" s="136">
        <v>854</v>
      </c>
      <c r="M41" s="136">
        <v>50</v>
      </c>
      <c r="N41" s="136">
        <v>2068</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7172</v>
      </c>
      <c r="D42" s="136">
        <v>1401</v>
      </c>
      <c r="E42" s="136">
        <v>4800</v>
      </c>
      <c r="F42" s="136">
        <v>59</v>
      </c>
      <c r="G42" s="136">
        <v>174</v>
      </c>
      <c r="H42" s="136">
        <v>530</v>
      </c>
      <c r="I42" s="136">
        <v>791</v>
      </c>
      <c r="J42" s="136">
        <v>604</v>
      </c>
      <c r="K42" s="136">
        <v>298</v>
      </c>
      <c r="L42" s="136">
        <v>2344</v>
      </c>
      <c r="M42" s="136">
        <v>148</v>
      </c>
      <c r="N42" s="136">
        <v>823</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938</v>
      </c>
      <c r="D43" s="136">
        <v>3</v>
      </c>
      <c r="E43" s="136">
        <v>799</v>
      </c>
      <c r="F43" s="136">
        <v>19</v>
      </c>
      <c r="G43" s="136">
        <v>10</v>
      </c>
      <c r="H43" s="136">
        <v>183</v>
      </c>
      <c r="I43" s="136">
        <v>253</v>
      </c>
      <c r="J43" s="136">
        <v>124</v>
      </c>
      <c r="K43" s="136">
        <v>140</v>
      </c>
      <c r="L43" s="136">
        <v>70</v>
      </c>
      <c r="M43" s="136">
        <v>136</v>
      </c>
      <c r="N43" s="136" t="s">
        <v>13</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15554</v>
      </c>
      <c r="D44" s="137">
        <v>4442</v>
      </c>
      <c r="E44" s="137">
        <v>7480</v>
      </c>
      <c r="F44" s="137">
        <v>53</v>
      </c>
      <c r="G44" s="137">
        <v>587</v>
      </c>
      <c r="H44" s="137">
        <v>891</v>
      </c>
      <c r="I44" s="137">
        <v>804</v>
      </c>
      <c r="J44" s="137">
        <v>1257</v>
      </c>
      <c r="K44" s="137">
        <v>730</v>
      </c>
      <c r="L44" s="137">
        <v>3158</v>
      </c>
      <c r="M44" s="137">
        <v>63</v>
      </c>
      <c r="N44" s="137">
        <v>3569</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4941</v>
      </c>
      <c r="D45" s="136">
        <v>2825</v>
      </c>
      <c r="E45" s="136">
        <v>2070</v>
      </c>
      <c r="F45" s="136" t="s">
        <v>13</v>
      </c>
      <c r="G45" s="136">
        <v>179</v>
      </c>
      <c r="H45" s="136">
        <v>229</v>
      </c>
      <c r="I45" s="136">
        <v>1635</v>
      </c>
      <c r="J45" s="136">
        <v>27</v>
      </c>
      <c r="K45" s="136" t="s">
        <v>13</v>
      </c>
      <c r="L45" s="136" t="s">
        <v>13</v>
      </c>
      <c r="M45" s="136">
        <v>35</v>
      </c>
      <c r="N45" s="136">
        <v>11</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2079</v>
      </c>
      <c r="D47" s="136" t="s">
        <v>13</v>
      </c>
      <c r="E47" s="136">
        <v>2079</v>
      </c>
      <c r="F47" s="136">
        <v>14</v>
      </c>
      <c r="G47" s="136">
        <v>738</v>
      </c>
      <c r="H47" s="136">
        <v>155</v>
      </c>
      <c r="I47" s="136">
        <v>237</v>
      </c>
      <c r="J47" s="136">
        <v>932</v>
      </c>
      <c r="K47" s="136">
        <v>4</v>
      </c>
      <c r="L47" s="136" t="s">
        <v>13</v>
      </c>
      <c r="M47" s="136" t="s">
        <v>13</v>
      </c>
      <c r="N47" s="136" t="s">
        <v>13</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4</v>
      </c>
      <c r="D48" s="136" t="s">
        <v>13</v>
      </c>
      <c r="E48" s="136">
        <v>4</v>
      </c>
      <c r="F48" s="136">
        <v>4</v>
      </c>
      <c r="G48" s="136" t="s">
        <v>13</v>
      </c>
      <c r="H48" s="136" t="s">
        <v>13</v>
      </c>
      <c r="I48" s="136" t="s">
        <v>13</v>
      </c>
      <c r="J48" s="136" t="s">
        <v>13</v>
      </c>
      <c r="K48" s="136" t="s">
        <v>13</v>
      </c>
      <c r="L48" s="136" t="s">
        <v>13</v>
      </c>
      <c r="M48" s="136" t="s">
        <v>13</v>
      </c>
      <c r="N48" s="136" t="s">
        <v>13</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7016</v>
      </c>
      <c r="D49" s="137">
        <v>2825</v>
      </c>
      <c r="E49" s="137">
        <v>4145</v>
      </c>
      <c r="F49" s="137">
        <v>9</v>
      </c>
      <c r="G49" s="137">
        <v>917</v>
      </c>
      <c r="H49" s="137">
        <v>384</v>
      </c>
      <c r="I49" s="137">
        <v>1872</v>
      </c>
      <c r="J49" s="137">
        <v>959</v>
      </c>
      <c r="K49" s="137">
        <v>4</v>
      </c>
      <c r="L49" s="137" t="s">
        <v>13</v>
      </c>
      <c r="M49" s="137">
        <v>35</v>
      </c>
      <c r="N49" s="137">
        <v>11</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22570</v>
      </c>
      <c r="D50" s="137">
        <v>7267</v>
      </c>
      <c r="E50" s="137">
        <v>11626</v>
      </c>
      <c r="F50" s="137">
        <v>62</v>
      </c>
      <c r="G50" s="137">
        <v>1505</v>
      </c>
      <c r="H50" s="137">
        <v>1275</v>
      </c>
      <c r="I50" s="137">
        <v>2676</v>
      </c>
      <c r="J50" s="137">
        <v>2216</v>
      </c>
      <c r="K50" s="137">
        <v>733</v>
      </c>
      <c r="L50" s="137">
        <v>3158</v>
      </c>
      <c r="M50" s="137">
        <v>97</v>
      </c>
      <c r="N50" s="137">
        <v>3580</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-83567</v>
      </c>
      <c r="D51" s="137">
        <v>-24066</v>
      </c>
      <c r="E51" s="137">
        <v>-23208</v>
      </c>
      <c r="F51" s="137">
        <v>-220</v>
      </c>
      <c r="G51" s="137">
        <v>-520</v>
      </c>
      <c r="H51" s="137">
        <v>-3233</v>
      </c>
      <c r="I51" s="137">
        <v>-1879</v>
      </c>
      <c r="J51" s="137">
        <v>-4291</v>
      </c>
      <c r="K51" s="137">
        <v>-4914</v>
      </c>
      <c r="L51" s="137">
        <v>-8151</v>
      </c>
      <c r="M51" s="137">
        <v>-145</v>
      </c>
      <c r="N51" s="137">
        <v>-36148</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-79688</v>
      </c>
      <c r="D52" s="138">
        <v>-21415</v>
      </c>
      <c r="E52" s="138">
        <v>-21975</v>
      </c>
      <c r="F52" s="138">
        <v>-228</v>
      </c>
      <c r="G52" s="138">
        <v>-364</v>
      </c>
      <c r="H52" s="138">
        <v>-2174</v>
      </c>
      <c r="I52" s="138">
        <v>-2473</v>
      </c>
      <c r="J52" s="138">
        <v>-4149</v>
      </c>
      <c r="K52" s="138">
        <v>-4586</v>
      </c>
      <c r="L52" s="138">
        <v>-8000</v>
      </c>
      <c r="M52" s="138">
        <v>-164</v>
      </c>
      <c r="N52" s="138">
        <v>-36134</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509</v>
      </c>
      <c r="D53" s="136" t="s">
        <v>13</v>
      </c>
      <c r="E53" s="136">
        <v>509</v>
      </c>
      <c r="F53" s="136" t="s">
        <v>13</v>
      </c>
      <c r="G53" s="136">
        <v>119</v>
      </c>
      <c r="H53" s="136" t="s">
        <v>13</v>
      </c>
      <c r="I53" s="136" t="s">
        <v>13</v>
      </c>
      <c r="J53" s="136">
        <v>390</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1045</v>
      </c>
      <c r="D54" s="136" t="s">
        <v>13</v>
      </c>
      <c r="E54" s="136">
        <v>1038</v>
      </c>
      <c r="F54" s="136">
        <v>14</v>
      </c>
      <c r="G54" s="136">
        <v>127</v>
      </c>
      <c r="H54" s="136">
        <v>119</v>
      </c>
      <c r="I54" s="136">
        <v>202</v>
      </c>
      <c r="J54" s="136">
        <v>560</v>
      </c>
      <c r="K54" s="136">
        <v>15</v>
      </c>
      <c r="L54" s="136" t="s">
        <v>13</v>
      </c>
      <c r="M54" s="136">
        <v>8</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20.73</v>
      </c>
      <c r="D56" s="36">
        <v>28.02</v>
      </c>
      <c r="E56" s="36">
        <v>5.39</v>
      </c>
      <c r="F56" s="36">
        <v>0.18</v>
      </c>
      <c r="G56" s="36">
        <v>0.97</v>
      </c>
      <c r="H56" s="36">
        <v>2.8</v>
      </c>
      <c r="I56" s="36">
        <v>7.9</v>
      </c>
      <c r="J56" s="36">
        <v>6.91</v>
      </c>
      <c r="K56" s="36">
        <v>13.67</v>
      </c>
      <c r="L56" s="36">
        <v>5.04</v>
      </c>
      <c r="M56" s="36">
        <v>0.18</v>
      </c>
      <c r="N56" s="36">
        <v>13.58</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14.65</v>
      </c>
      <c r="D57" s="36">
        <v>30.66</v>
      </c>
      <c r="E57" s="36">
        <v>10.050000000000001</v>
      </c>
      <c r="F57" s="36">
        <v>2.4500000000000002</v>
      </c>
      <c r="G57" s="36">
        <v>3.43</v>
      </c>
      <c r="H57" s="36">
        <v>8.17</v>
      </c>
      <c r="I57" s="36">
        <v>10.83</v>
      </c>
      <c r="J57" s="36">
        <v>13.02</v>
      </c>
      <c r="K57" s="36">
        <v>13.7</v>
      </c>
      <c r="L57" s="36">
        <v>13.54</v>
      </c>
      <c r="M57" s="36">
        <v>0.27</v>
      </c>
      <c r="N57" s="36">
        <v>0.78</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7.0000000000000007E-2</v>
      </c>
      <c r="D59" s="36" t="s">
        <v>13</v>
      </c>
      <c r="E59" s="36">
        <v>0.08</v>
      </c>
      <c r="F59" s="36">
        <v>0.05</v>
      </c>
      <c r="G59" s="36">
        <v>0.03</v>
      </c>
      <c r="H59" s="36">
        <v>0.05</v>
      </c>
      <c r="I59" s="36">
        <v>0.23</v>
      </c>
      <c r="J59" s="36">
        <v>0.22</v>
      </c>
      <c r="K59" s="36">
        <v>0.01</v>
      </c>
      <c r="L59" s="36" t="s">
        <v>13</v>
      </c>
      <c r="M59" s="36">
        <v>0.01</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24.64</v>
      </c>
      <c r="D60" s="36">
        <v>28.36</v>
      </c>
      <c r="E60" s="36">
        <v>7.68</v>
      </c>
      <c r="F60" s="36">
        <v>0.59</v>
      </c>
      <c r="G60" s="36">
        <v>1.1399999999999999</v>
      </c>
      <c r="H60" s="36">
        <v>2.71</v>
      </c>
      <c r="I60" s="36">
        <v>3.01</v>
      </c>
      <c r="J60" s="36">
        <v>7.14</v>
      </c>
      <c r="K60" s="36">
        <v>9.0399999999999991</v>
      </c>
      <c r="L60" s="36">
        <v>20.149999999999999</v>
      </c>
      <c r="M60" s="36">
        <v>0.02</v>
      </c>
      <c r="N60" s="36">
        <v>16.100000000000001</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0.59</v>
      </c>
      <c r="D61" s="36">
        <v>0.01</v>
      </c>
      <c r="E61" s="36">
        <v>0.61</v>
      </c>
      <c r="F61" s="36">
        <v>0.21</v>
      </c>
      <c r="G61" s="36">
        <v>0.06</v>
      </c>
      <c r="H61" s="36">
        <v>0.77</v>
      </c>
      <c r="I61" s="36">
        <v>1.58</v>
      </c>
      <c r="J61" s="36">
        <v>0.61</v>
      </c>
      <c r="K61" s="36">
        <v>0.94</v>
      </c>
      <c r="L61" s="36">
        <v>0.24</v>
      </c>
      <c r="M61" s="36">
        <v>0.17</v>
      </c>
      <c r="N61" s="36" t="s">
        <v>13</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59.5</v>
      </c>
      <c r="D62" s="37">
        <v>87.03</v>
      </c>
      <c r="E62" s="37">
        <v>22.6</v>
      </c>
      <c r="F62" s="37">
        <v>3.06</v>
      </c>
      <c r="G62" s="37">
        <v>5.52</v>
      </c>
      <c r="H62" s="37">
        <v>12.97</v>
      </c>
      <c r="I62" s="37">
        <v>20.399999999999999</v>
      </c>
      <c r="J62" s="37">
        <v>26.67</v>
      </c>
      <c r="K62" s="37">
        <v>35.49</v>
      </c>
      <c r="L62" s="37">
        <v>38.49</v>
      </c>
      <c r="M62" s="37">
        <v>0.28999999999999998</v>
      </c>
      <c r="N62" s="37">
        <v>30.46</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4.6500000000000004</v>
      </c>
      <c r="D63" s="36">
        <v>9.1300000000000008</v>
      </c>
      <c r="E63" s="36">
        <v>3.6</v>
      </c>
      <c r="F63" s="36">
        <v>0.06</v>
      </c>
      <c r="G63" s="36">
        <v>6.19</v>
      </c>
      <c r="H63" s="36">
        <v>5.63</v>
      </c>
      <c r="I63" s="36">
        <v>7.95</v>
      </c>
      <c r="J63" s="36">
        <v>2.78</v>
      </c>
      <c r="K63" s="36">
        <v>2</v>
      </c>
      <c r="L63" s="36">
        <v>0.51</v>
      </c>
      <c r="M63" s="36">
        <v>0.02</v>
      </c>
      <c r="N63" s="36">
        <v>0.02</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3.09</v>
      </c>
      <c r="D64" s="36">
        <v>6.1</v>
      </c>
      <c r="E64" s="36">
        <v>2.39</v>
      </c>
      <c r="F64" s="36">
        <v>0.01</v>
      </c>
      <c r="G64" s="36">
        <v>1.22</v>
      </c>
      <c r="H64" s="36">
        <v>5.44</v>
      </c>
      <c r="I64" s="36">
        <v>7.28</v>
      </c>
      <c r="J64" s="36">
        <v>0.94</v>
      </c>
      <c r="K64" s="36">
        <v>1.2</v>
      </c>
      <c r="L64" s="36">
        <v>0.28000000000000003</v>
      </c>
      <c r="M64" s="36">
        <v>0.02</v>
      </c>
      <c r="N64" s="36" t="s">
        <v>13</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2.16</v>
      </c>
      <c r="D66" s="36">
        <v>9.3000000000000007</v>
      </c>
      <c r="E66" s="36">
        <v>0.53</v>
      </c>
      <c r="F66" s="36" t="s">
        <v>13</v>
      </c>
      <c r="G66" s="36">
        <v>0.03</v>
      </c>
      <c r="H66" s="36">
        <v>0.48</v>
      </c>
      <c r="I66" s="36" t="s">
        <v>13</v>
      </c>
      <c r="J66" s="36">
        <v>2.65</v>
      </c>
      <c r="K66" s="36">
        <v>0.21</v>
      </c>
      <c r="L66" s="36">
        <v>0.02</v>
      </c>
      <c r="M66" s="36" t="s">
        <v>13</v>
      </c>
      <c r="N66" s="36" t="s">
        <v>13</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t="s">
        <v>13</v>
      </c>
      <c r="D67" s="36" t="s">
        <v>13</v>
      </c>
      <c r="E67" s="36" t="s">
        <v>13</v>
      </c>
      <c r="F67" s="36">
        <v>0.05</v>
      </c>
      <c r="G67" s="36" t="s">
        <v>13</v>
      </c>
      <c r="H67" s="36" t="s">
        <v>13</v>
      </c>
      <c r="I67" s="36" t="s">
        <v>13</v>
      </c>
      <c r="J67" s="36" t="s">
        <v>13</v>
      </c>
      <c r="K67" s="36" t="s">
        <v>13</v>
      </c>
      <c r="L67" s="36" t="s">
        <v>13</v>
      </c>
      <c r="M67" s="36" t="s">
        <v>13</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6.81</v>
      </c>
      <c r="D68" s="37">
        <v>18.43</v>
      </c>
      <c r="E68" s="37">
        <v>4.13</v>
      </c>
      <c r="F68" s="37">
        <v>0.02</v>
      </c>
      <c r="G68" s="37">
        <v>6.22</v>
      </c>
      <c r="H68" s="37">
        <v>6.11</v>
      </c>
      <c r="I68" s="37">
        <v>7.95</v>
      </c>
      <c r="J68" s="37">
        <v>5.43</v>
      </c>
      <c r="K68" s="37">
        <v>2.21</v>
      </c>
      <c r="L68" s="37">
        <v>0.52</v>
      </c>
      <c r="M68" s="37">
        <v>0.02</v>
      </c>
      <c r="N68" s="37">
        <v>0.02</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66.31</v>
      </c>
      <c r="D69" s="37">
        <v>105.46</v>
      </c>
      <c r="E69" s="37">
        <v>26.72</v>
      </c>
      <c r="F69" s="37">
        <v>3.08</v>
      </c>
      <c r="G69" s="37">
        <v>11.74</v>
      </c>
      <c r="H69" s="37">
        <v>19.07</v>
      </c>
      <c r="I69" s="37">
        <v>28.35</v>
      </c>
      <c r="J69" s="37">
        <v>32.1</v>
      </c>
      <c r="K69" s="37">
        <v>37.71</v>
      </c>
      <c r="L69" s="37">
        <v>39.01</v>
      </c>
      <c r="M69" s="37">
        <v>0.31</v>
      </c>
      <c r="N69" s="37">
        <v>30.48</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0.68</v>
      </c>
      <c r="D76" s="36">
        <v>1.1399999999999999</v>
      </c>
      <c r="E76" s="36">
        <v>0.05</v>
      </c>
      <c r="F76" s="36" t="s">
        <v>13</v>
      </c>
      <c r="G76" s="36">
        <v>0.16</v>
      </c>
      <c r="H76" s="36">
        <v>0.11</v>
      </c>
      <c r="I76" s="36" t="s">
        <v>13</v>
      </c>
      <c r="J76" s="36">
        <v>0.08</v>
      </c>
      <c r="K76" s="36" t="s">
        <v>13</v>
      </c>
      <c r="L76" s="36" t="s">
        <v>13</v>
      </c>
      <c r="M76" s="36" t="s">
        <v>13</v>
      </c>
      <c r="N76" s="36">
        <v>0.52</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0.1</v>
      </c>
      <c r="D77" s="36">
        <v>0.43</v>
      </c>
      <c r="E77" s="36">
        <v>0.02</v>
      </c>
      <c r="F77" s="36" t="s">
        <v>13</v>
      </c>
      <c r="G77" s="36" t="s">
        <v>13</v>
      </c>
      <c r="H77" s="36" t="s">
        <v>13</v>
      </c>
      <c r="I77" s="36" t="s">
        <v>13</v>
      </c>
      <c r="J77" s="36" t="s">
        <v>13</v>
      </c>
      <c r="K77" s="36" t="s">
        <v>13</v>
      </c>
      <c r="L77" s="36">
        <v>0.11</v>
      </c>
      <c r="M77" s="36" t="s">
        <v>13</v>
      </c>
      <c r="N77" s="36" t="s">
        <v>13</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5.04</v>
      </c>
      <c r="D78" s="36">
        <v>8.67</v>
      </c>
      <c r="E78" s="36">
        <v>2.59</v>
      </c>
      <c r="F78" s="36">
        <v>0.15</v>
      </c>
      <c r="G78" s="36">
        <v>2.29</v>
      </c>
      <c r="H78" s="36">
        <v>2.19</v>
      </c>
      <c r="I78" s="36">
        <v>1.66</v>
      </c>
      <c r="J78" s="36">
        <v>3.76</v>
      </c>
      <c r="K78" s="36">
        <v>3.82</v>
      </c>
      <c r="L78" s="36">
        <v>2.95</v>
      </c>
      <c r="M78" s="36">
        <v>0.06</v>
      </c>
      <c r="N78" s="36">
        <v>1.59</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4.4800000000000004</v>
      </c>
      <c r="D79" s="36">
        <v>4.72</v>
      </c>
      <c r="E79" s="36">
        <v>3.68</v>
      </c>
      <c r="F79" s="36">
        <v>0.64</v>
      </c>
      <c r="G79" s="36">
        <v>1.01</v>
      </c>
      <c r="H79" s="36">
        <v>2.2400000000000002</v>
      </c>
      <c r="I79" s="36">
        <v>4.92</v>
      </c>
      <c r="J79" s="36">
        <v>2.98</v>
      </c>
      <c r="K79" s="36">
        <v>1.99</v>
      </c>
      <c r="L79" s="36">
        <v>8.08</v>
      </c>
      <c r="M79" s="36">
        <v>0.19</v>
      </c>
      <c r="N79" s="36">
        <v>0.63</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0.59</v>
      </c>
      <c r="D80" s="36">
        <v>0.01</v>
      </c>
      <c r="E80" s="36">
        <v>0.61</v>
      </c>
      <c r="F80" s="36">
        <v>0.21</v>
      </c>
      <c r="G80" s="36">
        <v>0.06</v>
      </c>
      <c r="H80" s="36">
        <v>0.77</v>
      </c>
      <c r="I80" s="36">
        <v>1.58</v>
      </c>
      <c r="J80" s="36">
        <v>0.61</v>
      </c>
      <c r="K80" s="36">
        <v>0.94</v>
      </c>
      <c r="L80" s="36">
        <v>0.24</v>
      </c>
      <c r="M80" s="36">
        <v>0.17</v>
      </c>
      <c r="N80" s="36" t="s">
        <v>13</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9.7200000000000006</v>
      </c>
      <c r="D81" s="37">
        <v>14.95</v>
      </c>
      <c r="E81" s="37">
        <v>5.74</v>
      </c>
      <c r="F81" s="37">
        <v>0.57999999999999996</v>
      </c>
      <c r="G81" s="37">
        <v>3.41</v>
      </c>
      <c r="H81" s="37">
        <v>3.77</v>
      </c>
      <c r="I81" s="37">
        <v>5</v>
      </c>
      <c r="J81" s="37">
        <v>6.2</v>
      </c>
      <c r="K81" s="37">
        <v>4.87</v>
      </c>
      <c r="L81" s="37">
        <v>10.89</v>
      </c>
      <c r="M81" s="37">
        <v>0.08</v>
      </c>
      <c r="N81" s="37">
        <v>2.74</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3.09</v>
      </c>
      <c r="D82" s="36">
        <v>9.51</v>
      </c>
      <c r="E82" s="36">
        <v>1.59</v>
      </c>
      <c r="F82" s="36" t="s">
        <v>13</v>
      </c>
      <c r="G82" s="36">
        <v>1.04</v>
      </c>
      <c r="H82" s="36">
        <v>0.97</v>
      </c>
      <c r="I82" s="36">
        <v>10.18</v>
      </c>
      <c r="J82" s="36">
        <v>0.14000000000000001</v>
      </c>
      <c r="K82" s="36" t="s">
        <v>13</v>
      </c>
      <c r="L82" s="36" t="s">
        <v>13</v>
      </c>
      <c r="M82" s="36">
        <v>0.04</v>
      </c>
      <c r="N82" s="36">
        <v>0.01</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1.3</v>
      </c>
      <c r="D84" s="36" t="s">
        <v>13</v>
      </c>
      <c r="E84" s="36">
        <v>1.6</v>
      </c>
      <c r="F84" s="36">
        <v>0.15</v>
      </c>
      <c r="G84" s="36">
        <v>4.28</v>
      </c>
      <c r="H84" s="36">
        <v>0.66</v>
      </c>
      <c r="I84" s="36">
        <v>1.47</v>
      </c>
      <c r="J84" s="36">
        <v>4.59</v>
      </c>
      <c r="K84" s="36">
        <v>0.02</v>
      </c>
      <c r="L84" s="36" t="s">
        <v>13</v>
      </c>
      <c r="M84" s="36" t="s">
        <v>13</v>
      </c>
      <c r="N84" s="36" t="s">
        <v>13</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t="s">
        <v>13</v>
      </c>
      <c r="D85" s="36" t="s">
        <v>13</v>
      </c>
      <c r="E85" s="36" t="s">
        <v>13</v>
      </c>
      <c r="F85" s="36">
        <v>0.05</v>
      </c>
      <c r="G85" s="36" t="s">
        <v>13</v>
      </c>
      <c r="H85" s="36" t="s">
        <v>13</v>
      </c>
      <c r="I85" s="36" t="s">
        <v>13</v>
      </c>
      <c r="J85" s="36" t="s">
        <v>13</v>
      </c>
      <c r="K85" s="36" t="s">
        <v>13</v>
      </c>
      <c r="L85" s="36" t="s">
        <v>13</v>
      </c>
      <c r="M85" s="36" t="s">
        <v>13</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4.38</v>
      </c>
      <c r="D86" s="37">
        <v>9.51</v>
      </c>
      <c r="E86" s="37">
        <v>3.18</v>
      </c>
      <c r="F86" s="37">
        <v>0.1</v>
      </c>
      <c r="G86" s="37">
        <v>5.32</v>
      </c>
      <c r="H86" s="37">
        <v>1.62</v>
      </c>
      <c r="I86" s="37">
        <v>11.65</v>
      </c>
      <c r="J86" s="37">
        <v>4.7300000000000004</v>
      </c>
      <c r="K86" s="37">
        <v>0.02</v>
      </c>
      <c r="L86" s="37" t="s">
        <v>13</v>
      </c>
      <c r="M86" s="37">
        <v>0.04</v>
      </c>
      <c r="N86" s="37">
        <v>0.01</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14.1</v>
      </c>
      <c r="D87" s="37">
        <v>24.46</v>
      </c>
      <c r="E87" s="37">
        <v>8.92</v>
      </c>
      <c r="F87" s="37">
        <v>0.68</v>
      </c>
      <c r="G87" s="37">
        <v>8.73</v>
      </c>
      <c r="H87" s="37">
        <v>5.39</v>
      </c>
      <c r="I87" s="37">
        <v>16.66</v>
      </c>
      <c r="J87" s="37">
        <v>10.93</v>
      </c>
      <c r="K87" s="37">
        <v>4.9000000000000004</v>
      </c>
      <c r="L87" s="37">
        <v>10.89</v>
      </c>
      <c r="M87" s="37">
        <v>0.12</v>
      </c>
      <c r="N87" s="37">
        <v>2.75</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-52.21</v>
      </c>
      <c r="D88" s="37">
        <v>-81</v>
      </c>
      <c r="E88" s="37">
        <v>-17.8</v>
      </c>
      <c r="F88" s="37">
        <v>-2.4</v>
      </c>
      <c r="G88" s="37">
        <v>-3.01</v>
      </c>
      <c r="H88" s="37">
        <v>-13.68</v>
      </c>
      <c r="I88" s="37">
        <v>-11.69</v>
      </c>
      <c r="J88" s="37">
        <v>-21.17</v>
      </c>
      <c r="K88" s="37">
        <v>-32.81</v>
      </c>
      <c r="L88" s="37">
        <v>-28.12</v>
      </c>
      <c r="M88" s="37">
        <v>-0.19</v>
      </c>
      <c r="N88" s="37">
        <v>-27.73</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-49.79</v>
      </c>
      <c r="D89" s="38">
        <v>-72.08</v>
      </c>
      <c r="E89" s="38">
        <v>-16.86</v>
      </c>
      <c r="F89" s="38">
        <v>-2.48</v>
      </c>
      <c r="G89" s="38">
        <v>-2.11</v>
      </c>
      <c r="H89" s="38">
        <v>-9.1999999999999993</v>
      </c>
      <c r="I89" s="38">
        <v>-15.39</v>
      </c>
      <c r="J89" s="38">
        <v>-20.47</v>
      </c>
      <c r="K89" s="38">
        <v>-30.62</v>
      </c>
      <c r="L89" s="38">
        <v>-27.59</v>
      </c>
      <c r="M89" s="38">
        <v>-0.21</v>
      </c>
      <c r="N89" s="38">
        <v>-27.72</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0.32</v>
      </c>
      <c r="D90" s="36" t="s">
        <v>13</v>
      </c>
      <c r="E90" s="36">
        <v>0.39</v>
      </c>
      <c r="F90" s="36" t="s">
        <v>13</v>
      </c>
      <c r="G90" s="36">
        <v>0.69</v>
      </c>
      <c r="H90" s="36" t="s">
        <v>13</v>
      </c>
      <c r="I90" s="36" t="s">
        <v>13</v>
      </c>
      <c r="J90" s="36">
        <v>1.92</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v>0.65</v>
      </c>
      <c r="D91" s="36" t="s">
        <v>13</v>
      </c>
      <c r="E91" s="36">
        <v>0.8</v>
      </c>
      <c r="F91" s="36">
        <v>0.15</v>
      </c>
      <c r="G91" s="36">
        <v>0.74</v>
      </c>
      <c r="H91" s="36">
        <v>0.5</v>
      </c>
      <c r="I91" s="36">
        <v>1.26</v>
      </c>
      <c r="J91" s="36">
        <v>2.76</v>
      </c>
      <c r="K91" s="36">
        <v>0.1</v>
      </c>
      <c r="L91" s="36" t="s">
        <v>13</v>
      </c>
      <c r="M91" s="36">
        <v>0.01</v>
      </c>
      <c r="N91" s="36" t="s">
        <v>13</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110</v>
      </c>
      <c r="B2" s="254"/>
      <c r="C2" s="257" t="s">
        <v>214</v>
      </c>
      <c r="D2" s="258"/>
      <c r="E2" s="258"/>
      <c r="F2" s="258"/>
      <c r="G2" s="258"/>
      <c r="H2" s="258"/>
      <c r="I2" s="258" t="s">
        <v>214</v>
      </c>
      <c r="J2" s="258"/>
      <c r="K2" s="258"/>
      <c r="L2" s="258"/>
      <c r="M2" s="258"/>
      <c r="N2" s="258"/>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0"/>
      <c r="J3" s="260"/>
      <c r="K3" s="260"/>
      <c r="L3" s="260"/>
      <c r="M3" s="260"/>
      <c r="N3" s="260"/>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104812</v>
      </c>
      <c r="D19" s="136">
        <v>16729</v>
      </c>
      <c r="E19" s="136">
        <v>29436</v>
      </c>
      <c r="F19" s="136">
        <v>353</v>
      </c>
      <c r="G19" s="136">
        <v>645</v>
      </c>
      <c r="H19" s="136">
        <v>884</v>
      </c>
      <c r="I19" s="136">
        <v>2938</v>
      </c>
      <c r="J19" s="136">
        <v>6454</v>
      </c>
      <c r="K19" s="136">
        <v>4515</v>
      </c>
      <c r="L19" s="136">
        <v>13647</v>
      </c>
      <c r="M19" s="136">
        <v>10297</v>
      </c>
      <c r="N19" s="136">
        <v>48350</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93004</v>
      </c>
      <c r="D20" s="136">
        <v>11364</v>
      </c>
      <c r="E20" s="136">
        <v>66194</v>
      </c>
      <c r="F20" s="136">
        <v>6165</v>
      </c>
      <c r="G20" s="136">
        <v>9450</v>
      </c>
      <c r="H20" s="136">
        <v>12363</v>
      </c>
      <c r="I20" s="136">
        <v>8683</v>
      </c>
      <c r="J20" s="136">
        <v>10695</v>
      </c>
      <c r="K20" s="136">
        <v>9113</v>
      </c>
      <c r="L20" s="136">
        <v>9725</v>
      </c>
      <c r="M20" s="136">
        <v>170</v>
      </c>
      <c r="N20" s="136">
        <v>15276</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401</v>
      </c>
      <c r="D22" s="136" t="s">
        <v>13</v>
      </c>
      <c r="E22" s="136">
        <v>401</v>
      </c>
      <c r="F22" s="136">
        <v>33</v>
      </c>
      <c r="G22" s="136">
        <v>79</v>
      </c>
      <c r="H22" s="136">
        <v>55</v>
      </c>
      <c r="I22" s="136">
        <v>138</v>
      </c>
      <c r="J22" s="136">
        <v>71</v>
      </c>
      <c r="K22" s="136">
        <v>6</v>
      </c>
      <c r="L22" s="136">
        <v>19</v>
      </c>
      <c r="M22" s="136" t="s">
        <v>13</v>
      </c>
      <c r="N22" s="136" t="s">
        <v>13</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67766</v>
      </c>
      <c r="D23" s="136">
        <v>22773</v>
      </c>
      <c r="E23" s="136">
        <v>17827</v>
      </c>
      <c r="F23" s="136">
        <v>671</v>
      </c>
      <c r="G23" s="136">
        <v>1373</v>
      </c>
      <c r="H23" s="136">
        <v>1904</v>
      </c>
      <c r="I23" s="136">
        <v>1669</v>
      </c>
      <c r="J23" s="136">
        <v>3693</v>
      </c>
      <c r="K23" s="136">
        <v>2153</v>
      </c>
      <c r="L23" s="136">
        <v>6366</v>
      </c>
      <c r="M23" s="136">
        <v>150</v>
      </c>
      <c r="N23" s="136">
        <v>27015</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4792</v>
      </c>
      <c r="D24" s="136" t="s">
        <v>13</v>
      </c>
      <c r="E24" s="136">
        <v>3198</v>
      </c>
      <c r="F24" s="136">
        <v>303</v>
      </c>
      <c r="G24" s="136">
        <v>202</v>
      </c>
      <c r="H24" s="136">
        <v>226</v>
      </c>
      <c r="I24" s="136">
        <v>37</v>
      </c>
      <c r="J24" s="136">
        <v>134</v>
      </c>
      <c r="K24" s="136">
        <v>8</v>
      </c>
      <c r="L24" s="136">
        <v>2288</v>
      </c>
      <c r="M24" s="136">
        <v>438</v>
      </c>
      <c r="N24" s="136">
        <v>1157</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261190</v>
      </c>
      <c r="D25" s="137">
        <v>50866</v>
      </c>
      <c r="E25" s="137">
        <v>110661</v>
      </c>
      <c r="F25" s="137">
        <v>6918</v>
      </c>
      <c r="G25" s="137">
        <v>11344</v>
      </c>
      <c r="H25" s="137">
        <v>14980</v>
      </c>
      <c r="I25" s="137">
        <v>13390</v>
      </c>
      <c r="J25" s="137">
        <v>20779</v>
      </c>
      <c r="K25" s="137">
        <v>15779</v>
      </c>
      <c r="L25" s="137">
        <v>27469</v>
      </c>
      <c r="M25" s="137">
        <v>10179</v>
      </c>
      <c r="N25" s="137">
        <v>89485</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181028</v>
      </c>
      <c r="D26" s="136">
        <v>39024</v>
      </c>
      <c r="E26" s="136">
        <v>124465</v>
      </c>
      <c r="F26" s="136">
        <v>9909</v>
      </c>
      <c r="G26" s="136">
        <v>14344</v>
      </c>
      <c r="H26" s="136">
        <v>21044</v>
      </c>
      <c r="I26" s="136">
        <v>21737</v>
      </c>
      <c r="J26" s="136">
        <v>15488</v>
      </c>
      <c r="K26" s="136">
        <v>15044</v>
      </c>
      <c r="L26" s="136">
        <v>26899</v>
      </c>
      <c r="M26" s="136">
        <v>510</v>
      </c>
      <c r="N26" s="136">
        <v>17029</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126635</v>
      </c>
      <c r="D27" s="136">
        <v>28765</v>
      </c>
      <c r="E27" s="136">
        <v>82645</v>
      </c>
      <c r="F27" s="136">
        <v>8640</v>
      </c>
      <c r="G27" s="136">
        <v>12295</v>
      </c>
      <c r="H27" s="136">
        <v>15229</v>
      </c>
      <c r="I27" s="136">
        <v>17137</v>
      </c>
      <c r="J27" s="136">
        <v>8150</v>
      </c>
      <c r="K27" s="136">
        <v>10488</v>
      </c>
      <c r="L27" s="136">
        <v>10705</v>
      </c>
      <c r="M27" s="136">
        <v>495</v>
      </c>
      <c r="N27" s="136">
        <v>14730</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v>51</v>
      </c>
      <c r="D28" s="136" t="s">
        <v>13</v>
      </c>
      <c r="E28" s="136">
        <v>51</v>
      </c>
      <c r="F28" s="136">
        <v>7</v>
      </c>
      <c r="G28" s="136">
        <v>44</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11853</v>
      </c>
      <c r="D29" s="136">
        <v>2680</v>
      </c>
      <c r="E29" s="136">
        <v>8772</v>
      </c>
      <c r="F29" s="136">
        <v>78</v>
      </c>
      <c r="G29" s="136">
        <v>176</v>
      </c>
      <c r="H29" s="136">
        <v>687</v>
      </c>
      <c r="I29" s="136">
        <v>78</v>
      </c>
      <c r="J29" s="136">
        <v>955</v>
      </c>
      <c r="K29" s="136">
        <v>336</v>
      </c>
      <c r="L29" s="136">
        <v>6462</v>
      </c>
      <c r="M29" s="136">
        <v>120</v>
      </c>
      <c r="N29" s="136">
        <v>282</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844</v>
      </c>
      <c r="D30" s="136" t="s">
        <v>13</v>
      </c>
      <c r="E30" s="136">
        <v>838</v>
      </c>
      <c r="F30" s="136">
        <v>243</v>
      </c>
      <c r="G30" s="136">
        <v>44</v>
      </c>
      <c r="H30" s="136">
        <v>248</v>
      </c>
      <c r="I30" s="136">
        <v>214</v>
      </c>
      <c r="J30" s="136">
        <v>21</v>
      </c>
      <c r="K30" s="136">
        <v>58</v>
      </c>
      <c r="L30" s="136">
        <v>10</v>
      </c>
      <c r="M30" s="136" t="s">
        <v>13</v>
      </c>
      <c r="N30" s="136">
        <v>6</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192089</v>
      </c>
      <c r="D31" s="137">
        <v>41704</v>
      </c>
      <c r="E31" s="137">
        <v>132450</v>
      </c>
      <c r="F31" s="137">
        <v>9750</v>
      </c>
      <c r="G31" s="137">
        <v>14520</v>
      </c>
      <c r="H31" s="137">
        <v>21483</v>
      </c>
      <c r="I31" s="137">
        <v>21602</v>
      </c>
      <c r="J31" s="137">
        <v>16423</v>
      </c>
      <c r="K31" s="137">
        <v>15322</v>
      </c>
      <c r="L31" s="137">
        <v>33351</v>
      </c>
      <c r="M31" s="137">
        <v>630</v>
      </c>
      <c r="N31" s="137">
        <v>17305</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453279</v>
      </c>
      <c r="D32" s="137">
        <v>92569</v>
      </c>
      <c r="E32" s="137">
        <v>243111</v>
      </c>
      <c r="F32" s="137">
        <v>16669</v>
      </c>
      <c r="G32" s="137">
        <v>25865</v>
      </c>
      <c r="H32" s="137">
        <v>36463</v>
      </c>
      <c r="I32" s="137">
        <v>34992</v>
      </c>
      <c r="J32" s="137">
        <v>37202</v>
      </c>
      <c r="K32" s="137">
        <v>31101</v>
      </c>
      <c r="L32" s="137">
        <v>60820</v>
      </c>
      <c r="M32" s="137">
        <v>10809</v>
      </c>
      <c r="N32" s="137">
        <v>106790</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26335</v>
      </c>
      <c r="D39" s="136">
        <v>5583</v>
      </c>
      <c r="E39" s="136">
        <v>2766</v>
      </c>
      <c r="F39" s="136">
        <v>185</v>
      </c>
      <c r="G39" s="136">
        <v>291</v>
      </c>
      <c r="H39" s="136">
        <v>493</v>
      </c>
      <c r="I39" s="136">
        <v>844</v>
      </c>
      <c r="J39" s="136">
        <v>271</v>
      </c>
      <c r="K39" s="136">
        <v>490</v>
      </c>
      <c r="L39" s="136">
        <v>190</v>
      </c>
      <c r="M39" s="136" t="s">
        <v>13</v>
      </c>
      <c r="N39" s="136">
        <v>17987</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646</v>
      </c>
      <c r="D40" s="136">
        <v>338</v>
      </c>
      <c r="E40" s="136">
        <v>299</v>
      </c>
      <c r="F40" s="136">
        <v>13</v>
      </c>
      <c r="G40" s="136" t="s">
        <v>13</v>
      </c>
      <c r="H40" s="136">
        <v>186</v>
      </c>
      <c r="I40" s="136" t="s">
        <v>13</v>
      </c>
      <c r="J40" s="136">
        <v>12</v>
      </c>
      <c r="K40" s="136">
        <v>77</v>
      </c>
      <c r="L40" s="136">
        <v>11</v>
      </c>
      <c r="M40" s="136">
        <v>9</v>
      </c>
      <c r="N40" s="136" t="s">
        <v>13</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40640</v>
      </c>
      <c r="D41" s="136">
        <v>10142</v>
      </c>
      <c r="E41" s="136">
        <v>14640</v>
      </c>
      <c r="F41" s="136">
        <v>580</v>
      </c>
      <c r="G41" s="136">
        <v>1002</v>
      </c>
      <c r="H41" s="136">
        <v>1912</v>
      </c>
      <c r="I41" s="136">
        <v>1060</v>
      </c>
      <c r="J41" s="136">
        <v>2368</v>
      </c>
      <c r="K41" s="136">
        <v>2144</v>
      </c>
      <c r="L41" s="136">
        <v>5574</v>
      </c>
      <c r="M41" s="136">
        <v>133</v>
      </c>
      <c r="N41" s="136">
        <v>15725</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41183</v>
      </c>
      <c r="D42" s="136">
        <v>17324</v>
      </c>
      <c r="E42" s="136">
        <v>20979</v>
      </c>
      <c r="F42" s="136">
        <v>3635</v>
      </c>
      <c r="G42" s="136">
        <v>3568</v>
      </c>
      <c r="H42" s="136">
        <v>3863</v>
      </c>
      <c r="I42" s="136">
        <v>1889</v>
      </c>
      <c r="J42" s="136">
        <v>1291</v>
      </c>
      <c r="K42" s="136">
        <v>3057</v>
      </c>
      <c r="L42" s="136">
        <v>3677</v>
      </c>
      <c r="M42" s="136">
        <v>554</v>
      </c>
      <c r="N42" s="136">
        <v>2326</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4792</v>
      </c>
      <c r="D43" s="136" t="s">
        <v>13</v>
      </c>
      <c r="E43" s="136">
        <v>3198</v>
      </c>
      <c r="F43" s="136">
        <v>303</v>
      </c>
      <c r="G43" s="136">
        <v>202</v>
      </c>
      <c r="H43" s="136">
        <v>226</v>
      </c>
      <c r="I43" s="136">
        <v>37</v>
      </c>
      <c r="J43" s="136">
        <v>134</v>
      </c>
      <c r="K43" s="136">
        <v>8</v>
      </c>
      <c r="L43" s="136">
        <v>2288</v>
      </c>
      <c r="M43" s="136">
        <v>438</v>
      </c>
      <c r="N43" s="136">
        <v>1157</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104011</v>
      </c>
      <c r="D44" s="137">
        <v>33387</v>
      </c>
      <c r="E44" s="137">
        <v>35486</v>
      </c>
      <c r="F44" s="137">
        <v>4110</v>
      </c>
      <c r="G44" s="137">
        <v>4659</v>
      </c>
      <c r="H44" s="137">
        <v>6229</v>
      </c>
      <c r="I44" s="137">
        <v>3756</v>
      </c>
      <c r="J44" s="137">
        <v>3807</v>
      </c>
      <c r="K44" s="137">
        <v>5761</v>
      </c>
      <c r="L44" s="137">
        <v>7165</v>
      </c>
      <c r="M44" s="137">
        <v>257</v>
      </c>
      <c r="N44" s="137">
        <v>34881</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53418</v>
      </c>
      <c r="D45" s="136">
        <v>8615</v>
      </c>
      <c r="E45" s="136">
        <v>37641</v>
      </c>
      <c r="F45" s="136">
        <v>5179</v>
      </c>
      <c r="G45" s="136">
        <v>7821</v>
      </c>
      <c r="H45" s="136">
        <v>8908</v>
      </c>
      <c r="I45" s="136">
        <v>4458</v>
      </c>
      <c r="J45" s="136">
        <v>4924</v>
      </c>
      <c r="K45" s="136">
        <v>2949</v>
      </c>
      <c r="L45" s="136">
        <v>3402</v>
      </c>
      <c r="M45" s="136" t="s">
        <v>13</v>
      </c>
      <c r="N45" s="136">
        <v>7162</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v>72</v>
      </c>
      <c r="D46" s="136" t="s">
        <v>13</v>
      </c>
      <c r="E46" s="136">
        <v>72</v>
      </c>
      <c r="F46" s="136">
        <v>72</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35177</v>
      </c>
      <c r="D47" s="136">
        <v>5932</v>
      </c>
      <c r="E47" s="136">
        <v>27642</v>
      </c>
      <c r="F47" s="136">
        <v>1587</v>
      </c>
      <c r="G47" s="136">
        <v>3130</v>
      </c>
      <c r="H47" s="136">
        <v>5189</v>
      </c>
      <c r="I47" s="136">
        <v>4359</v>
      </c>
      <c r="J47" s="136">
        <v>3793</v>
      </c>
      <c r="K47" s="136">
        <v>4094</v>
      </c>
      <c r="L47" s="136">
        <v>5492</v>
      </c>
      <c r="M47" s="136">
        <v>441</v>
      </c>
      <c r="N47" s="136">
        <v>1162</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844</v>
      </c>
      <c r="D48" s="136" t="s">
        <v>13</v>
      </c>
      <c r="E48" s="136">
        <v>838</v>
      </c>
      <c r="F48" s="136">
        <v>243</v>
      </c>
      <c r="G48" s="136">
        <v>44</v>
      </c>
      <c r="H48" s="136">
        <v>248</v>
      </c>
      <c r="I48" s="136">
        <v>214</v>
      </c>
      <c r="J48" s="136">
        <v>21</v>
      </c>
      <c r="K48" s="136">
        <v>58</v>
      </c>
      <c r="L48" s="136">
        <v>10</v>
      </c>
      <c r="M48" s="136" t="s">
        <v>13</v>
      </c>
      <c r="N48" s="136">
        <v>6</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87824</v>
      </c>
      <c r="D49" s="137">
        <v>14546</v>
      </c>
      <c r="E49" s="137">
        <v>64517</v>
      </c>
      <c r="F49" s="137">
        <v>6595</v>
      </c>
      <c r="G49" s="137">
        <v>10906</v>
      </c>
      <c r="H49" s="137">
        <v>13849</v>
      </c>
      <c r="I49" s="137">
        <v>8604</v>
      </c>
      <c r="J49" s="137">
        <v>8696</v>
      </c>
      <c r="K49" s="137">
        <v>6984</v>
      </c>
      <c r="L49" s="137">
        <v>8884</v>
      </c>
      <c r="M49" s="137">
        <v>441</v>
      </c>
      <c r="N49" s="137">
        <v>8319</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191835</v>
      </c>
      <c r="D50" s="137">
        <v>47934</v>
      </c>
      <c r="E50" s="137">
        <v>100003</v>
      </c>
      <c r="F50" s="137">
        <v>10705</v>
      </c>
      <c r="G50" s="137">
        <v>15565</v>
      </c>
      <c r="H50" s="137">
        <v>20078</v>
      </c>
      <c r="I50" s="137">
        <v>12359</v>
      </c>
      <c r="J50" s="137">
        <v>12502</v>
      </c>
      <c r="K50" s="137">
        <v>12745</v>
      </c>
      <c r="L50" s="137">
        <v>16048</v>
      </c>
      <c r="M50" s="137">
        <v>698</v>
      </c>
      <c r="N50" s="137">
        <v>43200</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-261444</v>
      </c>
      <c r="D51" s="137">
        <v>-44636</v>
      </c>
      <c r="E51" s="137">
        <v>-143108</v>
      </c>
      <c r="F51" s="137">
        <v>-5964</v>
      </c>
      <c r="G51" s="137">
        <v>-10300</v>
      </c>
      <c r="H51" s="137">
        <v>-16385</v>
      </c>
      <c r="I51" s="137">
        <v>-22632</v>
      </c>
      <c r="J51" s="137">
        <v>-24700</v>
      </c>
      <c r="K51" s="137">
        <v>-18356</v>
      </c>
      <c r="L51" s="137">
        <v>-44772</v>
      </c>
      <c r="M51" s="137">
        <v>-10110</v>
      </c>
      <c r="N51" s="137">
        <v>-63590</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-157179</v>
      </c>
      <c r="D52" s="138">
        <v>-17478</v>
      </c>
      <c r="E52" s="138">
        <v>-75176</v>
      </c>
      <c r="F52" s="138">
        <v>-2808</v>
      </c>
      <c r="G52" s="138">
        <v>-6686</v>
      </c>
      <c r="H52" s="138">
        <v>-8752</v>
      </c>
      <c r="I52" s="138">
        <v>-9635</v>
      </c>
      <c r="J52" s="138">
        <v>-16973</v>
      </c>
      <c r="K52" s="138">
        <v>-10019</v>
      </c>
      <c r="L52" s="138">
        <v>-20304</v>
      </c>
      <c r="M52" s="138">
        <v>-9921</v>
      </c>
      <c r="N52" s="138">
        <v>-54604</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1509</v>
      </c>
      <c r="D53" s="136" t="s">
        <v>13</v>
      </c>
      <c r="E53" s="136">
        <v>1509</v>
      </c>
      <c r="F53" s="136">
        <v>564</v>
      </c>
      <c r="G53" s="136">
        <v>382</v>
      </c>
      <c r="H53" s="136">
        <v>563</v>
      </c>
      <c r="I53" s="136" t="s">
        <v>13</v>
      </c>
      <c r="J53" s="136" t="s">
        <v>13</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3482</v>
      </c>
      <c r="D54" s="136" t="s">
        <v>13</v>
      </c>
      <c r="E54" s="136">
        <v>3482</v>
      </c>
      <c r="F54" s="136">
        <v>381</v>
      </c>
      <c r="G54" s="136">
        <v>746</v>
      </c>
      <c r="H54" s="136">
        <v>316</v>
      </c>
      <c r="I54" s="136">
        <v>559</v>
      </c>
      <c r="J54" s="136">
        <v>1140</v>
      </c>
      <c r="K54" s="136">
        <v>115</v>
      </c>
      <c r="L54" s="136">
        <v>225</v>
      </c>
      <c r="M54" s="136" t="s">
        <v>13</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65.48</v>
      </c>
      <c r="D56" s="36">
        <v>56.3</v>
      </c>
      <c r="E56" s="36">
        <v>22.58</v>
      </c>
      <c r="F56" s="36">
        <v>3.85</v>
      </c>
      <c r="G56" s="36">
        <v>3.74</v>
      </c>
      <c r="H56" s="36">
        <v>3.74</v>
      </c>
      <c r="I56" s="36">
        <v>18.29</v>
      </c>
      <c r="J56" s="36">
        <v>31.84</v>
      </c>
      <c r="K56" s="36">
        <v>30.14</v>
      </c>
      <c r="L56" s="36">
        <v>47.08</v>
      </c>
      <c r="M56" s="36">
        <v>13.24</v>
      </c>
      <c r="N56" s="36">
        <v>37.090000000000003</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58.11</v>
      </c>
      <c r="D57" s="36">
        <v>38.25</v>
      </c>
      <c r="E57" s="36">
        <v>50.78</v>
      </c>
      <c r="F57" s="36">
        <v>67.3</v>
      </c>
      <c r="G57" s="36">
        <v>54.81</v>
      </c>
      <c r="H57" s="36">
        <v>52.3</v>
      </c>
      <c r="I57" s="36">
        <v>54.04</v>
      </c>
      <c r="J57" s="36">
        <v>52.76</v>
      </c>
      <c r="K57" s="36">
        <v>60.84</v>
      </c>
      <c r="L57" s="36">
        <v>33.549999999999997</v>
      </c>
      <c r="M57" s="36">
        <v>0.22</v>
      </c>
      <c r="N57" s="36">
        <v>11.72</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0.25</v>
      </c>
      <c r="D59" s="36" t="s">
        <v>13</v>
      </c>
      <c r="E59" s="36">
        <v>0.31</v>
      </c>
      <c r="F59" s="36">
        <v>0.36</v>
      </c>
      <c r="G59" s="36">
        <v>0.46</v>
      </c>
      <c r="H59" s="36">
        <v>0.23</v>
      </c>
      <c r="I59" s="36">
        <v>0.86</v>
      </c>
      <c r="J59" s="36">
        <v>0.35</v>
      </c>
      <c r="K59" s="36">
        <v>0.04</v>
      </c>
      <c r="L59" s="36">
        <v>7.0000000000000007E-2</v>
      </c>
      <c r="M59" s="36" t="s">
        <v>13</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42.34</v>
      </c>
      <c r="D60" s="36">
        <v>76.650000000000006</v>
      </c>
      <c r="E60" s="36">
        <v>13.68</v>
      </c>
      <c r="F60" s="36">
        <v>7.32</v>
      </c>
      <c r="G60" s="36">
        <v>7.96</v>
      </c>
      <c r="H60" s="36">
        <v>8.0500000000000007</v>
      </c>
      <c r="I60" s="36">
        <v>10.39</v>
      </c>
      <c r="J60" s="36">
        <v>18.21</v>
      </c>
      <c r="K60" s="36">
        <v>14.38</v>
      </c>
      <c r="L60" s="36">
        <v>21.96</v>
      </c>
      <c r="M60" s="36">
        <v>0.19</v>
      </c>
      <c r="N60" s="36">
        <v>20.73</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2.99</v>
      </c>
      <c r="D61" s="36" t="s">
        <v>13</v>
      </c>
      <c r="E61" s="36">
        <v>2.4500000000000002</v>
      </c>
      <c r="F61" s="36">
        <v>3.31</v>
      </c>
      <c r="G61" s="36">
        <v>1.17</v>
      </c>
      <c r="H61" s="36">
        <v>0.95</v>
      </c>
      <c r="I61" s="36">
        <v>0.23</v>
      </c>
      <c r="J61" s="36">
        <v>0.66</v>
      </c>
      <c r="K61" s="36">
        <v>0.05</v>
      </c>
      <c r="L61" s="36">
        <v>7.89</v>
      </c>
      <c r="M61" s="36">
        <v>0.56000000000000005</v>
      </c>
      <c r="N61" s="36">
        <v>0.89</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163.18</v>
      </c>
      <c r="D62" s="37">
        <v>171.2</v>
      </c>
      <c r="E62" s="37">
        <v>84.9</v>
      </c>
      <c r="F62" s="37">
        <v>75.53</v>
      </c>
      <c r="G62" s="37">
        <v>65.8</v>
      </c>
      <c r="H62" s="37">
        <v>63.38</v>
      </c>
      <c r="I62" s="37">
        <v>83.34</v>
      </c>
      <c r="J62" s="37">
        <v>102.5</v>
      </c>
      <c r="K62" s="37">
        <v>105.34</v>
      </c>
      <c r="L62" s="37">
        <v>94.75</v>
      </c>
      <c r="M62" s="37">
        <v>13.09</v>
      </c>
      <c r="N62" s="37">
        <v>68.650000000000006</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113.1</v>
      </c>
      <c r="D63" s="36">
        <v>131.34</v>
      </c>
      <c r="E63" s="36">
        <v>95.49</v>
      </c>
      <c r="F63" s="36">
        <v>108.17</v>
      </c>
      <c r="G63" s="36">
        <v>83.2</v>
      </c>
      <c r="H63" s="36">
        <v>89.03</v>
      </c>
      <c r="I63" s="36">
        <v>135.29</v>
      </c>
      <c r="J63" s="36">
        <v>76.400000000000006</v>
      </c>
      <c r="K63" s="36">
        <v>100.43</v>
      </c>
      <c r="L63" s="36">
        <v>92.79</v>
      </c>
      <c r="M63" s="36">
        <v>0.66</v>
      </c>
      <c r="N63" s="36">
        <v>13.06</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79.12</v>
      </c>
      <c r="D64" s="36">
        <v>96.81</v>
      </c>
      <c r="E64" s="36">
        <v>63.4</v>
      </c>
      <c r="F64" s="36">
        <v>94.32</v>
      </c>
      <c r="G64" s="36">
        <v>71.31</v>
      </c>
      <c r="H64" s="36">
        <v>64.430000000000007</v>
      </c>
      <c r="I64" s="36">
        <v>106.66</v>
      </c>
      <c r="J64" s="36">
        <v>40.200000000000003</v>
      </c>
      <c r="K64" s="36">
        <v>70.02</v>
      </c>
      <c r="L64" s="36">
        <v>36.93</v>
      </c>
      <c r="M64" s="36">
        <v>0.64</v>
      </c>
      <c r="N64" s="36">
        <v>11.3</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v>0.03</v>
      </c>
      <c r="D65" s="36" t="s">
        <v>13</v>
      </c>
      <c r="E65" s="36">
        <v>0.04</v>
      </c>
      <c r="F65" s="36">
        <v>7.0000000000000007E-2</v>
      </c>
      <c r="G65" s="36">
        <v>0.26</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7.41</v>
      </c>
      <c r="D66" s="36">
        <v>9.02</v>
      </c>
      <c r="E66" s="36">
        <v>6.73</v>
      </c>
      <c r="F66" s="36">
        <v>0.85</v>
      </c>
      <c r="G66" s="36">
        <v>1.02</v>
      </c>
      <c r="H66" s="36">
        <v>2.9</v>
      </c>
      <c r="I66" s="36">
        <v>0.49</v>
      </c>
      <c r="J66" s="36">
        <v>4.71</v>
      </c>
      <c r="K66" s="36">
        <v>2.2400000000000002</v>
      </c>
      <c r="L66" s="36">
        <v>22.29</v>
      </c>
      <c r="M66" s="36">
        <v>0.15</v>
      </c>
      <c r="N66" s="36">
        <v>0.22</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v>0.53</v>
      </c>
      <c r="D67" s="36" t="s">
        <v>13</v>
      </c>
      <c r="E67" s="36">
        <v>0.64</v>
      </c>
      <c r="F67" s="36">
        <v>2.65</v>
      </c>
      <c r="G67" s="36">
        <v>0.26</v>
      </c>
      <c r="H67" s="36">
        <v>1.05</v>
      </c>
      <c r="I67" s="36">
        <v>1.33</v>
      </c>
      <c r="J67" s="36">
        <v>0.1</v>
      </c>
      <c r="K67" s="36">
        <v>0.39</v>
      </c>
      <c r="L67" s="36">
        <v>0.04</v>
      </c>
      <c r="M67" s="36" t="s">
        <v>13</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120.01</v>
      </c>
      <c r="D68" s="37">
        <v>140.36000000000001</v>
      </c>
      <c r="E68" s="37">
        <v>101.61</v>
      </c>
      <c r="F68" s="37">
        <v>106.44</v>
      </c>
      <c r="G68" s="37">
        <v>84.22</v>
      </c>
      <c r="H68" s="37">
        <v>90.88</v>
      </c>
      <c r="I68" s="37">
        <v>134.44999999999999</v>
      </c>
      <c r="J68" s="37">
        <v>81.010000000000005</v>
      </c>
      <c r="K68" s="37">
        <v>102.29</v>
      </c>
      <c r="L68" s="37">
        <v>115.04</v>
      </c>
      <c r="M68" s="37">
        <v>0.81</v>
      </c>
      <c r="N68" s="37">
        <v>13.28</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283.19</v>
      </c>
      <c r="D69" s="37">
        <v>311.56</v>
      </c>
      <c r="E69" s="37">
        <v>186.51</v>
      </c>
      <c r="F69" s="37">
        <v>181.97</v>
      </c>
      <c r="G69" s="37">
        <v>150.01</v>
      </c>
      <c r="H69" s="37">
        <v>154.26</v>
      </c>
      <c r="I69" s="37">
        <v>217.79</v>
      </c>
      <c r="J69" s="37">
        <v>183.5</v>
      </c>
      <c r="K69" s="37">
        <v>207.63</v>
      </c>
      <c r="L69" s="37">
        <v>209.8</v>
      </c>
      <c r="M69" s="37">
        <v>13.9</v>
      </c>
      <c r="N69" s="37">
        <v>81.93</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16.45</v>
      </c>
      <c r="D76" s="36">
        <v>18.79</v>
      </c>
      <c r="E76" s="36">
        <v>2.12</v>
      </c>
      <c r="F76" s="36">
        <v>2.02</v>
      </c>
      <c r="G76" s="36">
        <v>1.69</v>
      </c>
      <c r="H76" s="36">
        <v>2.09</v>
      </c>
      <c r="I76" s="36">
        <v>5.26</v>
      </c>
      <c r="J76" s="36">
        <v>1.33</v>
      </c>
      <c r="K76" s="36">
        <v>3.27</v>
      </c>
      <c r="L76" s="36">
        <v>0.66</v>
      </c>
      <c r="M76" s="36" t="s">
        <v>13</v>
      </c>
      <c r="N76" s="36">
        <v>13.8</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0.4</v>
      </c>
      <c r="D77" s="36">
        <v>1.1399999999999999</v>
      </c>
      <c r="E77" s="36">
        <v>0.23</v>
      </c>
      <c r="F77" s="36">
        <v>0.14000000000000001</v>
      </c>
      <c r="G77" s="36" t="s">
        <v>13</v>
      </c>
      <c r="H77" s="36">
        <v>0.79</v>
      </c>
      <c r="I77" s="36" t="s">
        <v>13</v>
      </c>
      <c r="J77" s="36">
        <v>0.06</v>
      </c>
      <c r="K77" s="36">
        <v>0.51</v>
      </c>
      <c r="L77" s="36">
        <v>0.04</v>
      </c>
      <c r="M77" s="36">
        <v>0.01</v>
      </c>
      <c r="N77" s="36" t="s">
        <v>13</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25.39</v>
      </c>
      <c r="D78" s="36">
        <v>34.130000000000003</v>
      </c>
      <c r="E78" s="36">
        <v>11.23</v>
      </c>
      <c r="F78" s="36">
        <v>6.33</v>
      </c>
      <c r="G78" s="36">
        <v>5.81</v>
      </c>
      <c r="H78" s="36">
        <v>8.09</v>
      </c>
      <c r="I78" s="36">
        <v>6.6</v>
      </c>
      <c r="J78" s="36">
        <v>11.68</v>
      </c>
      <c r="K78" s="36">
        <v>14.31</v>
      </c>
      <c r="L78" s="36">
        <v>19.23</v>
      </c>
      <c r="M78" s="36">
        <v>0.17</v>
      </c>
      <c r="N78" s="36">
        <v>12.06</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25.73</v>
      </c>
      <c r="D79" s="36">
        <v>58.31</v>
      </c>
      <c r="E79" s="36">
        <v>16.09</v>
      </c>
      <c r="F79" s="36">
        <v>39.68</v>
      </c>
      <c r="G79" s="36">
        <v>20.7</v>
      </c>
      <c r="H79" s="36">
        <v>16.34</v>
      </c>
      <c r="I79" s="36">
        <v>11.76</v>
      </c>
      <c r="J79" s="36">
        <v>6.37</v>
      </c>
      <c r="K79" s="36">
        <v>20.41</v>
      </c>
      <c r="L79" s="36">
        <v>12.68</v>
      </c>
      <c r="M79" s="36">
        <v>0.71</v>
      </c>
      <c r="N79" s="36">
        <v>1.78</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2.99</v>
      </c>
      <c r="D80" s="36" t="s">
        <v>13</v>
      </c>
      <c r="E80" s="36">
        <v>2.4500000000000002</v>
      </c>
      <c r="F80" s="36">
        <v>3.31</v>
      </c>
      <c r="G80" s="36">
        <v>1.17</v>
      </c>
      <c r="H80" s="36">
        <v>0.95</v>
      </c>
      <c r="I80" s="36">
        <v>0.23</v>
      </c>
      <c r="J80" s="36">
        <v>0.66</v>
      </c>
      <c r="K80" s="36">
        <v>0.05</v>
      </c>
      <c r="L80" s="36">
        <v>7.89</v>
      </c>
      <c r="M80" s="36">
        <v>0.56000000000000005</v>
      </c>
      <c r="N80" s="36">
        <v>0.89</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64.98</v>
      </c>
      <c r="D81" s="37">
        <v>112.37</v>
      </c>
      <c r="E81" s="37">
        <v>27.22</v>
      </c>
      <c r="F81" s="37">
        <v>44.87</v>
      </c>
      <c r="G81" s="37">
        <v>27.02</v>
      </c>
      <c r="H81" s="37">
        <v>26.35</v>
      </c>
      <c r="I81" s="37">
        <v>23.38</v>
      </c>
      <c r="J81" s="37">
        <v>18.78</v>
      </c>
      <c r="K81" s="37">
        <v>38.46</v>
      </c>
      <c r="L81" s="37">
        <v>24.71</v>
      </c>
      <c r="M81" s="37">
        <v>0.33</v>
      </c>
      <c r="N81" s="37">
        <v>26.76</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33.369999999999997</v>
      </c>
      <c r="D82" s="36">
        <v>28.99</v>
      </c>
      <c r="E82" s="36">
        <v>28.88</v>
      </c>
      <c r="F82" s="36">
        <v>56.54</v>
      </c>
      <c r="G82" s="36">
        <v>45.36</v>
      </c>
      <c r="H82" s="36">
        <v>37.69</v>
      </c>
      <c r="I82" s="36">
        <v>27.75</v>
      </c>
      <c r="J82" s="36">
        <v>24.29</v>
      </c>
      <c r="K82" s="36">
        <v>19.690000000000001</v>
      </c>
      <c r="L82" s="36">
        <v>11.74</v>
      </c>
      <c r="M82" s="36" t="s">
        <v>13</v>
      </c>
      <c r="N82" s="36">
        <v>5.49</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v>0.05</v>
      </c>
      <c r="D83" s="36" t="s">
        <v>13</v>
      </c>
      <c r="E83" s="36">
        <v>0.06</v>
      </c>
      <c r="F83" s="36">
        <v>0.79</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21.98</v>
      </c>
      <c r="D84" s="36">
        <v>19.96</v>
      </c>
      <c r="E84" s="36">
        <v>21.21</v>
      </c>
      <c r="F84" s="36">
        <v>17.32</v>
      </c>
      <c r="G84" s="36">
        <v>18.149999999999999</v>
      </c>
      <c r="H84" s="36">
        <v>21.95</v>
      </c>
      <c r="I84" s="36">
        <v>27.13</v>
      </c>
      <c r="J84" s="36">
        <v>18.71</v>
      </c>
      <c r="K84" s="36">
        <v>27.33</v>
      </c>
      <c r="L84" s="36">
        <v>18.940000000000001</v>
      </c>
      <c r="M84" s="36">
        <v>0.56999999999999995</v>
      </c>
      <c r="N84" s="36">
        <v>0.89</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v>0.53</v>
      </c>
      <c r="D85" s="36" t="s">
        <v>13</v>
      </c>
      <c r="E85" s="36">
        <v>0.64</v>
      </c>
      <c r="F85" s="36">
        <v>2.65</v>
      </c>
      <c r="G85" s="36">
        <v>0.26</v>
      </c>
      <c r="H85" s="36">
        <v>1.05</v>
      </c>
      <c r="I85" s="36">
        <v>1.33</v>
      </c>
      <c r="J85" s="36">
        <v>0.1</v>
      </c>
      <c r="K85" s="36">
        <v>0.39</v>
      </c>
      <c r="L85" s="36">
        <v>0.04</v>
      </c>
      <c r="M85" s="36" t="s">
        <v>13</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54.87</v>
      </c>
      <c r="D86" s="37">
        <v>48.96</v>
      </c>
      <c r="E86" s="37">
        <v>49.5</v>
      </c>
      <c r="F86" s="37">
        <v>71.989999999999995</v>
      </c>
      <c r="G86" s="37">
        <v>63.26</v>
      </c>
      <c r="H86" s="37">
        <v>58.59</v>
      </c>
      <c r="I86" s="37">
        <v>53.55</v>
      </c>
      <c r="J86" s="37">
        <v>42.89</v>
      </c>
      <c r="K86" s="37">
        <v>46.63</v>
      </c>
      <c r="L86" s="37">
        <v>30.64</v>
      </c>
      <c r="M86" s="37">
        <v>0.56999999999999995</v>
      </c>
      <c r="N86" s="37">
        <v>6.38</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119.85</v>
      </c>
      <c r="D87" s="37">
        <v>161.33000000000001</v>
      </c>
      <c r="E87" s="37">
        <v>76.72</v>
      </c>
      <c r="F87" s="37">
        <v>116.87</v>
      </c>
      <c r="G87" s="37">
        <v>90.28</v>
      </c>
      <c r="H87" s="37">
        <v>84.94</v>
      </c>
      <c r="I87" s="37">
        <v>76.930000000000007</v>
      </c>
      <c r="J87" s="37">
        <v>61.67</v>
      </c>
      <c r="K87" s="37">
        <v>85.09</v>
      </c>
      <c r="L87" s="37">
        <v>55.36</v>
      </c>
      <c r="M87" s="37">
        <v>0.9</v>
      </c>
      <c r="N87" s="37">
        <v>33.14</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-163.34</v>
      </c>
      <c r="D88" s="37">
        <v>-150.22999999999999</v>
      </c>
      <c r="E88" s="37">
        <v>-109.79</v>
      </c>
      <c r="F88" s="37">
        <v>-65.099999999999994</v>
      </c>
      <c r="G88" s="37">
        <v>-59.74</v>
      </c>
      <c r="H88" s="37">
        <v>-69.319999999999993</v>
      </c>
      <c r="I88" s="37">
        <v>-140.87</v>
      </c>
      <c r="J88" s="37">
        <v>-121.83</v>
      </c>
      <c r="K88" s="37">
        <v>-122.54</v>
      </c>
      <c r="L88" s="37">
        <v>-154.44</v>
      </c>
      <c r="M88" s="37">
        <v>-13</v>
      </c>
      <c r="N88" s="37">
        <v>-48.78</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-98.2</v>
      </c>
      <c r="D89" s="38">
        <v>-58.83</v>
      </c>
      <c r="E89" s="38">
        <v>-57.67</v>
      </c>
      <c r="F89" s="38">
        <v>-30.65</v>
      </c>
      <c r="G89" s="38">
        <v>-38.78</v>
      </c>
      <c r="H89" s="38">
        <v>-37.020000000000003</v>
      </c>
      <c r="I89" s="38">
        <v>-59.97</v>
      </c>
      <c r="J89" s="38">
        <v>-83.72</v>
      </c>
      <c r="K89" s="38">
        <v>-66.88</v>
      </c>
      <c r="L89" s="38">
        <v>-70.040000000000006</v>
      </c>
      <c r="M89" s="38">
        <v>-12.76</v>
      </c>
      <c r="N89" s="38">
        <v>-41.89</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0.94</v>
      </c>
      <c r="D90" s="36" t="s">
        <v>13</v>
      </c>
      <c r="E90" s="36">
        <v>1.1599999999999999</v>
      </c>
      <c r="F90" s="36">
        <v>6.16</v>
      </c>
      <c r="G90" s="36">
        <v>2.21</v>
      </c>
      <c r="H90" s="36">
        <v>2.38</v>
      </c>
      <c r="I90" s="36" t="s">
        <v>13</v>
      </c>
      <c r="J90" s="36" t="s">
        <v>13</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v>2.1800000000000002</v>
      </c>
      <c r="D91" s="36" t="s">
        <v>13</v>
      </c>
      <c r="E91" s="36">
        <v>2.67</v>
      </c>
      <c r="F91" s="36">
        <v>4.16</v>
      </c>
      <c r="G91" s="36">
        <v>4.33</v>
      </c>
      <c r="H91" s="36">
        <v>1.34</v>
      </c>
      <c r="I91" s="36">
        <v>3.48</v>
      </c>
      <c r="J91" s="36">
        <v>5.62</v>
      </c>
      <c r="K91" s="36">
        <v>0.77</v>
      </c>
      <c r="L91" s="36">
        <v>0.78</v>
      </c>
      <c r="M91" s="36" t="s">
        <v>13</v>
      </c>
      <c r="N91" s="36" t="s">
        <v>13</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111</v>
      </c>
      <c r="B2" s="254"/>
      <c r="C2" s="257" t="s">
        <v>215</v>
      </c>
      <c r="D2" s="258"/>
      <c r="E2" s="258"/>
      <c r="F2" s="258"/>
      <c r="G2" s="258"/>
      <c r="H2" s="258"/>
      <c r="I2" s="258" t="s">
        <v>215</v>
      </c>
      <c r="J2" s="258"/>
      <c r="K2" s="258"/>
      <c r="L2" s="258"/>
      <c r="M2" s="258"/>
      <c r="N2" s="258"/>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0"/>
      <c r="J3" s="260"/>
      <c r="K3" s="260"/>
      <c r="L3" s="260"/>
      <c r="M3" s="260"/>
      <c r="N3" s="260"/>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v>58811</v>
      </c>
      <c r="D19" s="136">
        <v>12663</v>
      </c>
      <c r="E19" s="136">
        <v>25944</v>
      </c>
      <c r="F19" s="136">
        <v>1244</v>
      </c>
      <c r="G19" s="136">
        <v>2396</v>
      </c>
      <c r="H19" s="136">
        <v>2339</v>
      </c>
      <c r="I19" s="136">
        <v>2917</v>
      </c>
      <c r="J19" s="136">
        <v>3960</v>
      </c>
      <c r="K19" s="136">
        <v>4533</v>
      </c>
      <c r="L19" s="136">
        <v>8554</v>
      </c>
      <c r="M19" s="136">
        <v>2278</v>
      </c>
      <c r="N19" s="136">
        <v>17927</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50687</v>
      </c>
      <c r="D20" s="136">
        <v>4352</v>
      </c>
      <c r="E20" s="136">
        <v>31729</v>
      </c>
      <c r="F20" s="136">
        <v>2743</v>
      </c>
      <c r="G20" s="136">
        <v>5289</v>
      </c>
      <c r="H20" s="136">
        <v>4385</v>
      </c>
      <c r="I20" s="136">
        <v>3846</v>
      </c>
      <c r="J20" s="136">
        <v>5771</v>
      </c>
      <c r="K20" s="136">
        <v>4524</v>
      </c>
      <c r="L20" s="136">
        <v>5171</v>
      </c>
      <c r="M20" s="136">
        <v>117</v>
      </c>
      <c r="N20" s="136">
        <v>14489</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1050</v>
      </c>
      <c r="D22" s="136">
        <v>644</v>
      </c>
      <c r="E22" s="136">
        <v>403</v>
      </c>
      <c r="F22" s="136">
        <v>74</v>
      </c>
      <c r="G22" s="136">
        <v>105</v>
      </c>
      <c r="H22" s="136">
        <v>76</v>
      </c>
      <c r="I22" s="136">
        <v>116</v>
      </c>
      <c r="J22" s="136">
        <v>29</v>
      </c>
      <c r="K22" s="136">
        <v>3</v>
      </c>
      <c r="L22" s="136" t="s">
        <v>13</v>
      </c>
      <c r="M22" s="136">
        <v>3</v>
      </c>
      <c r="N22" s="136" t="s">
        <v>13</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134349</v>
      </c>
      <c r="D23" s="136">
        <v>33386</v>
      </c>
      <c r="E23" s="136">
        <v>69030</v>
      </c>
      <c r="F23" s="136">
        <v>5816</v>
      </c>
      <c r="G23" s="136">
        <v>9576</v>
      </c>
      <c r="H23" s="136">
        <v>7919</v>
      </c>
      <c r="I23" s="136">
        <v>4995</v>
      </c>
      <c r="J23" s="136">
        <v>8199</v>
      </c>
      <c r="K23" s="136">
        <v>2262</v>
      </c>
      <c r="L23" s="136">
        <v>30263</v>
      </c>
      <c r="M23" s="136">
        <v>1001</v>
      </c>
      <c r="N23" s="136">
        <v>30931</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790</v>
      </c>
      <c r="D24" s="136" t="s">
        <v>13</v>
      </c>
      <c r="E24" s="136">
        <v>560</v>
      </c>
      <c r="F24" s="136">
        <v>159</v>
      </c>
      <c r="G24" s="136">
        <v>58</v>
      </c>
      <c r="H24" s="136">
        <v>182</v>
      </c>
      <c r="I24" s="136">
        <v>19</v>
      </c>
      <c r="J24" s="136">
        <v>49</v>
      </c>
      <c r="K24" s="136">
        <v>86</v>
      </c>
      <c r="L24" s="136">
        <v>7</v>
      </c>
      <c r="M24" s="136">
        <v>165</v>
      </c>
      <c r="N24" s="136">
        <v>65</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244106</v>
      </c>
      <c r="D25" s="137">
        <v>51045</v>
      </c>
      <c r="E25" s="137">
        <v>126546</v>
      </c>
      <c r="F25" s="137">
        <v>9717</v>
      </c>
      <c r="G25" s="137">
        <v>17309</v>
      </c>
      <c r="H25" s="137">
        <v>14538</v>
      </c>
      <c r="I25" s="137">
        <v>11855</v>
      </c>
      <c r="J25" s="137">
        <v>17909</v>
      </c>
      <c r="K25" s="137">
        <v>11237</v>
      </c>
      <c r="L25" s="137">
        <v>43982</v>
      </c>
      <c r="M25" s="137">
        <v>3234</v>
      </c>
      <c r="N25" s="137">
        <v>63282</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v>47471</v>
      </c>
      <c r="D26" s="136">
        <v>8958</v>
      </c>
      <c r="E26" s="136">
        <v>37633</v>
      </c>
      <c r="F26" s="136">
        <v>2876</v>
      </c>
      <c r="G26" s="136">
        <v>2924</v>
      </c>
      <c r="H26" s="136">
        <v>4983</v>
      </c>
      <c r="I26" s="136">
        <v>2834</v>
      </c>
      <c r="J26" s="136">
        <v>8169</v>
      </c>
      <c r="K26" s="136">
        <v>4562</v>
      </c>
      <c r="L26" s="136">
        <v>11285</v>
      </c>
      <c r="M26" s="136">
        <v>68</v>
      </c>
      <c r="N26" s="136">
        <v>812</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v>37433</v>
      </c>
      <c r="D27" s="136">
        <v>6926</v>
      </c>
      <c r="E27" s="136">
        <v>30186</v>
      </c>
      <c r="F27" s="136">
        <v>1705</v>
      </c>
      <c r="G27" s="136">
        <v>2268</v>
      </c>
      <c r="H27" s="136">
        <v>4484</v>
      </c>
      <c r="I27" s="136">
        <v>1854</v>
      </c>
      <c r="J27" s="136">
        <v>5033</v>
      </c>
      <c r="K27" s="136">
        <v>4075</v>
      </c>
      <c r="L27" s="136">
        <v>10769</v>
      </c>
      <c r="M27" s="136">
        <v>38</v>
      </c>
      <c r="N27" s="136">
        <v>283</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3943</v>
      </c>
      <c r="D29" s="136">
        <v>1501</v>
      </c>
      <c r="E29" s="136">
        <v>2056</v>
      </c>
      <c r="F29" s="136">
        <v>30</v>
      </c>
      <c r="G29" s="136">
        <v>114</v>
      </c>
      <c r="H29" s="136">
        <v>13</v>
      </c>
      <c r="I29" s="136" t="s">
        <v>13</v>
      </c>
      <c r="J29" s="136">
        <v>-2</v>
      </c>
      <c r="K29" s="136">
        <v>11</v>
      </c>
      <c r="L29" s="136">
        <v>1890</v>
      </c>
      <c r="M29" s="136" t="s">
        <v>13</v>
      </c>
      <c r="N29" s="136">
        <v>386</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209</v>
      </c>
      <c r="D30" s="136" t="s">
        <v>13</v>
      </c>
      <c r="E30" s="136">
        <v>161</v>
      </c>
      <c r="F30" s="136">
        <v>73</v>
      </c>
      <c r="G30" s="136">
        <v>34</v>
      </c>
      <c r="H30" s="136" t="s">
        <v>13</v>
      </c>
      <c r="I30" s="136" t="s">
        <v>13</v>
      </c>
      <c r="J30" s="136">
        <v>54</v>
      </c>
      <c r="K30" s="136">
        <v>1</v>
      </c>
      <c r="L30" s="136" t="s">
        <v>13</v>
      </c>
      <c r="M30" s="136" t="s">
        <v>13</v>
      </c>
      <c r="N30" s="136">
        <v>48</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51206</v>
      </c>
      <c r="D31" s="137">
        <v>10459</v>
      </c>
      <c r="E31" s="137">
        <v>39528</v>
      </c>
      <c r="F31" s="137">
        <v>2833</v>
      </c>
      <c r="G31" s="137">
        <v>3004</v>
      </c>
      <c r="H31" s="137">
        <v>4996</v>
      </c>
      <c r="I31" s="137">
        <v>2834</v>
      </c>
      <c r="J31" s="137">
        <v>8112</v>
      </c>
      <c r="K31" s="137">
        <v>4573</v>
      </c>
      <c r="L31" s="137">
        <v>13175</v>
      </c>
      <c r="M31" s="137">
        <v>68</v>
      </c>
      <c r="N31" s="137">
        <v>1150</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295312</v>
      </c>
      <c r="D32" s="137">
        <v>61504</v>
      </c>
      <c r="E32" s="137">
        <v>166074</v>
      </c>
      <c r="F32" s="137">
        <v>12550</v>
      </c>
      <c r="G32" s="137">
        <v>20313</v>
      </c>
      <c r="H32" s="137">
        <v>19534</v>
      </c>
      <c r="I32" s="137">
        <v>14689</v>
      </c>
      <c r="J32" s="137">
        <v>26022</v>
      </c>
      <c r="K32" s="137">
        <v>15810</v>
      </c>
      <c r="L32" s="137">
        <v>57157</v>
      </c>
      <c r="M32" s="137">
        <v>3302</v>
      </c>
      <c r="N32" s="137">
        <v>64432</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t="s">
        <v>13</v>
      </c>
      <c r="D37" s="136" t="s">
        <v>13</v>
      </c>
      <c r="E37" s="136" t="s">
        <v>13</v>
      </c>
      <c r="F37" s="136" t="s">
        <v>13</v>
      </c>
      <c r="G37" s="136" t="s">
        <v>13</v>
      </c>
      <c r="H37" s="136" t="s">
        <v>13</v>
      </c>
      <c r="I37" s="136" t="s">
        <v>13</v>
      </c>
      <c r="J37" s="136" t="s">
        <v>13</v>
      </c>
      <c r="K37" s="136" t="s">
        <v>13</v>
      </c>
      <c r="L37" s="136" t="s">
        <v>13</v>
      </c>
      <c r="M37" s="136" t="s">
        <v>13</v>
      </c>
      <c r="N37" s="136" t="s">
        <v>13</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t="s">
        <v>13</v>
      </c>
      <c r="D38" s="136" t="s">
        <v>13</v>
      </c>
      <c r="E38" s="136" t="s">
        <v>13</v>
      </c>
      <c r="F38" s="136" t="s">
        <v>13</v>
      </c>
      <c r="G38" s="136" t="s">
        <v>13</v>
      </c>
      <c r="H38" s="136" t="s">
        <v>13</v>
      </c>
      <c r="I38" s="136" t="s">
        <v>13</v>
      </c>
      <c r="J38" s="136" t="s">
        <v>13</v>
      </c>
      <c r="K38" s="136" t="s">
        <v>13</v>
      </c>
      <c r="L38" s="136" t="s">
        <v>13</v>
      </c>
      <c r="M38" s="136" t="s">
        <v>13</v>
      </c>
      <c r="N38" s="136" t="s">
        <v>13</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v>3065</v>
      </c>
      <c r="D39" s="136">
        <v>392</v>
      </c>
      <c r="E39" s="136">
        <v>1558</v>
      </c>
      <c r="F39" s="136">
        <v>103</v>
      </c>
      <c r="G39" s="136">
        <v>140</v>
      </c>
      <c r="H39" s="136">
        <v>531</v>
      </c>
      <c r="I39" s="136">
        <v>163</v>
      </c>
      <c r="J39" s="136">
        <v>271</v>
      </c>
      <c r="K39" s="136">
        <v>153</v>
      </c>
      <c r="L39" s="136">
        <v>197</v>
      </c>
      <c r="M39" s="136">
        <v>65</v>
      </c>
      <c r="N39" s="136">
        <v>1051</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v>1309</v>
      </c>
      <c r="D40" s="136">
        <v>288</v>
      </c>
      <c r="E40" s="136">
        <v>587</v>
      </c>
      <c r="F40" s="136">
        <v>7</v>
      </c>
      <c r="G40" s="136">
        <v>63</v>
      </c>
      <c r="H40" s="136">
        <v>385</v>
      </c>
      <c r="I40" s="136">
        <v>9</v>
      </c>
      <c r="J40" s="136">
        <v>51</v>
      </c>
      <c r="K40" s="136">
        <v>5</v>
      </c>
      <c r="L40" s="136">
        <v>68</v>
      </c>
      <c r="M40" s="136">
        <v>32</v>
      </c>
      <c r="N40" s="136">
        <v>402</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v>115879</v>
      </c>
      <c r="D41" s="136">
        <v>18683</v>
      </c>
      <c r="E41" s="136">
        <v>59363</v>
      </c>
      <c r="F41" s="136">
        <v>5795</v>
      </c>
      <c r="G41" s="136">
        <v>9702</v>
      </c>
      <c r="H41" s="136">
        <v>7812</v>
      </c>
      <c r="I41" s="136">
        <v>7114</v>
      </c>
      <c r="J41" s="136">
        <v>9857</v>
      </c>
      <c r="K41" s="136">
        <v>3829</v>
      </c>
      <c r="L41" s="136">
        <v>15253</v>
      </c>
      <c r="M41" s="136">
        <v>136</v>
      </c>
      <c r="N41" s="136">
        <v>37697</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95080</v>
      </c>
      <c r="D42" s="136">
        <v>24752</v>
      </c>
      <c r="E42" s="136">
        <v>66789</v>
      </c>
      <c r="F42" s="136">
        <v>4560</v>
      </c>
      <c r="G42" s="136">
        <v>9056</v>
      </c>
      <c r="H42" s="136">
        <v>11169</v>
      </c>
      <c r="I42" s="136">
        <v>7155</v>
      </c>
      <c r="J42" s="136">
        <v>11468</v>
      </c>
      <c r="K42" s="136">
        <v>8705</v>
      </c>
      <c r="L42" s="136">
        <v>14676</v>
      </c>
      <c r="M42" s="136">
        <v>940</v>
      </c>
      <c r="N42" s="136">
        <v>2599</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790</v>
      </c>
      <c r="D43" s="136" t="s">
        <v>13</v>
      </c>
      <c r="E43" s="136">
        <v>560</v>
      </c>
      <c r="F43" s="136">
        <v>159</v>
      </c>
      <c r="G43" s="136">
        <v>58</v>
      </c>
      <c r="H43" s="136">
        <v>182</v>
      </c>
      <c r="I43" s="136">
        <v>19</v>
      </c>
      <c r="J43" s="136">
        <v>49</v>
      </c>
      <c r="K43" s="136">
        <v>86</v>
      </c>
      <c r="L43" s="136">
        <v>7</v>
      </c>
      <c r="M43" s="136">
        <v>165</v>
      </c>
      <c r="N43" s="136">
        <v>65</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214542</v>
      </c>
      <c r="D44" s="137">
        <v>44115</v>
      </c>
      <c r="E44" s="137">
        <v>127737</v>
      </c>
      <c r="F44" s="137">
        <v>10306</v>
      </c>
      <c r="G44" s="137">
        <v>18903</v>
      </c>
      <c r="H44" s="137">
        <v>19715</v>
      </c>
      <c r="I44" s="137">
        <v>14422</v>
      </c>
      <c r="J44" s="137">
        <v>21599</v>
      </c>
      <c r="K44" s="137">
        <v>12606</v>
      </c>
      <c r="L44" s="137">
        <v>30186</v>
      </c>
      <c r="M44" s="137">
        <v>1007</v>
      </c>
      <c r="N44" s="137">
        <v>41684</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24529</v>
      </c>
      <c r="D45" s="136">
        <v>6328</v>
      </c>
      <c r="E45" s="136">
        <v>17522</v>
      </c>
      <c r="F45" s="136">
        <v>2090</v>
      </c>
      <c r="G45" s="136">
        <v>1041</v>
      </c>
      <c r="H45" s="136">
        <v>1639</v>
      </c>
      <c r="I45" s="136">
        <v>1239</v>
      </c>
      <c r="J45" s="136">
        <v>2263</v>
      </c>
      <c r="K45" s="136">
        <v>931</v>
      </c>
      <c r="L45" s="136">
        <v>8318</v>
      </c>
      <c r="M45" s="136" t="s">
        <v>13</v>
      </c>
      <c r="N45" s="136">
        <v>679</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14215</v>
      </c>
      <c r="D47" s="136">
        <v>1658</v>
      </c>
      <c r="E47" s="136">
        <v>11784</v>
      </c>
      <c r="F47" s="136">
        <v>548</v>
      </c>
      <c r="G47" s="136">
        <v>922</v>
      </c>
      <c r="H47" s="136">
        <v>1092</v>
      </c>
      <c r="I47" s="136">
        <v>980</v>
      </c>
      <c r="J47" s="136">
        <v>4678</v>
      </c>
      <c r="K47" s="136">
        <v>945</v>
      </c>
      <c r="L47" s="136">
        <v>2618</v>
      </c>
      <c r="M47" s="136" t="s">
        <v>13</v>
      </c>
      <c r="N47" s="136">
        <v>773</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209</v>
      </c>
      <c r="D48" s="136" t="s">
        <v>13</v>
      </c>
      <c r="E48" s="136">
        <v>161</v>
      </c>
      <c r="F48" s="136">
        <v>73</v>
      </c>
      <c r="G48" s="136">
        <v>34</v>
      </c>
      <c r="H48" s="136" t="s">
        <v>13</v>
      </c>
      <c r="I48" s="136" t="s">
        <v>13</v>
      </c>
      <c r="J48" s="136">
        <v>54</v>
      </c>
      <c r="K48" s="136">
        <v>1</v>
      </c>
      <c r="L48" s="136" t="s">
        <v>13</v>
      </c>
      <c r="M48" s="136" t="s">
        <v>13</v>
      </c>
      <c r="N48" s="136">
        <v>48</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38536</v>
      </c>
      <c r="D49" s="137">
        <v>7987</v>
      </c>
      <c r="E49" s="137">
        <v>29145</v>
      </c>
      <c r="F49" s="137">
        <v>2565</v>
      </c>
      <c r="G49" s="137">
        <v>1929</v>
      </c>
      <c r="H49" s="137">
        <v>2731</v>
      </c>
      <c r="I49" s="137">
        <v>2219</v>
      </c>
      <c r="J49" s="137">
        <v>6887</v>
      </c>
      <c r="K49" s="137">
        <v>1876</v>
      </c>
      <c r="L49" s="137">
        <v>10936</v>
      </c>
      <c r="M49" s="137" t="s">
        <v>13</v>
      </c>
      <c r="N49" s="137">
        <v>1405</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253078</v>
      </c>
      <c r="D50" s="137">
        <v>52102</v>
      </c>
      <c r="E50" s="137">
        <v>156881</v>
      </c>
      <c r="F50" s="137">
        <v>12872</v>
      </c>
      <c r="G50" s="137">
        <v>20832</v>
      </c>
      <c r="H50" s="137">
        <v>22446</v>
      </c>
      <c r="I50" s="137">
        <v>16640</v>
      </c>
      <c r="J50" s="137">
        <v>28487</v>
      </c>
      <c r="K50" s="137">
        <v>14482</v>
      </c>
      <c r="L50" s="137">
        <v>41122</v>
      </c>
      <c r="M50" s="137">
        <v>1007</v>
      </c>
      <c r="N50" s="137">
        <v>43089</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-42234</v>
      </c>
      <c r="D51" s="137">
        <v>-9403</v>
      </c>
      <c r="E51" s="137">
        <v>-9193</v>
      </c>
      <c r="F51" s="137">
        <v>322</v>
      </c>
      <c r="G51" s="137">
        <v>519</v>
      </c>
      <c r="H51" s="137">
        <v>2912</v>
      </c>
      <c r="I51" s="137">
        <v>1951</v>
      </c>
      <c r="J51" s="137">
        <v>2465</v>
      </c>
      <c r="K51" s="137">
        <v>-1328</v>
      </c>
      <c r="L51" s="137">
        <v>-16034</v>
      </c>
      <c r="M51" s="137">
        <v>-2295</v>
      </c>
      <c r="N51" s="137">
        <v>-21343</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-29564</v>
      </c>
      <c r="D52" s="138">
        <v>-6930</v>
      </c>
      <c r="E52" s="138">
        <v>1191</v>
      </c>
      <c r="F52" s="138">
        <v>589</v>
      </c>
      <c r="G52" s="138">
        <v>1594</v>
      </c>
      <c r="H52" s="138">
        <v>5177</v>
      </c>
      <c r="I52" s="138">
        <v>2567</v>
      </c>
      <c r="J52" s="138">
        <v>3690</v>
      </c>
      <c r="K52" s="138">
        <v>1369</v>
      </c>
      <c r="L52" s="138">
        <v>-13795</v>
      </c>
      <c r="M52" s="138">
        <v>-2227</v>
      </c>
      <c r="N52" s="138">
        <v>-21598</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781</v>
      </c>
      <c r="D53" s="136" t="s">
        <v>13</v>
      </c>
      <c r="E53" s="136">
        <v>781</v>
      </c>
      <c r="F53" s="136">
        <v>134</v>
      </c>
      <c r="G53" s="136" t="s">
        <v>13</v>
      </c>
      <c r="H53" s="136">
        <v>439</v>
      </c>
      <c r="I53" s="136">
        <v>208</v>
      </c>
      <c r="J53" s="136" t="s">
        <v>13</v>
      </c>
      <c r="K53" s="136" t="s">
        <v>13</v>
      </c>
      <c r="L53" s="136" t="s">
        <v>13</v>
      </c>
      <c r="M53" s="136" t="s">
        <v>13</v>
      </c>
      <c r="N53" s="136" t="s">
        <v>13</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1959</v>
      </c>
      <c r="D54" s="136" t="s">
        <v>13</v>
      </c>
      <c r="E54" s="136">
        <v>1932</v>
      </c>
      <c r="F54" s="136">
        <v>223</v>
      </c>
      <c r="G54" s="136">
        <v>285</v>
      </c>
      <c r="H54" s="136">
        <v>676</v>
      </c>
      <c r="I54" s="136">
        <v>452</v>
      </c>
      <c r="J54" s="136">
        <v>276</v>
      </c>
      <c r="K54" s="136">
        <v>20</v>
      </c>
      <c r="L54" s="136" t="s">
        <v>13</v>
      </c>
      <c r="M54" s="136">
        <v>27</v>
      </c>
      <c r="N54" s="136" t="s">
        <v>13</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v>36.74</v>
      </c>
      <c r="D56" s="36">
        <v>42.62</v>
      </c>
      <c r="E56" s="36">
        <v>19.899999999999999</v>
      </c>
      <c r="F56" s="36">
        <v>13.58</v>
      </c>
      <c r="G56" s="36">
        <v>13.9</v>
      </c>
      <c r="H56" s="36">
        <v>9.9</v>
      </c>
      <c r="I56" s="36">
        <v>18.16</v>
      </c>
      <c r="J56" s="36">
        <v>19.53</v>
      </c>
      <c r="K56" s="36">
        <v>30.26</v>
      </c>
      <c r="L56" s="36">
        <v>29.51</v>
      </c>
      <c r="M56" s="36">
        <v>2.93</v>
      </c>
      <c r="N56" s="36">
        <v>13.75</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31.67</v>
      </c>
      <c r="D57" s="36">
        <v>14.65</v>
      </c>
      <c r="E57" s="36">
        <v>24.34</v>
      </c>
      <c r="F57" s="36">
        <v>29.94</v>
      </c>
      <c r="G57" s="36">
        <v>30.68</v>
      </c>
      <c r="H57" s="36">
        <v>18.55</v>
      </c>
      <c r="I57" s="36">
        <v>23.94</v>
      </c>
      <c r="J57" s="36">
        <v>28.47</v>
      </c>
      <c r="K57" s="36">
        <v>30.2</v>
      </c>
      <c r="L57" s="36">
        <v>17.84</v>
      </c>
      <c r="M57" s="36">
        <v>0.15</v>
      </c>
      <c r="N57" s="36">
        <v>11.12</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0.66</v>
      </c>
      <c r="D59" s="36">
        <v>2.17</v>
      </c>
      <c r="E59" s="36">
        <v>0.31</v>
      </c>
      <c r="F59" s="36">
        <v>0.81</v>
      </c>
      <c r="G59" s="36">
        <v>0.61</v>
      </c>
      <c r="H59" s="36">
        <v>0.32</v>
      </c>
      <c r="I59" s="36">
        <v>0.72</v>
      </c>
      <c r="J59" s="36">
        <v>0.14000000000000001</v>
      </c>
      <c r="K59" s="36">
        <v>0.02</v>
      </c>
      <c r="L59" s="36" t="s">
        <v>13</v>
      </c>
      <c r="M59" s="36" t="s">
        <v>13</v>
      </c>
      <c r="N59" s="36" t="s">
        <v>13</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83.94</v>
      </c>
      <c r="D60" s="36">
        <v>112.37</v>
      </c>
      <c r="E60" s="36">
        <v>52.96</v>
      </c>
      <c r="F60" s="36">
        <v>63.49</v>
      </c>
      <c r="G60" s="36">
        <v>55.54</v>
      </c>
      <c r="H60" s="36">
        <v>33.5</v>
      </c>
      <c r="I60" s="36">
        <v>31.09</v>
      </c>
      <c r="J60" s="36">
        <v>40.44</v>
      </c>
      <c r="K60" s="36">
        <v>15.1</v>
      </c>
      <c r="L60" s="36">
        <v>104.39</v>
      </c>
      <c r="M60" s="36">
        <v>1.29</v>
      </c>
      <c r="N60" s="36">
        <v>23.73</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0.49</v>
      </c>
      <c r="D61" s="36" t="s">
        <v>13</v>
      </c>
      <c r="E61" s="36">
        <v>0.43</v>
      </c>
      <c r="F61" s="36">
        <v>1.74</v>
      </c>
      <c r="G61" s="36">
        <v>0.34</v>
      </c>
      <c r="H61" s="36">
        <v>0.77</v>
      </c>
      <c r="I61" s="36">
        <v>0.12</v>
      </c>
      <c r="J61" s="36">
        <v>0.24</v>
      </c>
      <c r="K61" s="36">
        <v>0.56999999999999995</v>
      </c>
      <c r="L61" s="36">
        <v>0.02</v>
      </c>
      <c r="M61" s="36">
        <v>0.21</v>
      </c>
      <c r="N61" s="36">
        <v>0.05</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152.51</v>
      </c>
      <c r="D62" s="37">
        <v>171.8</v>
      </c>
      <c r="E62" s="37">
        <v>97.08</v>
      </c>
      <c r="F62" s="37">
        <v>106.08</v>
      </c>
      <c r="G62" s="37">
        <v>100.39</v>
      </c>
      <c r="H62" s="37">
        <v>61.5</v>
      </c>
      <c r="I62" s="37">
        <v>73.78</v>
      </c>
      <c r="J62" s="37">
        <v>88.34</v>
      </c>
      <c r="K62" s="37">
        <v>75.02</v>
      </c>
      <c r="L62" s="37">
        <v>151.71</v>
      </c>
      <c r="M62" s="37">
        <v>4.16</v>
      </c>
      <c r="N62" s="37">
        <v>48.55</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v>29.66</v>
      </c>
      <c r="D63" s="36">
        <v>30.15</v>
      </c>
      <c r="E63" s="36">
        <v>28.87</v>
      </c>
      <c r="F63" s="36">
        <v>31.4</v>
      </c>
      <c r="G63" s="36">
        <v>16.96</v>
      </c>
      <c r="H63" s="36">
        <v>21.08</v>
      </c>
      <c r="I63" s="36">
        <v>17.64</v>
      </c>
      <c r="J63" s="36">
        <v>40.29</v>
      </c>
      <c r="K63" s="36">
        <v>30.46</v>
      </c>
      <c r="L63" s="36">
        <v>38.93</v>
      </c>
      <c r="M63" s="36">
        <v>0.09</v>
      </c>
      <c r="N63" s="36">
        <v>0.62</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v>23.39</v>
      </c>
      <c r="D64" s="36">
        <v>23.31</v>
      </c>
      <c r="E64" s="36">
        <v>23.16</v>
      </c>
      <c r="F64" s="36">
        <v>18.61</v>
      </c>
      <c r="G64" s="36">
        <v>13.15</v>
      </c>
      <c r="H64" s="36">
        <v>18.97</v>
      </c>
      <c r="I64" s="36">
        <v>11.54</v>
      </c>
      <c r="J64" s="36">
        <v>24.82</v>
      </c>
      <c r="K64" s="36">
        <v>27.2</v>
      </c>
      <c r="L64" s="36">
        <v>37.15</v>
      </c>
      <c r="M64" s="36">
        <v>0.05</v>
      </c>
      <c r="N64" s="36">
        <v>0.22</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2.46</v>
      </c>
      <c r="D66" s="36">
        <v>5.05</v>
      </c>
      <c r="E66" s="36">
        <v>1.58</v>
      </c>
      <c r="F66" s="36">
        <v>0.32</v>
      </c>
      <c r="G66" s="36">
        <v>0.66</v>
      </c>
      <c r="H66" s="36">
        <v>0.06</v>
      </c>
      <c r="I66" s="36" t="s">
        <v>13</v>
      </c>
      <c r="J66" s="36">
        <v>-0.01</v>
      </c>
      <c r="K66" s="36">
        <v>0.08</v>
      </c>
      <c r="L66" s="36">
        <v>6.52</v>
      </c>
      <c r="M66" s="36" t="s">
        <v>13</v>
      </c>
      <c r="N66" s="36">
        <v>0.3</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v>0.13</v>
      </c>
      <c r="D67" s="36" t="s">
        <v>13</v>
      </c>
      <c r="E67" s="36">
        <v>0.12</v>
      </c>
      <c r="F67" s="36">
        <v>0.79</v>
      </c>
      <c r="G67" s="36">
        <v>0.2</v>
      </c>
      <c r="H67" s="36" t="s">
        <v>13</v>
      </c>
      <c r="I67" s="36" t="s">
        <v>13</v>
      </c>
      <c r="J67" s="36">
        <v>0.27</v>
      </c>
      <c r="K67" s="36" t="s">
        <v>13</v>
      </c>
      <c r="L67" s="36" t="s">
        <v>13</v>
      </c>
      <c r="M67" s="36" t="s">
        <v>13</v>
      </c>
      <c r="N67" s="36">
        <v>0.04</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31.99</v>
      </c>
      <c r="D68" s="37">
        <v>35.200000000000003</v>
      </c>
      <c r="E68" s="37">
        <v>30.32</v>
      </c>
      <c r="F68" s="37">
        <v>30.93</v>
      </c>
      <c r="G68" s="37">
        <v>17.420000000000002</v>
      </c>
      <c r="H68" s="37">
        <v>21.14</v>
      </c>
      <c r="I68" s="37">
        <v>17.64</v>
      </c>
      <c r="J68" s="37">
        <v>40.01</v>
      </c>
      <c r="K68" s="37">
        <v>30.53</v>
      </c>
      <c r="L68" s="37">
        <v>45.45</v>
      </c>
      <c r="M68" s="37">
        <v>0.09</v>
      </c>
      <c r="N68" s="37">
        <v>0.88</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184.5</v>
      </c>
      <c r="D69" s="37">
        <v>207</v>
      </c>
      <c r="E69" s="37">
        <v>127.41</v>
      </c>
      <c r="F69" s="37">
        <v>137.01</v>
      </c>
      <c r="G69" s="37">
        <v>117.81</v>
      </c>
      <c r="H69" s="37">
        <v>82.64</v>
      </c>
      <c r="I69" s="37">
        <v>91.43</v>
      </c>
      <c r="J69" s="37">
        <v>128.35</v>
      </c>
      <c r="K69" s="37">
        <v>105.55</v>
      </c>
      <c r="L69" s="37">
        <v>197.16</v>
      </c>
      <c r="M69" s="37">
        <v>4.25</v>
      </c>
      <c r="N69" s="37">
        <v>49.43</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t="s">
        <v>13</v>
      </c>
      <c r="D74" s="36" t="s">
        <v>13</v>
      </c>
      <c r="E74" s="36" t="s">
        <v>13</v>
      </c>
      <c r="F74" s="36" t="s">
        <v>13</v>
      </c>
      <c r="G74" s="36" t="s">
        <v>13</v>
      </c>
      <c r="H74" s="36" t="s">
        <v>13</v>
      </c>
      <c r="I74" s="36" t="s">
        <v>13</v>
      </c>
      <c r="J74" s="36" t="s">
        <v>13</v>
      </c>
      <c r="K74" s="36" t="s">
        <v>13</v>
      </c>
      <c r="L74" s="36" t="s">
        <v>13</v>
      </c>
      <c r="M74" s="36" t="s">
        <v>13</v>
      </c>
      <c r="N74" s="36" t="s">
        <v>13</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t="s">
        <v>13</v>
      </c>
      <c r="D75" s="36" t="s">
        <v>13</v>
      </c>
      <c r="E75" s="36" t="s">
        <v>13</v>
      </c>
      <c r="F75" s="36" t="s">
        <v>13</v>
      </c>
      <c r="G75" s="36" t="s">
        <v>13</v>
      </c>
      <c r="H75" s="36" t="s">
        <v>13</v>
      </c>
      <c r="I75" s="36" t="s">
        <v>13</v>
      </c>
      <c r="J75" s="36" t="s">
        <v>13</v>
      </c>
      <c r="K75" s="36" t="s">
        <v>13</v>
      </c>
      <c r="L75" s="36" t="s">
        <v>13</v>
      </c>
      <c r="M75" s="36" t="s">
        <v>13</v>
      </c>
      <c r="N75" s="36" t="s">
        <v>13</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v>1.91</v>
      </c>
      <c r="D76" s="36">
        <v>1.32</v>
      </c>
      <c r="E76" s="36">
        <v>1.2</v>
      </c>
      <c r="F76" s="36">
        <v>1.1299999999999999</v>
      </c>
      <c r="G76" s="36">
        <v>0.81</v>
      </c>
      <c r="H76" s="36">
        <v>2.25</v>
      </c>
      <c r="I76" s="36">
        <v>1.01</v>
      </c>
      <c r="J76" s="36">
        <v>1.34</v>
      </c>
      <c r="K76" s="36">
        <v>1.02</v>
      </c>
      <c r="L76" s="36">
        <v>0.68</v>
      </c>
      <c r="M76" s="36">
        <v>0.08</v>
      </c>
      <c r="N76" s="36">
        <v>0.81</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v>0.82</v>
      </c>
      <c r="D77" s="36">
        <v>0.97</v>
      </c>
      <c r="E77" s="36">
        <v>0.45</v>
      </c>
      <c r="F77" s="36">
        <v>7.0000000000000007E-2</v>
      </c>
      <c r="G77" s="36">
        <v>0.37</v>
      </c>
      <c r="H77" s="36">
        <v>1.63</v>
      </c>
      <c r="I77" s="36">
        <v>0.05</v>
      </c>
      <c r="J77" s="36">
        <v>0.25</v>
      </c>
      <c r="K77" s="36">
        <v>0.03</v>
      </c>
      <c r="L77" s="36">
        <v>0.23</v>
      </c>
      <c r="M77" s="36">
        <v>0.04</v>
      </c>
      <c r="N77" s="36">
        <v>0.31</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v>72.400000000000006</v>
      </c>
      <c r="D78" s="36">
        <v>62.88</v>
      </c>
      <c r="E78" s="36">
        <v>45.54</v>
      </c>
      <c r="F78" s="36">
        <v>63.27</v>
      </c>
      <c r="G78" s="36">
        <v>56.27</v>
      </c>
      <c r="H78" s="36">
        <v>33.049999999999997</v>
      </c>
      <c r="I78" s="36">
        <v>44.28</v>
      </c>
      <c r="J78" s="36">
        <v>48.62</v>
      </c>
      <c r="K78" s="36">
        <v>25.56</v>
      </c>
      <c r="L78" s="36">
        <v>52.61</v>
      </c>
      <c r="M78" s="36">
        <v>0.17</v>
      </c>
      <c r="N78" s="36">
        <v>28.92</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59.4</v>
      </c>
      <c r="D79" s="36">
        <v>83.31</v>
      </c>
      <c r="E79" s="36">
        <v>51.24</v>
      </c>
      <c r="F79" s="36">
        <v>49.78</v>
      </c>
      <c r="G79" s="36">
        <v>52.52</v>
      </c>
      <c r="H79" s="36">
        <v>47.25</v>
      </c>
      <c r="I79" s="36">
        <v>44.53</v>
      </c>
      <c r="J79" s="36">
        <v>56.57</v>
      </c>
      <c r="K79" s="36">
        <v>58.11</v>
      </c>
      <c r="L79" s="36">
        <v>50.62</v>
      </c>
      <c r="M79" s="36">
        <v>1.21</v>
      </c>
      <c r="N79" s="36">
        <v>1.99</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0.49</v>
      </c>
      <c r="D80" s="36" t="s">
        <v>13</v>
      </c>
      <c r="E80" s="36">
        <v>0.43</v>
      </c>
      <c r="F80" s="36">
        <v>1.74</v>
      </c>
      <c r="G80" s="36">
        <v>0.34</v>
      </c>
      <c r="H80" s="36">
        <v>0.77</v>
      </c>
      <c r="I80" s="36">
        <v>0.12</v>
      </c>
      <c r="J80" s="36">
        <v>0.24</v>
      </c>
      <c r="K80" s="36">
        <v>0.56999999999999995</v>
      </c>
      <c r="L80" s="36">
        <v>0.02</v>
      </c>
      <c r="M80" s="36">
        <v>0.21</v>
      </c>
      <c r="N80" s="36">
        <v>0.05</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134.04</v>
      </c>
      <c r="D81" s="37">
        <v>148.47999999999999</v>
      </c>
      <c r="E81" s="37">
        <v>98</v>
      </c>
      <c r="F81" s="37">
        <v>112.51</v>
      </c>
      <c r="G81" s="37">
        <v>109.64</v>
      </c>
      <c r="H81" s="37">
        <v>83.4</v>
      </c>
      <c r="I81" s="37">
        <v>89.76</v>
      </c>
      <c r="J81" s="37">
        <v>106.54</v>
      </c>
      <c r="K81" s="37">
        <v>84.16</v>
      </c>
      <c r="L81" s="37">
        <v>104.13</v>
      </c>
      <c r="M81" s="37">
        <v>1.29</v>
      </c>
      <c r="N81" s="37">
        <v>31.98</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15.33</v>
      </c>
      <c r="D82" s="36">
        <v>21.3</v>
      </c>
      <c r="E82" s="36">
        <v>13.44</v>
      </c>
      <c r="F82" s="36">
        <v>22.81</v>
      </c>
      <c r="G82" s="36">
        <v>6.04</v>
      </c>
      <c r="H82" s="36">
        <v>6.94</v>
      </c>
      <c r="I82" s="36">
        <v>7.71</v>
      </c>
      <c r="J82" s="36">
        <v>11.16</v>
      </c>
      <c r="K82" s="36">
        <v>6.22</v>
      </c>
      <c r="L82" s="36">
        <v>28.69</v>
      </c>
      <c r="M82" s="36" t="s">
        <v>13</v>
      </c>
      <c r="N82" s="36">
        <v>0.52</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8.8800000000000008</v>
      </c>
      <c r="D84" s="36">
        <v>5.58</v>
      </c>
      <c r="E84" s="36">
        <v>9.0399999999999991</v>
      </c>
      <c r="F84" s="36">
        <v>5.98</v>
      </c>
      <c r="G84" s="36">
        <v>5.35</v>
      </c>
      <c r="H84" s="36">
        <v>4.62</v>
      </c>
      <c r="I84" s="36">
        <v>6.1</v>
      </c>
      <c r="J84" s="36">
        <v>23.08</v>
      </c>
      <c r="K84" s="36">
        <v>6.31</v>
      </c>
      <c r="L84" s="36">
        <v>9.0299999999999994</v>
      </c>
      <c r="M84" s="36" t="s">
        <v>13</v>
      </c>
      <c r="N84" s="36">
        <v>0.59</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v>0.13</v>
      </c>
      <c r="D85" s="36" t="s">
        <v>13</v>
      </c>
      <c r="E85" s="36">
        <v>0.12</v>
      </c>
      <c r="F85" s="36">
        <v>0.79</v>
      </c>
      <c r="G85" s="36">
        <v>0.2</v>
      </c>
      <c r="H85" s="36" t="s">
        <v>13</v>
      </c>
      <c r="I85" s="36" t="s">
        <v>13</v>
      </c>
      <c r="J85" s="36">
        <v>0.27</v>
      </c>
      <c r="K85" s="36" t="s">
        <v>13</v>
      </c>
      <c r="L85" s="36" t="s">
        <v>13</v>
      </c>
      <c r="M85" s="36" t="s">
        <v>13</v>
      </c>
      <c r="N85" s="36">
        <v>0.04</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24.08</v>
      </c>
      <c r="D86" s="37">
        <v>26.88</v>
      </c>
      <c r="E86" s="37">
        <v>22.36</v>
      </c>
      <c r="F86" s="37">
        <v>28.01</v>
      </c>
      <c r="G86" s="37">
        <v>11.19</v>
      </c>
      <c r="H86" s="37">
        <v>11.56</v>
      </c>
      <c r="I86" s="37">
        <v>13.81</v>
      </c>
      <c r="J86" s="37">
        <v>33.97</v>
      </c>
      <c r="K86" s="37">
        <v>12.53</v>
      </c>
      <c r="L86" s="37">
        <v>37.72</v>
      </c>
      <c r="M86" s="37" t="s">
        <v>13</v>
      </c>
      <c r="N86" s="37">
        <v>1.08</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158.11000000000001</v>
      </c>
      <c r="D87" s="37">
        <v>175.36</v>
      </c>
      <c r="E87" s="37">
        <v>120.36</v>
      </c>
      <c r="F87" s="37">
        <v>140.52000000000001</v>
      </c>
      <c r="G87" s="37">
        <v>120.82</v>
      </c>
      <c r="H87" s="37">
        <v>94.96</v>
      </c>
      <c r="I87" s="37">
        <v>103.57</v>
      </c>
      <c r="J87" s="37">
        <v>140.51</v>
      </c>
      <c r="K87" s="37">
        <v>96.68</v>
      </c>
      <c r="L87" s="37">
        <v>141.85</v>
      </c>
      <c r="M87" s="37">
        <v>1.29</v>
      </c>
      <c r="N87" s="37">
        <v>33.06</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-26.39</v>
      </c>
      <c r="D88" s="37">
        <v>-31.65</v>
      </c>
      <c r="E88" s="37">
        <v>-7.05</v>
      </c>
      <c r="F88" s="37">
        <v>3.51</v>
      </c>
      <c r="G88" s="37">
        <v>3.01</v>
      </c>
      <c r="H88" s="37">
        <v>12.32</v>
      </c>
      <c r="I88" s="37">
        <v>12.14</v>
      </c>
      <c r="J88" s="37">
        <v>12.16</v>
      </c>
      <c r="K88" s="37">
        <v>-8.86</v>
      </c>
      <c r="L88" s="37">
        <v>-55.31</v>
      </c>
      <c r="M88" s="37">
        <v>-2.95</v>
      </c>
      <c r="N88" s="37">
        <v>-16.37</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-18.47</v>
      </c>
      <c r="D89" s="38">
        <v>-23.32</v>
      </c>
      <c r="E89" s="38">
        <v>0.91</v>
      </c>
      <c r="F89" s="38">
        <v>6.43</v>
      </c>
      <c r="G89" s="38">
        <v>9.24</v>
      </c>
      <c r="H89" s="38">
        <v>21.9</v>
      </c>
      <c r="I89" s="38">
        <v>15.98</v>
      </c>
      <c r="J89" s="38">
        <v>18.2</v>
      </c>
      <c r="K89" s="38">
        <v>9.14</v>
      </c>
      <c r="L89" s="38">
        <v>-47.59</v>
      </c>
      <c r="M89" s="38">
        <v>-2.86</v>
      </c>
      <c r="N89" s="38">
        <v>-16.57</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0.49</v>
      </c>
      <c r="D90" s="36" t="s">
        <v>13</v>
      </c>
      <c r="E90" s="36">
        <v>0.6</v>
      </c>
      <c r="F90" s="36">
        <v>1.47</v>
      </c>
      <c r="G90" s="36" t="s">
        <v>13</v>
      </c>
      <c r="H90" s="36">
        <v>1.86</v>
      </c>
      <c r="I90" s="36">
        <v>1.29</v>
      </c>
      <c r="J90" s="36" t="s">
        <v>13</v>
      </c>
      <c r="K90" s="36" t="s">
        <v>13</v>
      </c>
      <c r="L90" s="36" t="s">
        <v>13</v>
      </c>
      <c r="M90" s="36" t="s">
        <v>13</v>
      </c>
      <c r="N90" s="36" t="s">
        <v>13</v>
      </c>
      <c r="O90" s="135"/>
      <c r="P90" s="135"/>
      <c r="Q90" s="135"/>
      <c r="R90" s="135"/>
      <c r="S90" s="135"/>
      <c r="T90" s="135"/>
      <c r="U90" s="135"/>
      <c r="V90" s="135"/>
      <c r="W90" s="135"/>
      <c r="X90" s="135"/>
      <c r="Y90" s="135"/>
      <c r="Z90" s="135"/>
      <c r="AA90" s="133"/>
    </row>
    <row r="91" spans="1:27" ht="11.1" customHeight="1">
      <c r="A91" s="163">
        <f>IF(D91&lt;&gt;"",COUNTA($D$19:D91),"")</f>
        <v>72</v>
      </c>
      <c r="B91" s="42" t="s">
        <v>179</v>
      </c>
      <c r="C91" s="36">
        <v>1.22</v>
      </c>
      <c r="D91" s="36" t="s">
        <v>13</v>
      </c>
      <c r="E91" s="36">
        <v>1.48</v>
      </c>
      <c r="F91" s="36">
        <v>2.4300000000000002</v>
      </c>
      <c r="G91" s="36">
        <v>1.65</v>
      </c>
      <c r="H91" s="36">
        <v>2.86</v>
      </c>
      <c r="I91" s="36">
        <v>2.81</v>
      </c>
      <c r="J91" s="36">
        <v>1.36</v>
      </c>
      <c r="K91" s="36">
        <v>0.13</v>
      </c>
      <c r="L91" s="36" t="s">
        <v>13</v>
      </c>
      <c r="M91" s="36">
        <v>0.04</v>
      </c>
      <c r="N91" s="36" t="s">
        <v>13</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91"/>
  <sheetViews>
    <sheetView zoomScale="130" zoomScaleNormal="130" workbookViewId="0">
      <selection sqref="A1:C1"/>
    </sheetView>
  </sheetViews>
  <sheetFormatPr baseColWidth="10" defaultRowHeight="12"/>
  <cols>
    <col min="1" max="1" width="12.7109375" style="14" customWidth="1"/>
    <col min="2" max="2" width="70.7109375" style="4" customWidth="1"/>
    <col min="3" max="3" width="8.7109375" style="33" customWidth="1"/>
    <col min="4" max="16384" width="11.42578125" style="10"/>
  </cols>
  <sheetData>
    <row r="1" spans="1:3" s="11" customFormat="1" ht="50.1" customHeight="1">
      <c r="A1" s="196" t="s">
        <v>34</v>
      </c>
      <c r="B1" s="196"/>
      <c r="C1" s="196"/>
    </row>
    <row r="2" spans="1:3" ht="11.45" customHeight="1">
      <c r="A2" s="194"/>
      <c r="B2" s="194"/>
      <c r="C2" s="33" t="s">
        <v>35</v>
      </c>
    </row>
    <row r="3" spans="1:3" ht="11.45" customHeight="1">
      <c r="A3" s="197" t="s">
        <v>36</v>
      </c>
      <c r="B3" s="197"/>
      <c r="C3" s="33">
        <v>3</v>
      </c>
    </row>
    <row r="4" spans="1:3" ht="11.45" customHeight="1">
      <c r="A4" s="197" t="s">
        <v>37</v>
      </c>
      <c r="B4" s="197"/>
      <c r="C4" s="33">
        <v>3</v>
      </c>
    </row>
    <row r="5" spans="1:3" ht="11.45" customHeight="1">
      <c r="A5" s="195" t="s">
        <v>919</v>
      </c>
      <c r="B5" s="195"/>
      <c r="C5" s="33">
        <v>4</v>
      </c>
    </row>
    <row r="6" spans="1:3" ht="11.45" customHeight="1">
      <c r="A6" s="195" t="s">
        <v>363</v>
      </c>
      <c r="B6" s="195"/>
      <c r="C6" s="33">
        <v>6</v>
      </c>
    </row>
    <row r="7" spans="1:3" ht="11.45" customHeight="1">
      <c r="A7" s="195" t="s">
        <v>38</v>
      </c>
      <c r="B7" s="195"/>
      <c r="C7" s="33">
        <v>12</v>
      </c>
    </row>
    <row r="8" spans="1:3" ht="11.45" customHeight="1">
      <c r="A8" s="194"/>
      <c r="B8" s="194"/>
    </row>
    <row r="9" spans="1:3" ht="23.1" customHeight="1">
      <c r="A9" s="34" t="s">
        <v>90</v>
      </c>
      <c r="B9" s="4" t="str">
        <f>"Auszahlungen und Einzahlungen der Gemeinden und Gemeindeverbände "&amp;Deckblatt!A7-1&amp;" und "&amp;Deckblatt!A7&amp;"
  nach Arten"</f>
        <v>Auszahlungen und Einzahlungen der Gemeinden und Gemeindeverbände 2014 und 2015
  nach Arten</v>
      </c>
      <c r="C9" s="33">
        <v>13</v>
      </c>
    </row>
    <row r="10" spans="1:3" ht="11.45" customHeight="1">
      <c r="A10" s="194"/>
      <c r="B10" s="194"/>
    </row>
    <row r="11" spans="1:3" ht="23.1" customHeight="1">
      <c r="A11" s="35" t="s">
        <v>104</v>
      </c>
      <c r="B11" s="4" t="str">
        <f>"Auszahlungen und Einzahlungen der Gemeinden und Gemeindeverbände "&amp;Deckblatt!A7&amp;"
  nach Produktbereichen"</f>
        <v>Auszahlungen und Einzahlungen der Gemeinden und Gemeindeverbände 2015
  nach Produktbereichen</v>
      </c>
    </row>
    <row r="12" spans="1:3" ht="11.45" customHeight="1">
      <c r="A12" s="35"/>
      <c r="B12" s="4" t="s">
        <v>137</v>
      </c>
      <c r="C12" s="33">
        <v>14</v>
      </c>
    </row>
    <row r="13" spans="1:3" ht="11.45" customHeight="1">
      <c r="A13" s="194"/>
      <c r="B13" s="194"/>
    </row>
    <row r="14" spans="1:3" ht="23.1" customHeight="1">
      <c r="A14" s="35" t="s">
        <v>92</v>
      </c>
      <c r="B14" s="4" t="str">
        <f>"Auszahlungen und Einzahlungen der Gemeinden und Gemeindeverbände "&amp;Deckblatt!A7&amp;"
  nach Gebietskörperschaften"</f>
        <v>Auszahlungen und Einzahlungen der Gemeinden und Gemeindeverbände 2015
  nach Gebietskörperschaften</v>
      </c>
    </row>
    <row r="15" spans="1:3" ht="11.45" customHeight="1">
      <c r="A15" s="35"/>
      <c r="B15" s="4" t="s">
        <v>137</v>
      </c>
      <c r="C15" s="33">
        <v>18</v>
      </c>
    </row>
    <row r="16" spans="1:3" ht="11.45" customHeight="1">
      <c r="A16" s="194"/>
      <c r="B16" s="194"/>
    </row>
    <row r="17" spans="1:3" ht="23.1" customHeight="1">
      <c r="A17" s="35" t="s">
        <v>121</v>
      </c>
      <c r="B17" s="4" t="str">
        <f>"Auszahlungen und Einzahlungen der Gemeinden und Gemeindeverbände "&amp;Deckblatt!A7&amp;"
  nach Gebietskörperschaften und Produktbereichen"</f>
        <v>Auszahlungen und Einzahlungen der Gemeinden und Gemeindeverbände 2015
  nach Gebietskörperschaften und Produktbereichen</v>
      </c>
    </row>
    <row r="18" spans="1:3" ht="11.45" customHeight="1">
      <c r="A18" s="35" t="s">
        <v>103</v>
      </c>
      <c r="B18" s="4" t="s">
        <v>203</v>
      </c>
      <c r="C18" s="33">
        <v>22</v>
      </c>
    </row>
    <row r="19" spans="1:3" ht="11.45" customHeight="1">
      <c r="A19" s="35" t="s">
        <v>105</v>
      </c>
      <c r="B19" s="4" t="s">
        <v>204</v>
      </c>
      <c r="C19" s="33">
        <v>26</v>
      </c>
    </row>
    <row r="20" spans="1:3" ht="11.45" customHeight="1">
      <c r="A20" s="35" t="s">
        <v>106</v>
      </c>
      <c r="B20" s="4" t="s">
        <v>205</v>
      </c>
      <c r="C20" s="33">
        <v>30</v>
      </c>
    </row>
    <row r="21" spans="1:3" ht="11.45" customHeight="1">
      <c r="A21" s="35" t="s">
        <v>107</v>
      </c>
      <c r="B21" s="4" t="s">
        <v>206</v>
      </c>
      <c r="C21" s="33">
        <v>34</v>
      </c>
    </row>
    <row r="22" spans="1:3" ht="11.45" customHeight="1">
      <c r="A22" s="35" t="s">
        <v>108</v>
      </c>
      <c r="B22" s="4" t="s">
        <v>207</v>
      </c>
      <c r="C22" s="33">
        <v>38</v>
      </c>
    </row>
    <row r="23" spans="1:3" ht="11.45" customHeight="1">
      <c r="A23" s="35" t="s">
        <v>217</v>
      </c>
      <c r="B23" s="4" t="s">
        <v>223</v>
      </c>
      <c r="C23" s="33">
        <v>42</v>
      </c>
    </row>
    <row r="24" spans="1:3" ht="11.45" customHeight="1">
      <c r="A24" s="35" t="s">
        <v>218</v>
      </c>
      <c r="B24" s="4" t="s">
        <v>921</v>
      </c>
      <c r="C24" s="33">
        <v>46</v>
      </c>
    </row>
    <row r="25" spans="1:3" ht="11.45" customHeight="1">
      <c r="A25" s="35" t="s">
        <v>109</v>
      </c>
      <c r="B25" s="4" t="s">
        <v>219</v>
      </c>
      <c r="C25" s="33">
        <v>50</v>
      </c>
    </row>
    <row r="26" spans="1:3" ht="23.1" customHeight="1">
      <c r="A26" s="35" t="s">
        <v>110</v>
      </c>
      <c r="B26" s="4" t="s">
        <v>220</v>
      </c>
      <c r="C26" s="33">
        <v>54</v>
      </c>
    </row>
    <row r="27" spans="1:3" ht="23.1" customHeight="1">
      <c r="A27" s="35" t="s">
        <v>111</v>
      </c>
      <c r="B27" s="4" t="s">
        <v>222</v>
      </c>
      <c r="C27" s="33">
        <v>58</v>
      </c>
    </row>
    <row r="28" spans="1:3" ht="11.45" customHeight="1">
      <c r="A28" s="35" t="s">
        <v>112</v>
      </c>
      <c r="B28" s="4" t="s">
        <v>221</v>
      </c>
      <c r="C28" s="33">
        <v>62</v>
      </c>
    </row>
    <row r="29" spans="1:3" ht="11.45" customHeight="1">
      <c r="A29" s="194"/>
      <c r="B29" s="194"/>
    </row>
    <row r="30" spans="1:3" ht="23.25" customHeight="1">
      <c r="A30" s="35" t="s">
        <v>124</v>
      </c>
      <c r="B30" s="4" t="str">
        <f>"Auszahlungen und Einzahlungen der Kreisverwaltungen, Amtsverwaltungen und kreisangehörigen Gemeinden  "&amp;Deckblatt!A7&amp;" nach Arten und Kreisen"</f>
        <v>Auszahlungen und Einzahlungen der Kreisverwaltungen, Amtsverwaltungen und kreisangehörigen Gemeinden  2015 nach Arten und Kreisen</v>
      </c>
      <c r="C30" s="33">
        <v>66</v>
      </c>
    </row>
    <row r="31" spans="1:3" ht="11.45" customHeight="1">
      <c r="A31" s="194"/>
      <c r="B31" s="194"/>
    </row>
    <row r="32" spans="1:3" ht="24.75" customHeight="1">
      <c r="A32" s="35" t="s">
        <v>136</v>
      </c>
      <c r="B32" s="4"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row>
    <row r="33" spans="1:3" ht="11.45" customHeight="1">
      <c r="A33" s="14" t="s">
        <v>113</v>
      </c>
      <c r="B33" s="4" t="s">
        <v>144</v>
      </c>
      <c r="C33" s="33">
        <v>70</v>
      </c>
    </row>
    <row r="34" spans="1:3" ht="11.45" customHeight="1">
      <c r="A34" s="14" t="s">
        <v>114</v>
      </c>
      <c r="B34" s="4" t="s">
        <v>145</v>
      </c>
      <c r="C34" s="33">
        <v>74</v>
      </c>
    </row>
    <row r="35" spans="1:3" ht="11.45" customHeight="1">
      <c r="A35" s="14" t="s">
        <v>115</v>
      </c>
      <c r="B35" s="4" t="s">
        <v>146</v>
      </c>
      <c r="C35" s="33">
        <v>78</v>
      </c>
    </row>
    <row r="36" spans="1:3" ht="11.45" customHeight="1">
      <c r="A36" s="14" t="s">
        <v>116</v>
      </c>
      <c r="B36" s="4" t="s">
        <v>147</v>
      </c>
      <c r="C36" s="33">
        <v>82</v>
      </c>
    </row>
    <row r="37" spans="1:3" ht="11.45" customHeight="1">
      <c r="A37" s="14" t="s">
        <v>117</v>
      </c>
      <c r="B37" s="4" t="s">
        <v>148</v>
      </c>
      <c r="C37" s="33">
        <v>86</v>
      </c>
    </row>
    <row r="38" spans="1:3" ht="11.45" customHeight="1">
      <c r="A38" s="14" t="s">
        <v>118</v>
      </c>
      <c r="B38" s="4" t="s">
        <v>149</v>
      </c>
      <c r="C38" s="33">
        <v>90</v>
      </c>
    </row>
    <row r="39" spans="1:3" ht="11.45" customHeight="1">
      <c r="A39" s="194"/>
      <c r="B39" s="194"/>
    </row>
    <row r="40" spans="1:3" ht="23.1" customHeight="1">
      <c r="A40" s="35" t="s">
        <v>941</v>
      </c>
      <c r="B40" s="4" t="str">
        <f>"Auszahlungen und Einzahlungen der kreisfreien und großen kreisangehörigen Städte "&amp;Deckblatt!A7&amp;" 
  nach Produktbereichen"</f>
        <v>Auszahlungen und Einzahlungen der kreisfreien und großen kreisangehörigen Städte 2015 
  nach Produktbereichen</v>
      </c>
    </row>
    <row r="41" spans="1:3" ht="11.45" customHeight="1">
      <c r="A41" s="14" t="s">
        <v>942</v>
      </c>
      <c r="B41" s="4" t="s">
        <v>138</v>
      </c>
      <c r="C41" s="33">
        <v>94</v>
      </c>
    </row>
    <row r="42" spans="1:3" ht="11.45" customHeight="1">
      <c r="A42" s="14" t="s">
        <v>943</v>
      </c>
      <c r="B42" s="4" t="s">
        <v>139</v>
      </c>
      <c r="C42" s="33">
        <v>98</v>
      </c>
    </row>
    <row r="43" spans="1:3" ht="11.45" customHeight="1">
      <c r="A43" s="14" t="s">
        <v>944</v>
      </c>
      <c r="B43" s="4" t="s">
        <v>140</v>
      </c>
      <c r="C43" s="33">
        <v>102</v>
      </c>
    </row>
    <row r="44" spans="1:3" ht="11.45" customHeight="1">
      <c r="A44" s="14" t="s">
        <v>945</v>
      </c>
      <c r="B44" s="4" t="s">
        <v>141</v>
      </c>
      <c r="C44" s="33">
        <v>106</v>
      </c>
    </row>
    <row r="45" spans="1:3" ht="11.45" customHeight="1">
      <c r="A45" s="14" t="s">
        <v>946</v>
      </c>
      <c r="B45" s="4" t="s">
        <v>142</v>
      </c>
      <c r="C45" s="33">
        <v>110</v>
      </c>
    </row>
    <row r="46" spans="1:3" ht="11.45" customHeight="1">
      <c r="A46" s="14" t="s">
        <v>947</v>
      </c>
      <c r="B46" s="4" t="s">
        <v>143</v>
      </c>
      <c r="C46" s="33">
        <v>114</v>
      </c>
    </row>
    <row r="47" spans="1:3" ht="11.45" customHeight="1">
      <c r="A47" s="194"/>
      <c r="B47" s="194"/>
    </row>
    <row r="48" spans="1:3" ht="23.1" customHeight="1">
      <c r="A48" s="35" t="s">
        <v>948</v>
      </c>
      <c r="B48" s="4" t="str">
        <f>"Auszahlungen und Einzahlungen der Kreisverwaltungen "&amp;Deckblatt!A7&amp;" 
  nach Produktbereichen"</f>
        <v>Auszahlungen und Einzahlungen der Kreisverwaltungen 2015 
  nach Produktbereichen</v>
      </c>
    </row>
    <row r="49" spans="1:3" ht="11.45" customHeight="1">
      <c r="A49" s="14" t="s">
        <v>949</v>
      </c>
      <c r="B49" s="4" t="s">
        <v>144</v>
      </c>
      <c r="C49" s="33">
        <v>118</v>
      </c>
    </row>
    <row r="50" spans="1:3" ht="11.45" customHeight="1">
      <c r="A50" s="14" t="s">
        <v>950</v>
      </c>
      <c r="B50" s="4" t="s">
        <v>145</v>
      </c>
      <c r="C50" s="33">
        <v>122</v>
      </c>
    </row>
    <row r="51" spans="1:3" ht="11.45" customHeight="1">
      <c r="A51" s="14" t="s">
        <v>951</v>
      </c>
      <c r="B51" s="4" t="s">
        <v>146</v>
      </c>
      <c r="C51" s="33">
        <v>126</v>
      </c>
    </row>
    <row r="52" spans="1:3" ht="11.45" customHeight="1">
      <c r="A52" s="14" t="s">
        <v>952</v>
      </c>
      <c r="B52" s="4" t="s">
        <v>147</v>
      </c>
      <c r="C52" s="33">
        <v>130</v>
      </c>
    </row>
    <row r="53" spans="1:3" ht="11.45" customHeight="1">
      <c r="A53" s="14" t="s">
        <v>953</v>
      </c>
      <c r="B53" s="4" t="s">
        <v>148</v>
      </c>
      <c r="C53" s="33">
        <v>134</v>
      </c>
    </row>
    <row r="54" spans="1:3" ht="11.45" customHeight="1">
      <c r="A54" s="14" t="s">
        <v>954</v>
      </c>
      <c r="B54" s="4" t="s">
        <v>149</v>
      </c>
      <c r="C54" s="33">
        <v>138</v>
      </c>
    </row>
    <row r="55" spans="1:3" ht="11.45" customHeight="1"/>
    <row r="56" spans="1:3" ht="11.45" customHeight="1"/>
    <row r="57" spans="1:3" ht="11.45" customHeight="1"/>
    <row r="58" spans="1:3" ht="11.45" customHeight="1"/>
    <row r="59" spans="1:3" ht="11.45" customHeight="1"/>
    <row r="60" spans="1:3" ht="11.45" customHeight="1"/>
    <row r="61" spans="1:3" ht="11.45" customHeight="1"/>
    <row r="62" spans="1:3" ht="11.45" customHeight="1"/>
    <row r="63" spans="1:3" ht="11.45" customHeight="1"/>
    <row r="64" spans="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sheetData>
  <mergeCells count="15">
    <mergeCell ref="A1:C1"/>
    <mergeCell ref="A2:B2"/>
    <mergeCell ref="A3:B3"/>
    <mergeCell ref="A4:B4"/>
    <mergeCell ref="A7:B7"/>
    <mergeCell ref="A5:B5"/>
    <mergeCell ref="A29:B29"/>
    <mergeCell ref="A31:B31"/>
    <mergeCell ref="A39:B39"/>
    <mergeCell ref="A47:B47"/>
    <mergeCell ref="A6:B6"/>
    <mergeCell ref="A10:B10"/>
    <mergeCell ref="A13:B13"/>
    <mergeCell ref="A16:B16"/>
    <mergeCell ref="A8:B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2015 00&amp;R&amp;7&amp;P</oddFooter>
    <evenFooter>&amp;L&amp;7&amp;P&amp;R&amp;7StatA MV, Statistischer Bericht L233 2015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30"/>
    <col min="28" max="16384" width="11.42578125" style="17"/>
  </cols>
  <sheetData>
    <row r="1" spans="1:27" s="18" customFormat="1" ht="35.1" customHeight="1">
      <c r="A1" s="253" t="s">
        <v>121</v>
      </c>
      <c r="B1" s="254"/>
      <c r="C1" s="244" t="str">
        <f>"Auszahlungen und Einzahlungen 
der Gemeinden und Gemeindeverbände "&amp;Deckblatt!A7&amp;"  
nach Gebietskörperschaften und Produktbereichen"</f>
        <v>Auszahlungen und Einzahlungen 
der Gemeinden und Gemeindeverbände 2015  
nach Gebietskörperschaften und Produktbereichen</v>
      </c>
      <c r="D1" s="245"/>
      <c r="E1" s="245"/>
      <c r="F1" s="245"/>
      <c r="G1" s="245"/>
      <c r="H1" s="245"/>
      <c r="I1" s="245" t="str">
        <f>"Auszahlungen und Einzahlungen 
der Gemeinden und Gemeindeverbände "&amp;Deckblatt!A7&amp;" 
nach Gebietskörperschaften und Produktbereichen"</f>
        <v>Auszahlungen und Einzahlungen 
der Gemeinden und Gemeindeverbände 2015 
nach Gebietskörperschaften und Produktbereichen</v>
      </c>
      <c r="J1" s="245"/>
      <c r="K1" s="245"/>
      <c r="L1" s="245"/>
      <c r="M1" s="245"/>
      <c r="N1" s="245"/>
      <c r="O1" s="128"/>
      <c r="P1" s="128"/>
      <c r="Q1" s="128"/>
      <c r="R1" s="128"/>
      <c r="S1" s="128"/>
      <c r="T1" s="128"/>
      <c r="U1" s="128"/>
      <c r="V1" s="128"/>
      <c r="W1" s="128"/>
      <c r="X1" s="128"/>
      <c r="Y1" s="128"/>
      <c r="Z1" s="128"/>
      <c r="AA1" s="128"/>
    </row>
    <row r="2" spans="1:27" s="18" customFormat="1" ht="15" customHeight="1">
      <c r="A2" s="253" t="s">
        <v>112</v>
      </c>
      <c r="B2" s="254"/>
      <c r="C2" s="257" t="s">
        <v>216</v>
      </c>
      <c r="D2" s="258"/>
      <c r="E2" s="258"/>
      <c r="F2" s="258"/>
      <c r="G2" s="258"/>
      <c r="H2" s="258"/>
      <c r="I2" s="262" t="s">
        <v>216</v>
      </c>
      <c r="J2" s="262"/>
      <c r="K2" s="262"/>
      <c r="L2" s="262"/>
      <c r="M2" s="262"/>
      <c r="N2" s="262"/>
      <c r="O2" s="128"/>
      <c r="P2" s="128"/>
      <c r="Q2" s="128"/>
      <c r="R2" s="128"/>
      <c r="S2" s="128"/>
      <c r="T2" s="128"/>
      <c r="U2" s="128"/>
      <c r="V2" s="128"/>
      <c r="W2" s="128"/>
      <c r="X2" s="128"/>
      <c r="Y2" s="128"/>
      <c r="Z2" s="128"/>
      <c r="AA2" s="128"/>
    </row>
    <row r="3" spans="1:27" s="18" customFormat="1" ht="15" customHeight="1">
      <c r="A3" s="255"/>
      <c r="B3" s="256"/>
      <c r="C3" s="259"/>
      <c r="D3" s="260"/>
      <c r="E3" s="260"/>
      <c r="F3" s="260"/>
      <c r="G3" s="260"/>
      <c r="H3" s="260"/>
      <c r="I3" s="263"/>
      <c r="J3" s="263"/>
      <c r="K3" s="263"/>
      <c r="L3" s="263"/>
      <c r="M3" s="263"/>
      <c r="N3" s="263"/>
      <c r="O3" s="128"/>
      <c r="P3" s="128"/>
      <c r="Q3" s="128"/>
      <c r="R3" s="128"/>
      <c r="S3" s="128"/>
      <c r="T3" s="128"/>
      <c r="U3" s="128"/>
      <c r="V3" s="128"/>
      <c r="W3" s="128"/>
      <c r="X3" s="128"/>
      <c r="Y3" s="128"/>
      <c r="Z3" s="128"/>
      <c r="AA3" s="128"/>
    </row>
    <row r="4" spans="1:27" s="18" customFormat="1" ht="11.45" customHeight="1">
      <c r="A4" s="235" t="s">
        <v>88</v>
      </c>
      <c r="B4" s="239" t="s">
        <v>197</v>
      </c>
      <c r="C4" s="214" t="s">
        <v>2</v>
      </c>
      <c r="D4" s="227" t="s">
        <v>93</v>
      </c>
      <c r="E4" s="227" t="s">
        <v>94</v>
      </c>
      <c r="F4" s="249" t="s">
        <v>3</v>
      </c>
      <c r="G4" s="249"/>
      <c r="H4" s="250"/>
      <c r="I4" s="248" t="s">
        <v>3</v>
      </c>
      <c r="J4" s="249"/>
      <c r="K4" s="249"/>
      <c r="L4" s="249"/>
      <c r="M4" s="249" t="s">
        <v>101</v>
      </c>
      <c r="N4" s="250" t="s">
        <v>102</v>
      </c>
      <c r="O4" s="128"/>
      <c r="P4" s="128"/>
      <c r="Q4" s="128"/>
      <c r="R4" s="128"/>
      <c r="S4" s="128"/>
      <c r="T4" s="128"/>
      <c r="U4" s="128"/>
      <c r="V4" s="128"/>
      <c r="W4" s="128"/>
      <c r="X4" s="128"/>
      <c r="Y4" s="128"/>
      <c r="Z4" s="128"/>
      <c r="AA4" s="128"/>
    </row>
    <row r="5" spans="1:27" s="18" customFormat="1" ht="11.45" customHeight="1">
      <c r="A5" s="235"/>
      <c r="B5" s="239"/>
      <c r="C5" s="214"/>
      <c r="D5" s="227"/>
      <c r="E5" s="227"/>
      <c r="F5" s="249"/>
      <c r="G5" s="249"/>
      <c r="H5" s="250"/>
      <c r="I5" s="248"/>
      <c r="J5" s="249"/>
      <c r="K5" s="249"/>
      <c r="L5" s="249"/>
      <c r="M5" s="249"/>
      <c r="N5" s="250"/>
      <c r="O5" s="128"/>
      <c r="P5" s="128"/>
      <c r="Q5" s="128"/>
      <c r="R5" s="128"/>
      <c r="S5" s="128"/>
      <c r="T5" s="128"/>
      <c r="U5" s="128"/>
      <c r="V5" s="128"/>
      <c r="W5" s="128"/>
      <c r="X5" s="128"/>
      <c r="Y5" s="128"/>
      <c r="Z5" s="128"/>
      <c r="AA5" s="128"/>
    </row>
    <row r="6" spans="1:27" s="18" customFormat="1" ht="11.45" customHeight="1">
      <c r="A6" s="235"/>
      <c r="B6" s="239"/>
      <c r="C6" s="214"/>
      <c r="D6" s="227"/>
      <c r="E6" s="227"/>
      <c r="F6" s="227" t="s">
        <v>5</v>
      </c>
      <c r="G6" s="227" t="s">
        <v>95</v>
      </c>
      <c r="H6" s="226" t="s">
        <v>96</v>
      </c>
      <c r="I6" s="213" t="s">
        <v>97</v>
      </c>
      <c r="J6" s="227" t="s">
        <v>98</v>
      </c>
      <c r="K6" s="227" t="s">
        <v>99</v>
      </c>
      <c r="L6" s="227" t="s">
        <v>100</v>
      </c>
      <c r="M6" s="249"/>
      <c r="N6" s="250"/>
      <c r="O6" s="128"/>
      <c r="P6" s="128"/>
      <c r="Q6" s="128"/>
      <c r="R6" s="128"/>
      <c r="S6" s="128"/>
      <c r="T6" s="128"/>
      <c r="U6" s="128"/>
      <c r="V6" s="128"/>
      <c r="W6" s="128"/>
      <c r="X6" s="128"/>
      <c r="Y6" s="128"/>
      <c r="Z6" s="128"/>
      <c r="AA6" s="128"/>
    </row>
    <row r="7" spans="1:27" s="18" customFormat="1" ht="11.45" customHeight="1">
      <c r="A7" s="235"/>
      <c r="B7" s="239"/>
      <c r="C7" s="214"/>
      <c r="D7" s="227"/>
      <c r="E7" s="227"/>
      <c r="F7" s="227"/>
      <c r="G7" s="227"/>
      <c r="H7" s="226"/>
      <c r="I7" s="213"/>
      <c r="J7" s="227"/>
      <c r="K7" s="227"/>
      <c r="L7" s="227"/>
      <c r="M7" s="249"/>
      <c r="N7" s="250"/>
      <c r="O7" s="128"/>
      <c r="P7" s="128"/>
      <c r="Q7" s="128"/>
      <c r="R7" s="128"/>
      <c r="S7" s="128"/>
      <c r="T7" s="128"/>
      <c r="U7" s="128"/>
      <c r="V7" s="128"/>
      <c r="W7" s="128"/>
      <c r="X7" s="128"/>
      <c r="Y7" s="128"/>
      <c r="Z7" s="128"/>
      <c r="AA7" s="128"/>
    </row>
    <row r="8" spans="1:27" s="18" customFormat="1" ht="11.45" customHeight="1">
      <c r="A8" s="235"/>
      <c r="B8" s="239"/>
      <c r="C8" s="214"/>
      <c r="D8" s="227"/>
      <c r="E8" s="227"/>
      <c r="F8" s="227"/>
      <c r="G8" s="227"/>
      <c r="H8" s="226"/>
      <c r="I8" s="213"/>
      <c r="J8" s="227"/>
      <c r="K8" s="227"/>
      <c r="L8" s="227"/>
      <c r="M8" s="249"/>
      <c r="N8" s="250"/>
      <c r="O8" s="128"/>
      <c r="P8" s="128"/>
      <c r="Q8" s="128"/>
      <c r="R8" s="128"/>
      <c r="S8" s="128"/>
      <c r="T8" s="128"/>
      <c r="U8" s="128"/>
      <c r="V8" s="128"/>
      <c r="W8" s="128"/>
      <c r="X8" s="128"/>
      <c r="Y8" s="128"/>
      <c r="Z8" s="128"/>
      <c r="AA8" s="128"/>
    </row>
    <row r="9" spans="1:27" s="18" customFormat="1" ht="11.45" customHeight="1">
      <c r="A9" s="235"/>
      <c r="B9" s="239"/>
      <c r="C9" s="214"/>
      <c r="D9" s="227"/>
      <c r="E9" s="227"/>
      <c r="F9" s="227"/>
      <c r="G9" s="227"/>
      <c r="H9" s="226"/>
      <c r="I9" s="213"/>
      <c r="J9" s="227"/>
      <c r="K9" s="227"/>
      <c r="L9" s="227"/>
      <c r="M9" s="249"/>
      <c r="N9" s="250"/>
      <c r="O9" s="128"/>
      <c r="P9" s="128"/>
      <c r="Q9" s="128"/>
      <c r="R9" s="128"/>
      <c r="S9" s="128"/>
      <c r="T9" s="128"/>
      <c r="U9" s="128"/>
      <c r="V9" s="128"/>
      <c r="W9" s="128"/>
      <c r="X9" s="128"/>
      <c r="Y9" s="128"/>
      <c r="Z9" s="128"/>
      <c r="AA9" s="128"/>
    </row>
    <row r="10" spans="1:27" s="19" customFormat="1" ht="11.45" customHeight="1">
      <c r="A10" s="235"/>
      <c r="B10" s="239"/>
      <c r="C10" s="214"/>
      <c r="D10" s="227"/>
      <c r="E10" s="227"/>
      <c r="F10" s="227"/>
      <c r="G10" s="227"/>
      <c r="H10" s="226"/>
      <c r="I10" s="213"/>
      <c r="J10" s="227"/>
      <c r="K10" s="227"/>
      <c r="L10" s="227"/>
      <c r="M10" s="249"/>
      <c r="N10" s="250"/>
      <c r="O10" s="129"/>
      <c r="P10" s="129"/>
      <c r="Q10" s="129"/>
      <c r="R10" s="129"/>
      <c r="S10" s="129"/>
      <c r="T10" s="129"/>
      <c r="U10" s="129"/>
      <c r="V10" s="129"/>
      <c r="W10" s="129"/>
      <c r="X10" s="129"/>
      <c r="Y10" s="129"/>
      <c r="Z10" s="129"/>
      <c r="AA10" s="129"/>
    </row>
    <row r="11" spans="1:27" ht="11.45" customHeight="1">
      <c r="A11" s="235"/>
      <c r="B11" s="239"/>
      <c r="C11" s="214"/>
      <c r="D11" s="227"/>
      <c r="E11" s="227"/>
      <c r="F11" s="227"/>
      <c r="G11" s="227"/>
      <c r="H11" s="226"/>
      <c r="I11" s="213"/>
      <c r="J11" s="227"/>
      <c r="K11" s="227"/>
      <c r="L11" s="227"/>
      <c r="M11" s="249"/>
      <c r="N11" s="250"/>
    </row>
    <row r="12" spans="1:27" ht="11.45" customHeight="1">
      <c r="A12" s="235"/>
      <c r="B12" s="239"/>
      <c r="C12" s="214"/>
      <c r="D12" s="227"/>
      <c r="E12" s="227"/>
      <c r="F12" s="227"/>
      <c r="G12" s="227"/>
      <c r="H12" s="226"/>
      <c r="I12" s="213"/>
      <c r="J12" s="227"/>
      <c r="K12" s="227"/>
      <c r="L12" s="227"/>
      <c r="M12" s="249"/>
      <c r="N12" s="250"/>
    </row>
    <row r="13" spans="1:27" ht="11.45" customHeight="1">
      <c r="A13" s="235"/>
      <c r="B13" s="239"/>
      <c r="C13" s="214"/>
      <c r="D13" s="227"/>
      <c r="E13" s="227"/>
      <c r="F13" s="227"/>
      <c r="G13" s="227"/>
      <c r="H13" s="226"/>
      <c r="I13" s="213"/>
      <c r="J13" s="227"/>
      <c r="K13" s="227"/>
      <c r="L13" s="227"/>
      <c r="M13" s="249"/>
      <c r="N13" s="250"/>
    </row>
    <row r="14" spans="1:27" ht="11.45" customHeight="1">
      <c r="A14" s="235"/>
      <c r="B14" s="239"/>
      <c r="C14" s="214"/>
      <c r="D14" s="227"/>
      <c r="E14" s="227"/>
      <c r="F14" s="227" t="s">
        <v>1</v>
      </c>
      <c r="G14" s="227"/>
      <c r="H14" s="226"/>
      <c r="I14" s="213" t="s">
        <v>1</v>
      </c>
      <c r="J14" s="227"/>
      <c r="K14" s="227"/>
      <c r="L14" s="227"/>
      <c r="M14" s="249"/>
      <c r="N14" s="250"/>
    </row>
    <row r="15" spans="1:27" ht="11.45" customHeight="1">
      <c r="A15" s="235"/>
      <c r="B15" s="239"/>
      <c r="C15" s="214"/>
      <c r="D15" s="227"/>
      <c r="E15" s="227"/>
      <c r="F15" s="227"/>
      <c r="G15" s="227"/>
      <c r="H15" s="226"/>
      <c r="I15" s="213"/>
      <c r="J15" s="227"/>
      <c r="K15" s="227"/>
      <c r="L15" s="227"/>
      <c r="M15" s="249"/>
      <c r="N15" s="250"/>
    </row>
    <row r="16" spans="1:27" ht="11.45" customHeight="1">
      <c r="A16" s="208"/>
      <c r="B16" s="240"/>
      <c r="C16" s="214"/>
      <c r="D16" s="227"/>
      <c r="E16" s="227"/>
      <c r="F16" s="227"/>
      <c r="G16" s="227"/>
      <c r="H16" s="226"/>
      <c r="I16" s="213"/>
      <c r="J16" s="227"/>
      <c r="K16" s="227"/>
      <c r="L16" s="227"/>
      <c r="M16" s="249"/>
      <c r="N16" s="250"/>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31"/>
      <c r="P17" s="131"/>
      <c r="Q17" s="131"/>
      <c r="R17" s="131"/>
      <c r="S17" s="131"/>
      <c r="T17" s="131"/>
      <c r="U17" s="131"/>
      <c r="V17" s="131"/>
      <c r="W17" s="131"/>
      <c r="X17" s="131"/>
      <c r="Y17" s="131"/>
      <c r="Z17" s="131"/>
      <c r="AA17" s="131"/>
    </row>
    <row r="18" spans="1:27" s="22" customFormat="1" ht="20.100000000000001" customHeight="1">
      <c r="A18" s="23"/>
      <c r="B18" s="31"/>
      <c r="C18" s="232" t="s">
        <v>119</v>
      </c>
      <c r="D18" s="233"/>
      <c r="E18" s="233"/>
      <c r="F18" s="233"/>
      <c r="G18" s="233"/>
      <c r="H18" s="233"/>
      <c r="I18" s="233" t="s">
        <v>119</v>
      </c>
      <c r="J18" s="233"/>
      <c r="K18" s="233"/>
      <c r="L18" s="233"/>
      <c r="M18" s="233"/>
      <c r="N18" s="233"/>
      <c r="O18" s="134"/>
      <c r="P18" s="134"/>
      <c r="Q18" s="134"/>
      <c r="R18" s="134"/>
      <c r="S18" s="134"/>
      <c r="T18" s="134"/>
      <c r="U18" s="134"/>
      <c r="V18" s="134"/>
      <c r="W18" s="134"/>
      <c r="X18" s="134"/>
      <c r="Y18" s="134"/>
      <c r="Z18" s="134"/>
      <c r="AA18" s="132"/>
    </row>
    <row r="19" spans="1:27" s="22" customFormat="1" ht="11.1" customHeight="1">
      <c r="A19" s="163">
        <f>IF(D19&lt;&gt;"",COUNTA($D$19:D19),"")</f>
        <v>1</v>
      </c>
      <c r="B19" s="42" t="s">
        <v>150</v>
      </c>
      <c r="C19" s="136" t="s">
        <v>13</v>
      </c>
      <c r="D19" s="136" t="s">
        <v>13</v>
      </c>
      <c r="E19" s="136" t="s">
        <v>13</v>
      </c>
      <c r="F19" s="136" t="s">
        <v>13</v>
      </c>
      <c r="G19" s="136" t="s">
        <v>13</v>
      </c>
      <c r="H19" s="136" t="s">
        <v>13</v>
      </c>
      <c r="I19" s="136" t="s">
        <v>13</v>
      </c>
      <c r="J19" s="136" t="s">
        <v>13</v>
      </c>
      <c r="K19" s="136" t="s">
        <v>13</v>
      </c>
      <c r="L19" s="136" t="s">
        <v>13</v>
      </c>
      <c r="M19" s="136" t="s">
        <v>13</v>
      </c>
      <c r="N19" s="136" t="s">
        <v>13</v>
      </c>
      <c r="O19" s="134"/>
      <c r="P19" s="134"/>
      <c r="Q19" s="134"/>
      <c r="R19" s="134"/>
      <c r="S19" s="134"/>
      <c r="T19" s="134"/>
      <c r="U19" s="134"/>
      <c r="V19" s="134"/>
      <c r="W19" s="134"/>
      <c r="X19" s="134"/>
      <c r="Y19" s="134"/>
      <c r="Z19" s="134"/>
      <c r="AA19" s="132"/>
    </row>
    <row r="20" spans="1:27" s="22" customFormat="1" ht="11.1" customHeight="1">
      <c r="A20" s="163">
        <f>IF(D20&lt;&gt;"",COUNTA($D$19:D20),"")</f>
        <v>2</v>
      </c>
      <c r="B20" s="42" t="s">
        <v>151</v>
      </c>
      <c r="C20" s="136">
        <v>321</v>
      </c>
      <c r="D20" s="136" t="s">
        <v>13</v>
      </c>
      <c r="E20" s="136">
        <v>321</v>
      </c>
      <c r="F20" s="136" t="s">
        <v>13</v>
      </c>
      <c r="G20" s="136">
        <v>288</v>
      </c>
      <c r="H20" s="136" t="s">
        <v>13</v>
      </c>
      <c r="I20" s="136">
        <v>32</v>
      </c>
      <c r="J20" s="136" t="s">
        <v>13</v>
      </c>
      <c r="K20" s="136">
        <v>2</v>
      </c>
      <c r="L20" s="136" t="s">
        <v>13</v>
      </c>
      <c r="M20" s="136" t="s">
        <v>13</v>
      </c>
      <c r="N20" s="136" t="s">
        <v>13</v>
      </c>
      <c r="O20" s="134"/>
      <c r="P20" s="134"/>
      <c r="Q20" s="134"/>
      <c r="R20" s="134"/>
      <c r="S20" s="134"/>
      <c r="T20" s="134"/>
      <c r="U20" s="134"/>
      <c r="V20" s="134"/>
      <c r="W20" s="134"/>
      <c r="X20" s="134"/>
      <c r="Y20" s="134"/>
      <c r="Z20" s="134"/>
      <c r="AA20" s="132"/>
    </row>
    <row r="21" spans="1:27"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34"/>
      <c r="P21" s="134"/>
      <c r="Q21" s="134"/>
      <c r="R21" s="134"/>
      <c r="S21" s="134"/>
      <c r="T21" s="134"/>
      <c r="U21" s="134"/>
      <c r="V21" s="134"/>
      <c r="W21" s="134"/>
      <c r="X21" s="134"/>
      <c r="Y21" s="134"/>
      <c r="Z21" s="134"/>
      <c r="AA21" s="132"/>
    </row>
    <row r="22" spans="1:27" s="22" customFormat="1" ht="11.1" customHeight="1">
      <c r="A22" s="163">
        <f>IF(D22&lt;&gt;"",COUNTA($D$19:D22),"")</f>
        <v>4</v>
      </c>
      <c r="B22" s="42" t="s">
        <v>153</v>
      </c>
      <c r="C22" s="136">
        <v>40461</v>
      </c>
      <c r="D22" s="136">
        <v>5963</v>
      </c>
      <c r="E22" s="136">
        <v>22752</v>
      </c>
      <c r="F22" s="136">
        <v>1510</v>
      </c>
      <c r="G22" s="136">
        <v>2704</v>
      </c>
      <c r="H22" s="136">
        <v>3514</v>
      </c>
      <c r="I22" s="136">
        <v>2294</v>
      </c>
      <c r="J22" s="136">
        <v>3563</v>
      </c>
      <c r="K22" s="136">
        <v>1783</v>
      </c>
      <c r="L22" s="136">
        <v>7384</v>
      </c>
      <c r="M22" s="136">
        <v>344</v>
      </c>
      <c r="N22" s="136">
        <v>11402</v>
      </c>
      <c r="O22" s="134"/>
      <c r="P22" s="134"/>
      <c r="Q22" s="134"/>
      <c r="R22" s="134"/>
      <c r="S22" s="134"/>
      <c r="T22" s="134"/>
      <c r="U22" s="134"/>
      <c r="V22" s="134"/>
      <c r="W22" s="134"/>
      <c r="X22" s="134"/>
      <c r="Y22" s="134"/>
      <c r="Z22" s="134"/>
      <c r="AA22" s="132"/>
    </row>
    <row r="23" spans="1:27" s="22" customFormat="1" ht="11.1" customHeight="1">
      <c r="A23" s="163">
        <f>IF(D23&lt;&gt;"",COUNTA($D$19:D23),"")</f>
        <v>5</v>
      </c>
      <c r="B23" s="42" t="s">
        <v>154</v>
      </c>
      <c r="C23" s="136">
        <v>616939</v>
      </c>
      <c r="D23" s="136">
        <v>4897</v>
      </c>
      <c r="E23" s="136">
        <v>607929</v>
      </c>
      <c r="F23" s="136">
        <v>46304</v>
      </c>
      <c r="G23" s="136">
        <v>103186</v>
      </c>
      <c r="H23" s="136">
        <v>123658</v>
      </c>
      <c r="I23" s="136">
        <v>72524</v>
      </c>
      <c r="J23" s="136">
        <v>90134</v>
      </c>
      <c r="K23" s="136">
        <v>61841</v>
      </c>
      <c r="L23" s="136">
        <v>110281</v>
      </c>
      <c r="M23" s="136">
        <v>3939</v>
      </c>
      <c r="N23" s="136">
        <v>175</v>
      </c>
      <c r="O23" s="134"/>
      <c r="P23" s="134"/>
      <c r="Q23" s="134"/>
      <c r="R23" s="134"/>
      <c r="S23" s="134"/>
      <c r="T23" s="134"/>
      <c r="U23" s="134"/>
      <c r="V23" s="134"/>
      <c r="W23" s="134"/>
      <c r="X23" s="134"/>
      <c r="Y23" s="134"/>
      <c r="Z23" s="134"/>
      <c r="AA23" s="132"/>
    </row>
    <row r="24" spans="1:27" s="22" customFormat="1" ht="11.1" customHeight="1">
      <c r="A24" s="163">
        <f>IF(D24&lt;&gt;"",COUNTA($D$19:D24),"")</f>
        <v>6</v>
      </c>
      <c r="B24" s="42" t="s">
        <v>155</v>
      </c>
      <c r="C24" s="136">
        <v>604958</v>
      </c>
      <c r="D24" s="136" t="s">
        <v>13</v>
      </c>
      <c r="E24" s="136">
        <v>9637</v>
      </c>
      <c r="F24" s="136">
        <v>41</v>
      </c>
      <c r="G24" s="136">
        <v>76</v>
      </c>
      <c r="H24" s="136">
        <v>119</v>
      </c>
      <c r="I24" s="136" t="s">
        <v>13</v>
      </c>
      <c r="J24" s="136">
        <v>5248</v>
      </c>
      <c r="K24" s="136">
        <v>4152</v>
      </c>
      <c r="L24" s="136" t="s">
        <v>13</v>
      </c>
      <c r="M24" s="136">
        <v>124918</v>
      </c>
      <c r="N24" s="136">
        <v>470403</v>
      </c>
      <c r="O24" s="134"/>
      <c r="P24" s="134"/>
      <c r="Q24" s="134"/>
      <c r="R24" s="134"/>
      <c r="S24" s="134"/>
      <c r="T24" s="134"/>
      <c r="U24" s="134"/>
      <c r="V24" s="134"/>
      <c r="W24" s="134"/>
      <c r="X24" s="134"/>
      <c r="Y24" s="134"/>
      <c r="Z24" s="134"/>
      <c r="AA24" s="132"/>
    </row>
    <row r="25" spans="1:27" s="22" customFormat="1" ht="20.100000000000001" customHeight="1">
      <c r="A25" s="164">
        <f>IF(D25&lt;&gt;"",COUNTA($D$19:D25),"")</f>
        <v>7</v>
      </c>
      <c r="B25" s="45" t="s">
        <v>156</v>
      </c>
      <c r="C25" s="137">
        <v>52763</v>
      </c>
      <c r="D25" s="137">
        <v>10860</v>
      </c>
      <c r="E25" s="137">
        <v>621365</v>
      </c>
      <c r="F25" s="137">
        <v>47773</v>
      </c>
      <c r="G25" s="137">
        <v>106102</v>
      </c>
      <c r="H25" s="137">
        <v>127053</v>
      </c>
      <c r="I25" s="137">
        <v>74850</v>
      </c>
      <c r="J25" s="137">
        <v>88449</v>
      </c>
      <c r="K25" s="137">
        <v>59473</v>
      </c>
      <c r="L25" s="137">
        <v>117665</v>
      </c>
      <c r="M25" s="137">
        <v>-120636</v>
      </c>
      <c r="N25" s="137">
        <v>-458826</v>
      </c>
      <c r="O25" s="134"/>
      <c r="P25" s="134"/>
      <c r="Q25" s="134"/>
      <c r="R25" s="134"/>
      <c r="S25" s="134"/>
      <c r="T25" s="134"/>
      <c r="U25" s="134"/>
      <c r="V25" s="134"/>
      <c r="W25" s="134"/>
      <c r="X25" s="134"/>
      <c r="Y25" s="134"/>
      <c r="Z25" s="134"/>
      <c r="AA25" s="132"/>
    </row>
    <row r="26" spans="1:27" s="22" customFormat="1" ht="21.6" customHeight="1">
      <c r="A26" s="163">
        <f>IF(D26&lt;&gt;"",COUNTA($D$19:D26),"")</f>
        <v>8</v>
      </c>
      <c r="B26" s="43" t="s">
        <v>157</v>
      </c>
      <c r="C26" s="136" t="s">
        <v>13</v>
      </c>
      <c r="D26" s="136" t="s">
        <v>13</v>
      </c>
      <c r="E26" s="136" t="s">
        <v>13</v>
      </c>
      <c r="F26" s="136" t="s">
        <v>13</v>
      </c>
      <c r="G26" s="136" t="s">
        <v>13</v>
      </c>
      <c r="H26" s="136" t="s">
        <v>13</v>
      </c>
      <c r="I26" s="136" t="s">
        <v>13</v>
      </c>
      <c r="J26" s="136" t="s">
        <v>13</v>
      </c>
      <c r="K26" s="136" t="s">
        <v>13</v>
      </c>
      <c r="L26" s="136" t="s">
        <v>13</v>
      </c>
      <c r="M26" s="136" t="s">
        <v>13</v>
      </c>
      <c r="N26" s="136" t="s">
        <v>13</v>
      </c>
      <c r="O26" s="134"/>
      <c r="P26" s="134"/>
      <c r="Q26" s="134"/>
      <c r="R26" s="134"/>
      <c r="S26" s="134"/>
      <c r="T26" s="134"/>
      <c r="U26" s="134"/>
      <c r="V26" s="134"/>
      <c r="W26" s="134"/>
      <c r="X26" s="134"/>
      <c r="Y26" s="134"/>
      <c r="Z26" s="134"/>
      <c r="AA26" s="132"/>
    </row>
    <row r="27" spans="1:27" s="22" customFormat="1" ht="11.1" customHeight="1">
      <c r="A27" s="163">
        <f>IF(D27&lt;&gt;"",COUNTA($D$19:D27),"")</f>
        <v>9</v>
      </c>
      <c r="B27" s="42" t="s">
        <v>158</v>
      </c>
      <c r="C27" s="136" t="s">
        <v>13</v>
      </c>
      <c r="D27" s="136" t="s">
        <v>13</v>
      </c>
      <c r="E27" s="136" t="s">
        <v>13</v>
      </c>
      <c r="F27" s="136" t="s">
        <v>13</v>
      </c>
      <c r="G27" s="136" t="s">
        <v>13</v>
      </c>
      <c r="H27" s="136" t="s">
        <v>13</v>
      </c>
      <c r="I27" s="136" t="s">
        <v>13</v>
      </c>
      <c r="J27" s="136" t="s">
        <v>13</v>
      </c>
      <c r="K27" s="136" t="s">
        <v>13</v>
      </c>
      <c r="L27" s="136" t="s">
        <v>13</v>
      </c>
      <c r="M27" s="136" t="s">
        <v>13</v>
      </c>
      <c r="N27" s="136" t="s">
        <v>13</v>
      </c>
      <c r="O27" s="134"/>
      <c r="P27" s="134"/>
      <c r="Q27" s="134"/>
      <c r="R27" s="134"/>
      <c r="S27" s="134"/>
      <c r="T27" s="134"/>
      <c r="U27" s="134"/>
      <c r="V27" s="134"/>
      <c r="W27" s="134"/>
      <c r="X27" s="134"/>
      <c r="Y27" s="134"/>
      <c r="Z27" s="134"/>
      <c r="AA27" s="132"/>
    </row>
    <row r="28" spans="1:27" s="22" customFormat="1" ht="11.1" customHeight="1">
      <c r="A28" s="163">
        <f>IF(D28&lt;&gt;"",COUNTA($D$19:D28),"")</f>
        <v>10</v>
      </c>
      <c r="B28" s="42" t="s">
        <v>159</v>
      </c>
      <c r="C28" s="136">
        <v>104</v>
      </c>
      <c r="D28" s="136" t="s">
        <v>13</v>
      </c>
      <c r="E28" s="136">
        <v>104</v>
      </c>
      <c r="F28" s="136">
        <v>5</v>
      </c>
      <c r="G28" s="136">
        <v>54</v>
      </c>
      <c r="H28" s="136">
        <v>45</v>
      </c>
      <c r="I28" s="136" t="s">
        <v>13</v>
      </c>
      <c r="J28" s="136" t="s">
        <v>13</v>
      </c>
      <c r="K28" s="136" t="s">
        <v>13</v>
      </c>
      <c r="L28" s="136" t="s">
        <v>13</v>
      </c>
      <c r="M28" s="136" t="s">
        <v>13</v>
      </c>
      <c r="N28" s="136" t="s">
        <v>13</v>
      </c>
      <c r="O28" s="134"/>
      <c r="P28" s="134"/>
      <c r="Q28" s="134"/>
      <c r="R28" s="134"/>
      <c r="S28" s="134"/>
      <c r="T28" s="134"/>
      <c r="U28" s="134"/>
      <c r="V28" s="134"/>
      <c r="W28" s="134"/>
      <c r="X28" s="134"/>
      <c r="Y28" s="134"/>
      <c r="Z28" s="134"/>
      <c r="AA28" s="132"/>
    </row>
    <row r="29" spans="1:27" s="22" customFormat="1" ht="11.1" customHeight="1">
      <c r="A29" s="163">
        <f>IF(D29&lt;&gt;"",COUNTA($D$19:D29),"")</f>
        <v>11</v>
      </c>
      <c r="B29" s="42" t="s">
        <v>160</v>
      </c>
      <c r="C29" s="136">
        <v>5568</v>
      </c>
      <c r="D29" s="136">
        <v>1170</v>
      </c>
      <c r="E29" s="136">
        <v>4324</v>
      </c>
      <c r="F29" s="136">
        <v>4</v>
      </c>
      <c r="G29" s="136">
        <v>620</v>
      </c>
      <c r="H29" s="136" t="s">
        <v>13</v>
      </c>
      <c r="I29" s="136">
        <v>330</v>
      </c>
      <c r="J29" s="136">
        <v>2085</v>
      </c>
      <c r="K29" s="136">
        <v>279</v>
      </c>
      <c r="L29" s="136">
        <v>1004</v>
      </c>
      <c r="M29" s="136">
        <v>73</v>
      </c>
      <c r="N29" s="136" t="s">
        <v>13</v>
      </c>
      <c r="O29" s="134"/>
      <c r="P29" s="134"/>
      <c r="Q29" s="134"/>
      <c r="R29" s="134"/>
      <c r="S29" s="134"/>
      <c r="T29" s="134"/>
      <c r="U29" s="134"/>
      <c r="V29" s="134"/>
      <c r="W29" s="134"/>
      <c r="X29" s="134"/>
      <c r="Y29" s="134"/>
      <c r="Z29" s="134"/>
      <c r="AA29" s="132"/>
    </row>
    <row r="30" spans="1:27" s="22" customFormat="1" ht="11.1" customHeight="1">
      <c r="A30" s="163">
        <f>IF(D30&lt;&gt;"",COUNTA($D$19:D30),"")</f>
        <v>12</v>
      </c>
      <c r="B30" s="42" t="s">
        <v>155</v>
      </c>
      <c r="C30" s="136">
        <v>1411</v>
      </c>
      <c r="D30" s="136">
        <v>77</v>
      </c>
      <c r="E30" s="136">
        <v>1109</v>
      </c>
      <c r="F30" s="136">
        <v>1</v>
      </c>
      <c r="G30" s="136">
        <v>880</v>
      </c>
      <c r="H30" s="136">
        <v>199</v>
      </c>
      <c r="I30" s="136">
        <v>29</v>
      </c>
      <c r="J30" s="136" t="s">
        <v>13</v>
      </c>
      <c r="K30" s="136" t="s">
        <v>13</v>
      </c>
      <c r="L30" s="136" t="s">
        <v>13</v>
      </c>
      <c r="M30" s="136">
        <v>225</v>
      </c>
      <c r="N30" s="136" t="s">
        <v>13</v>
      </c>
      <c r="O30" s="134"/>
      <c r="P30" s="134"/>
      <c r="Q30" s="134"/>
      <c r="R30" s="134"/>
      <c r="S30" s="134"/>
      <c r="T30" s="134"/>
      <c r="U30" s="134"/>
      <c r="V30" s="134"/>
      <c r="W30" s="134"/>
      <c r="X30" s="134"/>
      <c r="Y30" s="134"/>
      <c r="Z30" s="134"/>
      <c r="AA30" s="132"/>
    </row>
    <row r="31" spans="1:27" s="22" customFormat="1" ht="20.100000000000001" customHeight="1">
      <c r="A31" s="164">
        <f>IF(D31&lt;&gt;"",COUNTA($D$19:D31),"")</f>
        <v>13</v>
      </c>
      <c r="B31" s="45" t="s">
        <v>161</v>
      </c>
      <c r="C31" s="137">
        <v>4261</v>
      </c>
      <c r="D31" s="137">
        <v>1093</v>
      </c>
      <c r="E31" s="137">
        <v>3319</v>
      </c>
      <c r="F31" s="137">
        <v>8</v>
      </c>
      <c r="G31" s="137">
        <v>-206</v>
      </c>
      <c r="H31" s="137">
        <v>-154</v>
      </c>
      <c r="I31" s="137">
        <v>301</v>
      </c>
      <c r="J31" s="137">
        <v>2085</v>
      </c>
      <c r="K31" s="137">
        <v>279</v>
      </c>
      <c r="L31" s="137">
        <v>1004</v>
      </c>
      <c r="M31" s="137">
        <v>-152</v>
      </c>
      <c r="N31" s="137" t="s">
        <v>13</v>
      </c>
      <c r="O31" s="134"/>
      <c r="P31" s="134"/>
      <c r="Q31" s="134"/>
      <c r="R31" s="134"/>
      <c r="S31" s="134"/>
      <c r="T31" s="134"/>
      <c r="U31" s="134"/>
      <c r="V31" s="134"/>
      <c r="W31" s="134"/>
      <c r="X31" s="134"/>
      <c r="Y31" s="134"/>
      <c r="Z31" s="134"/>
      <c r="AA31" s="132"/>
    </row>
    <row r="32" spans="1:27" s="22" customFormat="1" ht="20.100000000000001" customHeight="1">
      <c r="A32" s="164">
        <f>IF(D32&lt;&gt;"",COUNTA($D$19:D32),"")</f>
        <v>14</v>
      </c>
      <c r="B32" s="45" t="s">
        <v>162</v>
      </c>
      <c r="C32" s="137">
        <v>57024</v>
      </c>
      <c r="D32" s="137">
        <v>11953</v>
      </c>
      <c r="E32" s="137">
        <v>624685</v>
      </c>
      <c r="F32" s="137">
        <v>47782</v>
      </c>
      <c r="G32" s="137">
        <v>105896</v>
      </c>
      <c r="H32" s="137">
        <v>126899</v>
      </c>
      <c r="I32" s="137">
        <v>75151</v>
      </c>
      <c r="J32" s="137">
        <v>90534</v>
      </c>
      <c r="K32" s="137">
        <v>59753</v>
      </c>
      <c r="L32" s="137">
        <v>118669</v>
      </c>
      <c r="M32" s="137">
        <v>-120787</v>
      </c>
      <c r="N32" s="137">
        <v>-458826</v>
      </c>
      <c r="O32" s="134"/>
      <c r="P32" s="134"/>
      <c r="Q32" s="134"/>
      <c r="R32" s="134"/>
      <c r="S32" s="134"/>
      <c r="T32" s="134"/>
      <c r="U32" s="134"/>
      <c r="V32" s="134"/>
      <c r="W32" s="134"/>
      <c r="X32" s="134"/>
      <c r="Y32" s="134"/>
      <c r="Z32" s="134"/>
      <c r="AA32" s="132"/>
    </row>
    <row r="33" spans="1:27" s="22" customFormat="1" ht="11.1" customHeight="1">
      <c r="A33" s="163">
        <f>IF(D33&lt;&gt;"",COUNTA($D$19:D33),"")</f>
        <v>15</v>
      </c>
      <c r="B33" s="42" t="s">
        <v>163</v>
      </c>
      <c r="C33" s="136">
        <v>1065753</v>
      </c>
      <c r="D33" s="136">
        <v>249529</v>
      </c>
      <c r="E33" s="136">
        <v>816224</v>
      </c>
      <c r="F33" s="136">
        <v>47558</v>
      </c>
      <c r="G33" s="136">
        <v>108068</v>
      </c>
      <c r="H33" s="136">
        <v>147186</v>
      </c>
      <c r="I33" s="136">
        <v>89024</v>
      </c>
      <c r="J33" s="136">
        <v>138991</v>
      </c>
      <c r="K33" s="136">
        <v>85893</v>
      </c>
      <c r="L33" s="136">
        <v>199505</v>
      </c>
      <c r="M33" s="136" t="s">
        <v>13</v>
      </c>
      <c r="N33" s="136" t="s">
        <v>13</v>
      </c>
      <c r="O33" s="134"/>
      <c r="P33" s="134"/>
      <c r="Q33" s="134"/>
      <c r="R33" s="134"/>
      <c r="S33" s="134"/>
      <c r="T33" s="134"/>
      <c r="U33" s="134"/>
      <c r="V33" s="134"/>
      <c r="W33" s="134"/>
      <c r="X33" s="134"/>
      <c r="Y33" s="134"/>
      <c r="Z33" s="134"/>
      <c r="AA33" s="132"/>
    </row>
    <row r="34" spans="1:27" s="22" customFormat="1" ht="11.1" customHeight="1">
      <c r="A34" s="163">
        <f>IF(D34&lt;&gt;"",COUNTA($D$19:D34),"")</f>
        <v>16</v>
      </c>
      <c r="B34" s="42" t="s">
        <v>164</v>
      </c>
      <c r="C34" s="136">
        <v>394420</v>
      </c>
      <c r="D34" s="136">
        <v>81905</v>
      </c>
      <c r="E34" s="136">
        <v>312515</v>
      </c>
      <c r="F34" s="136">
        <v>20111</v>
      </c>
      <c r="G34" s="136">
        <v>40437</v>
      </c>
      <c r="H34" s="136">
        <v>63980</v>
      </c>
      <c r="I34" s="136">
        <v>37126</v>
      </c>
      <c r="J34" s="136">
        <v>45706</v>
      </c>
      <c r="K34" s="136">
        <v>33283</v>
      </c>
      <c r="L34" s="136">
        <v>71872</v>
      </c>
      <c r="M34" s="136" t="s">
        <v>13</v>
      </c>
      <c r="N34" s="136" t="s">
        <v>13</v>
      </c>
      <c r="O34" s="134"/>
      <c r="P34" s="134"/>
      <c r="Q34" s="134"/>
      <c r="R34" s="134"/>
      <c r="S34" s="134"/>
      <c r="T34" s="134"/>
      <c r="U34" s="134"/>
      <c r="V34" s="134"/>
      <c r="W34" s="134"/>
      <c r="X34" s="134"/>
      <c r="Y34" s="134"/>
      <c r="Z34" s="134"/>
      <c r="AA34" s="132"/>
    </row>
    <row r="35" spans="1:27" s="22" customFormat="1" ht="11.1" customHeight="1">
      <c r="A35" s="163">
        <f>IF(D35&lt;&gt;"",COUNTA($D$19:D35),"")</f>
        <v>17</v>
      </c>
      <c r="B35" s="42" t="s">
        <v>180</v>
      </c>
      <c r="C35" s="136">
        <v>401600</v>
      </c>
      <c r="D35" s="136">
        <v>105173</v>
      </c>
      <c r="E35" s="136">
        <v>296427</v>
      </c>
      <c r="F35" s="136">
        <v>14156</v>
      </c>
      <c r="G35" s="136">
        <v>41364</v>
      </c>
      <c r="H35" s="136">
        <v>47095</v>
      </c>
      <c r="I35" s="136">
        <v>29136</v>
      </c>
      <c r="J35" s="136">
        <v>59735</v>
      </c>
      <c r="K35" s="136">
        <v>30077</v>
      </c>
      <c r="L35" s="136">
        <v>74864</v>
      </c>
      <c r="M35" s="136" t="s">
        <v>13</v>
      </c>
      <c r="N35" s="136" t="s">
        <v>13</v>
      </c>
      <c r="O35" s="134"/>
      <c r="P35" s="134"/>
      <c r="Q35" s="134"/>
      <c r="R35" s="134"/>
      <c r="S35" s="134"/>
      <c r="T35" s="134"/>
      <c r="U35" s="134"/>
      <c r="V35" s="134"/>
      <c r="W35" s="134"/>
      <c r="X35" s="134"/>
      <c r="Y35" s="134"/>
      <c r="Z35" s="134"/>
      <c r="AA35" s="132"/>
    </row>
    <row r="36" spans="1:27" s="22" customFormat="1" ht="11.1" customHeight="1">
      <c r="A36" s="163">
        <f>IF(D36&lt;&gt;"",COUNTA($D$19:D36),"")</f>
        <v>18</v>
      </c>
      <c r="B36" s="42" t="s">
        <v>181</v>
      </c>
      <c r="C36" s="136">
        <v>183222</v>
      </c>
      <c r="D36" s="136">
        <v>38740</v>
      </c>
      <c r="E36" s="136">
        <v>144482</v>
      </c>
      <c r="F36" s="136">
        <v>10986</v>
      </c>
      <c r="G36" s="136">
        <v>20610</v>
      </c>
      <c r="H36" s="136">
        <v>26045</v>
      </c>
      <c r="I36" s="136">
        <v>16608</v>
      </c>
      <c r="J36" s="136">
        <v>22771</v>
      </c>
      <c r="K36" s="136">
        <v>14064</v>
      </c>
      <c r="L36" s="136">
        <v>33397</v>
      </c>
      <c r="M36" s="136" t="s">
        <v>13</v>
      </c>
      <c r="N36" s="136" t="s">
        <v>13</v>
      </c>
      <c r="O36" s="134"/>
      <c r="P36" s="134"/>
      <c r="Q36" s="134"/>
      <c r="R36" s="134"/>
      <c r="S36" s="134"/>
      <c r="T36" s="134"/>
      <c r="U36" s="134"/>
      <c r="V36" s="134"/>
      <c r="W36" s="134"/>
      <c r="X36" s="134"/>
      <c r="Y36" s="134"/>
      <c r="Z36" s="134"/>
      <c r="AA36" s="132"/>
    </row>
    <row r="37" spans="1:27" s="22" customFormat="1" ht="11.1" customHeight="1">
      <c r="A37" s="163">
        <f>IF(D37&lt;&gt;"",COUNTA($D$19:D37),"")</f>
        <v>19</v>
      </c>
      <c r="B37" s="42" t="s">
        <v>69</v>
      </c>
      <c r="C37" s="136">
        <v>601283</v>
      </c>
      <c r="D37" s="136">
        <v>95614</v>
      </c>
      <c r="E37" s="136">
        <v>281661</v>
      </c>
      <c r="F37" s="136">
        <v>25165</v>
      </c>
      <c r="G37" s="136">
        <v>42032</v>
      </c>
      <c r="H37" s="136">
        <v>48240</v>
      </c>
      <c r="I37" s="136">
        <v>37089</v>
      </c>
      <c r="J37" s="136">
        <v>38284</v>
      </c>
      <c r="K37" s="136">
        <v>28603</v>
      </c>
      <c r="L37" s="136">
        <v>62248</v>
      </c>
      <c r="M37" s="136" t="s">
        <v>13</v>
      </c>
      <c r="N37" s="136">
        <v>224009</v>
      </c>
      <c r="O37" s="134"/>
      <c r="P37" s="134"/>
      <c r="Q37" s="134"/>
      <c r="R37" s="134"/>
      <c r="S37" s="134"/>
      <c r="T37" s="134"/>
      <c r="U37" s="134"/>
      <c r="V37" s="134"/>
      <c r="W37" s="134"/>
      <c r="X37" s="134"/>
      <c r="Y37" s="134"/>
      <c r="Z37" s="134"/>
      <c r="AA37" s="132"/>
    </row>
    <row r="38" spans="1:27" s="22" customFormat="1" ht="21.6" customHeight="1">
      <c r="A38" s="163">
        <f>IF(D38&lt;&gt;"",COUNTA($D$19:D38),"")</f>
        <v>20</v>
      </c>
      <c r="B38" s="43" t="s">
        <v>165</v>
      </c>
      <c r="C38" s="136">
        <v>539361</v>
      </c>
      <c r="D38" s="136">
        <v>109768</v>
      </c>
      <c r="E38" s="136">
        <v>137769</v>
      </c>
      <c r="F38" s="136">
        <v>3731</v>
      </c>
      <c r="G38" s="136">
        <v>8025</v>
      </c>
      <c r="H38" s="136">
        <v>14568</v>
      </c>
      <c r="I38" s="136">
        <v>15804</v>
      </c>
      <c r="J38" s="136">
        <v>21162</v>
      </c>
      <c r="K38" s="136">
        <v>20483</v>
      </c>
      <c r="L38" s="136">
        <v>53995</v>
      </c>
      <c r="M38" s="136">
        <v>29597</v>
      </c>
      <c r="N38" s="136">
        <v>262228</v>
      </c>
      <c r="O38" s="134"/>
      <c r="P38" s="134"/>
      <c r="Q38" s="134"/>
      <c r="R38" s="134"/>
      <c r="S38" s="134"/>
      <c r="T38" s="134"/>
      <c r="U38" s="134"/>
      <c r="V38" s="134"/>
      <c r="W38" s="134"/>
      <c r="X38" s="134"/>
      <c r="Y38" s="134"/>
      <c r="Z38" s="134"/>
      <c r="AA38" s="132"/>
    </row>
    <row r="39" spans="1:27" s="22" customFormat="1" ht="21.6" customHeight="1">
      <c r="A39" s="163">
        <f>IF(D39&lt;&gt;"",COUNTA($D$19:D39),"")</f>
        <v>21</v>
      </c>
      <c r="B39" s="43" t="s">
        <v>166</v>
      </c>
      <c r="C39" s="136" t="s">
        <v>13</v>
      </c>
      <c r="D39" s="136" t="s">
        <v>13</v>
      </c>
      <c r="E39" s="136" t="s">
        <v>13</v>
      </c>
      <c r="F39" s="136" t="s">
        <v>13</v>
      </c>
      <c r="G39" s="136" t="s">
        <v>13</v>
      </c>
      <c r="H39" s="136" t="s">
        <v>13</v>
      </c>
      <c r="I39" s="136" t="s">
        <v>13</v>
      </c>
      <c r="J39" s="136" t="s">
        <v>13</v>
      </c>
      <c r="K39" s="136" t="s">
        <v>13</v>
      </c>
      <c r="L39" s="136" t="s">
        <v>13</v>
      </c>
      <c r="M39" s="136" t="s">
        <v>13</v>
      </c>
      <c r="N39" s="136" t="s">
        <v>13</v>
      </c>
      <c r="O39" s="134"/>
      <c r="P39" s="134"/>
      <c r="Q39" s="134"/>
      <c r="R39" s="134"/>
      <c r="S39" s="134"/>
      <c r="T39" s="134"/>
      <c r="U39" s="134"/>
      <c r="V39" s="134"/>
      <c r="W39" s="134"/>
      <c r="X39" s="134"/>
      <c r="Y39" s="134"/>
      <c r="Z39" s="134"/>
      <c r="AA39" s="132"/>
    </row>
    <row r="40" spans="1:27" s="22" customFormat="1" ht="21.6" customHeight="1">
      <c r="A40" s="163">
        <f>IF(D40&lt;&gt;"",COUNTA($D$19:D40),"")</f>
        <v>22</v>
      </c>
      <c r="B40" s="43" t="s">
        <v>167</v>
      </c>
      <c r="C40" s="136" t="s">
        <v>13</v>
      </c>
      <c r="D40" s="136" t="s">
        <v>13</v>
      </c>
      <c r="E40" s="136" t="s">
        <v>13</v>
      </c>
      <c r="F40" s="136" t="s">
        <v>13</v>
      </c>
      <c r="G40" s="136" t="s">
        <v>13</v>
      </c>
      <c r="H40" s="136" t="s">
        <v>13</v>
      </c>
      <c r="I40" s="136" t="s">
        <v>13</v>
      </c>
      <c r="J40" s="136" t="s">
        <v>13</v>
      </c>
      <c r="K40" s="136" t="s">
        <v>13</v>
      </c>
      <c r="L40" s="136" t="s">
        <v>13</v>
      </c>
      <c r="M40" s="136" t="s">
        <v>13</v>
      </c>
      <c r="N40" s="136" t="s">
        <v>13</v>
      </c>
      <c r="O40" s="134"/>
      <c r="P40" s="134"/>
      <c r="Q40" s="134"/>
      <c r="R40" s="134"/>
      <c r="S40" s="134"/>
      <c r="T40" s="134"/>
      <c r="U40" s="134"/>
      <c r="V40" s="134"/>
      <c r="W40" s="134"/>
      <c r="X40" s="134"/>
      <c r="Y40" s="134"/>
      <c r="Z40" s="134"/>
      <c r="AA40" s="132"/>
    </row>
    <row r="41" spans="1:27" s="22" customFormat="1" ht="11.1" customHeight="1">
      <c r="A41" s="163">
        <f>IF(D41&lt;&gt;"",COUNTA($D$19:D41),"")</f>
        <v>23</v>
      </c>
      <c r="B41" s="42" t="s">
        <v>168</v>
      </c>
      <c r="C41" s="136" t="s">
        <v>13</v>
      </c>
      <c r="D41" s="136" t="s">
        <v>13</v>
      </c>
      <c r="E41" s="136" t="s">
        <v>13</v>
      </c>
      <c r="F41" s="136" t="s">
        <v>13</v>
      </c>
      <c r="G41" s="136" t="s">
        <v>13</v>
      </c>
      <c r="H41" s="136" t="s">
        <v>13</v>
      </c>
      <c r="I41" s="136" t="s">
        <v>13</v>
      </c>
      <c r="J41" s="136" t="s">
        <v>13</v>
      </c>
      <c r="K41" s="136" t="s">
        <v>13</v>
      </c>
      <c r="L41" s="136" t="s">
        <v>13</v>
      </c>
      <c r="M41" s="136" t="s">
        <v>13</v>
      </c>
      <c r="N41" s="136" t="s">
        <v>13</v>
      </c>
      <c r="O41" s="134"/>
      <c r="P41" s="134"/>
      <c r="Q41" s="134"/>
      <c r="R41" s="134"/>
      <c r="S41" s="134"/>
      <c r="T41" s="134"/>
      <c r="U41" s="134"/>
      <c r="V41" s="134"/>
      <c r="W41" s="134"/>
      <c r="X41" s="134"/>
      <c r="Y41" s="134"/>
      <c r="Z41" s="134"/>
      <c r="AA41" s="132"/>
    </row>
    <row r="42" spans="1:27" s="22" customFormat="1" ht="11.1" customHeight="1">
      <c r="A42" s="163">
        <f>IF(D42&lt;&gt;"",COUNTA($D$19:D42),"")</f>
        <v>24</v>
      </c>
      <c r="B42" s="42" t="s">
        <v>169</v>
      </c>
      <c r="C42" s="136">
        <v>652947</v>
      </c>
      <c r="D42" s="136">
        <v>6590</v>
      </c>
      <c r="E42" s="136">
        <v>45178</v>
      </c>
      <c r="F42" s="136">
        <v>1986</v>
      </c>
      <c r="G42" s="136">
        <v>3125</v>
      </c>
      <c r="H42" s="136">
        <v>3675</v>
      </c>
      <c r="I42" s="136">
        <v>2000</v>
      </c>
      <c r="J42" s="136">
        <v>9305</v>
      </c>
      <c r="K42" s="136">
        <v>8378</v>
      </c>
      <c r="L42" s="136">
        <v>16710</v>
      </c>
      <c r="M42" s="136">
        <v>126421</v>
      </c>
      <c r="N42" s="136">
        <v>474757</v>
      </c>
      <c r="O42" s="134"/>
      <c r="P42" s="134"/>
      <c r="Q42" s="134"/>
      <c r="R42" s="134"/>
      <c r="S42" s="134"/>
      <c r="T42" s="134"/>
      <c r="U42" s="134"/>
      <c r="V42" s="134"/>
      <c r="W42" s="134"/>
      <c r="X42" s="134"/>
      <c r="Y42" s="134"/>
      <c r="Z42" s="134"/>
      <c r="AA42" s="132"/>
    </row>
    <row r="43" spans="1:27" s="22" customFormat="1" ht="11.1" customHeight="1">
      <c r="A43" s="163">
        <f>IF(D43&lt;&gt;"",COUNTA($D$19:D43),"")</f>
        <v>25</v>
      </c>
      <c r="B43" s="42" t="s">
        <v>155</v>
      </c>
      <c r="C43" s="136">
        <v>604958</v>
      </c>
      <c r="D43" s="136" t="s">
        <v>13</v>
      </c>
      <c r="E43" s="136">
        <v>9637</v>
      </c>
      <c r="F43" s="136">
        <v>41</v>
      </c>
      <c r="G43" s="136">
        <v>76</v>
      </c>
      <c r="H43" s="136">
        <v>119</v>
      </c>
      <c r="I43" s="136" t="s">
        <v>13</v>
      </c>
      <c r="J43" s="136">
        <v>5248</v>
      </c>
      <c r="K43" s="136">
        <v>4152</v>
      </c>
      <c r="L43" s="136" t="s">
        <v>13</v>
      </c>
      <c r="M43" s="136">
        <v>124918</v>
      </c>
      <c r="N43" s="136">
        <v>470403</v>
      </c>
      <c r="O43" s="134"/>
      <c r="P43" s="134"/>
      <c r="Q43" s="134"/>
      <c r="R43" s="134"/>
      <c r="S43" s="134"/>
      <c r="T43" s="134"/>
      <c r="U43" s="134"/>
      <c r="V43" s="134"/>
      <c r="W43" s="134"/>
      <c r="X43" s="134"/>
      <c r="Y43" s="134"/>
      <c r="Z43" s="134"/>
      <c r="AA43" s="132"/>
    </row>
    <row r="44" spans="1:27" s="22" customFormat="1" ht="20.100000000000001" customHeight="1">
      <c r="A44" s="164">
        <f>IF(D44&lt;&gt;"",COUNTA($D$19:D44),"")</f>
        <v>26</v>
      </c>
      <c r="B44" s="45" t="s">
        <v>170</v>
      </c>
      <c r="C44" s="137">
        <v>2254387</v>
      </c>
      <c r="D44" s="137">
        <v>461501</v>
      </c>
      <c r="E44" s="137">
        <v>1271195</v>
      </c>
      <c r="F44" s="137">
        <v>78400</v>
      </c>
      <c r="G44" s="137">
        <v>161174</v>
      </c>
      <c r="H44" s="137">
        <v>213549</v>
      </c>
      <c r="I44" s="137">
        <v>143917</v>
      </c>
      <c r="J44" s="137">
        <v>202492</v>
      </c>
      <c r="K44" s="137">
        <v>139206</v>
      </c>
      <c r="L44" s="137">
        <v>332458</v>
      </c>
      <c r="M44" s="137">
        <v>31100</v>
      </c>
      <c r="N44" s="137">
        <v>490591</v>
      </c>
      <c r="O44" s="134"/>
      <c r="P44" s="134"/>
      <c r="Q44" s="134"/>
      <c r="R44" s="134"/>
      <c r="S44" s="134"/>
      <c r="T44" s="134"/>
      <c r="U44" s="134"/>
      <c r="V44" s="134"/>
      <c r="W44" s="134"/>
      <c r="X44" s="134"/>
      <c r="Y44" s="134"/>
      <c r="Z44" s="134"/>
      <c r="AA44" s="132"/>
    </row>
    <row r="45" spans="1:27" s="47" customFormat="1" ht="11.1" customHeight="1">
      <c r="A45" s="163">
        <f>IF(D45&lt;&gt;"",COUNTA($D$19:D45),"")</f>
        <v>27</v>
      </c>
      <c r="B45" s="42" t="s">
        <v>171</v>
      </c>
      <c r="C45" s="136">
        <v>108914</v>
      </c>
      <c r="D45" s="136">
        <v>25927</v>
      </c>
      <c r="E45" s="136">
        <v>72153</v>
      </c>
      <c r="F45" s="136">
        <v>2053</v>
      </c>
      <c r="G45" s="136">
        <v>3695</v>
      </c>
      <c r="H45" s="136">
        <v>6573</v>
      </c>
      <c r="I45" s="136">
        <v>9943</v>
      </c>
      <c r="J45" s="136">
        <v>13081</v>
      </c>
      <c r="K45" s="136">
        <v>13785</v>
      </c>
      <c r="L45" s="136">
        <v>23023</v>
      </c>
      <c r="M45" s="136" t="s">
        <v>13</v>
      </c>
      <c r="N45" s="136">
        <v>10834</v>
      </c>
      <c r="O45" s="135"/>
      <c r="P45" s="135"/>
      <c r="Q45" s="135"/>
      <c r="R45" s="135"/>
      <c r="S45" s="135"/>
      <c r="T45" s="135"/>
      <c r="U45" s="135"/>
      <c r="V45" s="135"/>
      <c r="W45" s="135"/>
      <c r="X45" s="135"/>
      <c r="Y45" s="135"/>
      <c r="Z45" s="135"/>
      <c r="AA45" s="133"/>
    </row>
    <row r="46" spans="1:27"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35"/>
      <c r="P46" s="135"/>
      <c r="Q46" s="135"/>
      <c r="R46" s="135"/>
      <c r="S46" s="135"/>
      <c r="T46" s="135"/>
      <c r="U46" s="135"/>
      <c r="V46" s="135"/>
      <c r="W46" s="135"/>
      <c r="X46" s="135"/>
      <c r="Y46" s="135"/>
      <c r="Z46" s="135"/>
      <c r="AA46" s="133"/>
    </row>
    <row r="47" spans="1:27" s="47" customFormat="1" ht="11.1" customHeight="1">
      <c r="A47" s="163">
        <f>IF(D47&lt;&gt;"",COUNTA($D$19:D47),"")</f>
        <v>29</v>
      </c>
      <c r="B47" s="42" t="s">
        <v>173</v>
      </c>
      <c r="C47" s="136">
        <v>6971</v>
      </c>
      <c r="D47" s="136">
        <v>102</v>
      </c>
      <c r="E47" s="136">
        <v>6408</v>
      </c>
      <c r="F47" s="136">
        <v>12</v>
      </c>
      <c r="G47" s="136">
        <v>880</v>
      </c>
      <c r="H47" s="136">
        <v>386</v>
      </c>
      <c r="I47" s="136">
        <v>62</v>
      </c>
      <c r="J47" s="136">
        <v>467</v>
      </c>
      <c r="K47" s="136">
        <v>866</v>
      </c>
      <c r="L47" s="136">
        <v>3734</v>
      </c>
      <c r="M47" s="136">
        <v>238</v>
      </c>
      <c r="N47" s="136">
        <v>223</v>
      </c>
      <c r="O47" s="135"/>
      <c r="P47" s="135"/>
      <c r="Q47" s="135"/>
      <c r="R47" s="135"/>
      <c r="S47" s="135"/>
      <c r="T47" s="135"/>
      <c r="U47" s="135"/>
      <c r="V47" s="135"/>
      <c r="W47" s="135"/>
      <c r="X47" s="135"/>
      <c r="Y47" s="135"/>
      <c r="Z47" s="135"/>
      <c r="AA47" s="133"/>
    </row>
    <row r="48" spans="1:27" s="47" customFormat="1" ht="11.1" customHeight="1">
      <c r="A48" s="163">
        <f>IF(D48&lt;&gt;"",COUNTA($D$19:D48),"")</f>
        <v>30</v>
      </c>
      <c r="B48" s="42" t="s">
        <v>155</v>
      </c>
      <c r="C48" s="136">
        <v>1411</v>
      </c>
      <c r="D48" s="136">
        <v>77</v>
      </c>
      <c r="E48" s="136">
        <v>1109</v>
      </c>
      <c r="F48" s="136">
        <v>1</v>
      </c>
      <c r="G48" s="136">
        <v>880</v>
      </c>
      <c r="H48" s="136">
        <v>199</v>
      </c>
      <c r="I48" s="136">
        <v>29</v>
      </c>
      <c r="J48" s="136" t="s">
        <v>13</v>
      </c>
      <c r="K48" s="136" t="s">
        <v>13</v>
      </c>
      <c r="L48" s="136" t="s">
        <v>13</v>
      </c>
      <c r="M48" s="136">
        <v>225</v>
      </c>
      <c r="N48" s="136" t="s">
        <v>13</v>
      </c>
      <c r="O48" s="135"/>
      <c r="P48" s="135"/>
      <c r="Q48" s="135"/>
      <c r="R48" s="135"/>
      <c r="S48" s="135"/>
      <c r="T48" s="135"/>
      <c r="U48" s="135"/>
      <c r="V48" s="135"/>
      <c r="W48" s="135"/>
      <c r="X48" s="135"/>
      <c r="Y48" s="135"/>
      <c r="Z48" s="135"/>
      <c r="AA48" s="133"/>
    </row>
    <row r="49" spans="1:27" s="22" customFormat="1" ht="20.100000000000001" customHeight="1">
      <c r="A49" s="164">
        <f>IF(D49&lt;&gt;"",COUNTA($D$19:D49),"")</f>
        <v>31</v>
      </c>
      <c r="B49" s="45" t="s">
        <v>174</v>
      </c>
      <c r="C49" s="137">
        <v>114474</v>
      </c>
      <c r="D49" s="137">
        <v>25952</v>
      </c>
      <c r="E49" s="137">
        <v>77451</v>
      </c>
      <c r="F49" s="137">
        <v>2064</v>
      </c>
      <c r="G49" s="137">
        <v>3695</v>
      </c>
      <c r="H49" s="137">
        <v>6761</v>
      </c>
      <c r="I49" s="137">
        <v>9976</v>
      </c>
      <c r="J49" s="137">
        <v>13548</v>
      </c>
      <c r="K49" s="137">
        <v>14651</v>
      </c>
      <c r="L49" s="137">
        <v>26757</v>
      </c>
      <c r="M49" s="137">
        <v>13</v>
      </c>
      <c r="N49" s="137">
        <v>11057</v>
      </c>
      <c r="O49" s="134"/>
      <c r="P49" s="134"/>
      <c r="Q49" s="134"/>
      <c r="R49" s="134"/>
      <c r="S49" s="134"/>
      <c r="T49" s="134"/>
      <c r="U49" s="134"/>
      <c r="V49" s="134"/>
      <c r="W49" s="134"/>
      <c r="X49" s="134"/>
      <c r="Y49" s="134"/>
      <c r="Z49" s="134"/>
      <c r="AA49" s="132"/>
    </row>
    <row r="50" spans="1:27" s="22" customFormat="1" ht="20.100000000000001" customHeight="1">
      <c r="A50" s="164">
        <f>IF(D50&lt;&gt;"",COUNTA($D$19:D50),"")</f>
        <v>32</v>
      </c>
      <c r="B50" s="45" t="s">
        <v>175</v>
      </c>
      <c r="C50" s="137">
        <v>2368861</v>
      </c>
      <c r="D50" s="137">
        <v>487453</v>
      </c>
      <c r="E50" s="137">
        <v>1348647</v>
      </c>
      <c r="F50" s="137">
        <v>80464</v>
      </c>
      <c r="G50" s="137">
        <v>164869</v>
      </c>
      <c r="H50" s="137">
        <v>220310</v>
      </c>
      <c r="I50" s="137">
        <v>153893</v>
      </c>
      <c r="J50" s="137">
        <v>216040</v>
      </c>
      <c r="K50" s="137">
        <v>153857</v>
      </c>
      <c r="L50" s="137">
        <v>359214</v>
      </c>
      <c r="M50" s="137">
        <v>31113</v>
      </c>
      <c r="N50" s="137">
        <v>501648</v>
      </c>
      <c r="O50" s="134"/>
      <c r="P50" s="134"/>
      <c r="Q50" s="134"/>
      <c r="R50" s="134"/>
      <c r="S50" s="134"/>
      <c r="T50" s="134"/>
      <c r="U50" s="134"/>
      <c r="V50" s="134"/>
      <c r="W50" s="134"/>
      <c r="X50" s="134"/>
      <c r="Y50" s="134"/>
      <c r="Z50" s="134"/>
      <c r="AA50" s="132"/>
    </row>
    <row r="51" spans="1:27" s="22" customFormat="1" ht="20.100000000000001" customHeight="1">
      <c r="A51" s="164">
        <f>IF(D51&lt;&gt;"",COUNTA($D$19:D51),"")</f>
        <v>33</v>
      </c>
      <c r="B51" s="45" t="s">
        <v>176</v>
      </c>
      <c r="C51" s="137">
        <v>2311837</v>
      </c>
      <c r="D51" s="137">
        <v>475500</v>
      </c>
      <c r="E51" s="137">
        <v>723962</v>
      </c>
      <c r="F51" s="137">
        <v>32682</v>
      </c>
      <c r="G51" s="137">
        <v>58972</v>
      </c>
      <c r="H51" s="137">
        <v>93411</v>
      </c>
      <c r="I51" s="137">
        <v>78742</v>
      </c>
      <c r="J51" s="137">
        <v>125506</v>
      </c>
      <c r="K51" s="137">
        <v>94104</v>
      </c>
      <c r="L51" s="137">
        <v>240545</v>
      </c>
      <c r="M51" s="137">
        <v>151901</v>
      </c>
      <c r="N51" s="137">
        <v>960474</v>
      </c>
      <c r="O51" s="134"/>
      <c r="P51" s="134"/>
      <c r="Q51" s="134"/>
      <c r="R51" s="134"/>
      <c r="S51" s="134"/>
      <c r="T51" s="134"/>
      <c r="U51" s="134"/>
      <c r="V51" s="134"/>
      <c r="W51" s="134"/>
      <c r="X51" s="134"/>
      <c r="Y51" s="134"/>
      <c r="Z51" s="134"/>
      <c r="AA51" s="132"/>
    </row>
    <row r="52" spans="1:27" s="47" customFormat="1" ht="24.95" customHeight="1">
      <c r="A52" s="163">
        <f>IF(D52&lt;&gt;"",COUNTA($D$19:D52),"")</f>
        <v>34</v>
      </c>
      <c r="B52" s="44" t="s">
        <v>177</v>
      </c>
      <c r="C52" s="138">
        <v>2201624</v>
      </c>
      <c r="D52" s="138">
        <v>450641</v>
      </c>
      <c r="E52" s="138">
        <v>649830</v>
      </c>
      <c r="F52" s="138">
        <v>30626</v>
      </c>
      <c r="G52" s="138">
        <v>55072</v>
      </c>
      <c r="H52" s="138">
        <v>86496</v>
      </c>
      <c r="I52" s="138">
        <v>69067</v>
      </c>
      <c r="J52" s="138">
        <v>114043</v>
      </c>
      <c r="K52" s="138">
        <v>79732</v>
      </c>
      <c r="L52" s="138">
        <v>214793</v>
      </c>
      <c r="M52" s="138">
        <v>151736</v>
      </c>
      <c r="N52" s="138">
        <v>949417</v>
      </c>
      <c r="O52" s="135"/>
      <c r="P52" s="135"/>
      <c r="Q52" s="135"/>
      <c r="R52" s="135"/>
      <c r="S52" s="135"/>
      <c r="T52" s="135"/>
      <c r="U52" s="135"/>
      <c r="V52" s="135"/>
      <c r="W52" s="135"/>
      <c r="X52" s="135"/>
      <c r="Y52" s="135"/>
      <c r="Z52" s="135"/>
      <c r="AA52" s="133"/>
    </row>
    <row r="53" spans="1:27" s="47" customFormat="1" ht="18" customHeight="1">
      <c r="A53" s="163">
        <f>IF(D53&lt;&gt;"",COUNTA($D$19:D53),"")</f>
        <v>35</v>
      </c>
      <c r="B53" s="42" t="s">
        <v>178</v>
      </c>
      <c r="C53" s="136">
        <v>143997</v>
      </c>
      <c r="D53" s="136">
        <v>21790</v>
      </c>
      <c r="E53" s="136">
        <v>94666</v>
      </c>
      <c r="F53" s="136">
        <v>3434</v>
      </c>
      <c r="G53" s="136">
        <v>8701</v>
      </c>
      <c r="H53" s="136">
        <v>10527</v>
      </c>
      <c r="I53" s="136">
        <v>8435</v>
      </c>
      <c r="J53" s="136">
        <v>10097</v>
      </c>
      <c r="K53" s="136">
        <v>11506</v>
      </c>
      <c r="L53" s="136">
        <v>41965</v>
      </c>
      <c r="M53" s="136">
        <v>1250</v>
      </c>
      <c r="N53" s="136">
        <v>26291</v>
      </c>
      <c r="O53" s="135"/>
      <c r="P53" s="135"/>
      <c r="Q53" s="135"/>
      <c r="R53" s="135"/>
      <c r="S53" s="135"/>
      <c r="T53" s="135"/>
      <c r="U53" s="135"/>
      <c r="V53" s="135"/>
      <c r="W53" s="135"/>
      <c r="X53" s="135"/>
      <c r="Y53" s="135"/>
      <c r="Z53" s="135"/>
      <c r="AA53" s="133"/>
    </row>
    <row r="54" spans="1:27" ht="11.1" customHeight="1">
      <c r="A54" s="163">
        <f>IF(D54&lt;&gt;"",COUNTA($D$19:D54),"")</f>
        <v>36</v>
      </c>
      <c r="B54" s="42" t="s">
        <v>179</v>
      </c>
      <c r="C54" s="136">
        <v>186467</v>
      </c>
      <c r="D54" s="136">
        <v>20241</v>
      </c>
      <c r="E54" s="136">
        <v>118825</v>
      </c>
      <c r="F54" s="136">
        <v>7022</v>
      </c>
      <c r="G54" s="136">
        <v>14276</v>
      </c>
      <c r="H54" s="136">
        <v>17343</v>
      </c>
      <c r="I54" s="136">
        <v>12585</v>
      </c>
      <c r="J54" s="136">
        <v>17260</v>
      </c>
      <c r="K54" s="136">
        <v>9429</v>
      </c>
      <c r="L54" s="136">
        <v>40910</v>
      </c>
      <c r="M54" s="136">
        <v>2062</v>
      </c>
      <c r="N54" s="136">
        <v>45340</v>
      </c>
    </row>
    <row r="55" spans="1:27"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s="128"/>
      <c r="P55" s="128"/>
      <c r="Q55" s="128"/>
      <c r="R55" s="128"/>
      <c r="S55" s="128"/>
      <c r="T55" s="128"/>
      <c r="U55" s="128"/>
      <c r="V55" s="128"/>
      <c r="W55" s="128"/>
      <c r="X55" s="128"/>
      <c r="Y55" s="128"/>
      <c r="Z55" s="128"/>
      <c r="AA55" s="128"/>
    </row>
    <row r="56" spans="1:27" s="22" customFormat="1" ht="11.1" customHeight="1">
      <c r="A56" s="163">
        <f>IF(D56&lt;&gt;"",COUNTA($D$19:D56),"")</f>
        <v>37</v>
      </c>
      <c r="B56" s="42" t="s">
        <v>150</v>
      </c>
      <c r="C56" s="36" t="s">
        <v>13</v>
      </c>
      <c r="D56" s="36" t="s">
        <v>13</v>
      </c>
      <c r="E56" s="36" t="s">
        <v>13</v>
      </c>
      <c r="F56" s="36" t="s">
        <v>13</v>
      </c>
      <c r="G56" s="36" t="s">
        <v>13</v>
      </c>
      <c r="H56" s="36" t="s">
        <v>13</v>
      </c>
      <c r="I56" s="36" t="s">
        <v>13</v>
      </c>
      <c r="J56" s="36" t="s">
        <v>13</v>
      </c>
      <c r="K56" s="36" t="s">
        <v>13</v>
      </c>
      <c r="L56" s="36" t="s">
        <v>13</v>
      </c>
      <c r="M56" s="36" t="s">
        <v>13</v>
      </c>
      <c r="N56" s="36" t="s">
        <v>13</v>
      </c>
      <c r="O56" s="134"/>
      <c r="P56" s="134"/>
      <c r="Q56" s="134"/>
      <c r="R56" s="134"/>
      <c r="S56" s="134"/>
      <c r="T56" s="134"/>
      <c r="U56" s="134"/>
      <c r="V56" s="134"/>
      <c r="W56" s="134"/>
      <c r="X56" s="134"/>
      <c r="Y56" s="134"/>
      <c r="Z56" s="134"/>
      <c r="AA56" s="132"/>
    </row>
    <row r="57" spans="1:27" s="22" customFormat="1" ht="11.1" customHeight="1">
      <c r="A57" s="163">
        <f>IF(D57&lt;&gt;"",COUNTA($D$19:D57),"")</f>
        <v>38</v>
      </c>
      <c r="B57" s="42" t="s">
        <v>151</v>
      </c>
      <c r="C57" s="36">
        <v>0.2</v>
      </c>
      <c r="D57" s="36" t="s">
        <v>13</v>
      </c>
      <c r="E57" s="36">
        <v>0.25</v>
      </c>
      <c r="F57" s="36" t="s">
        <v>13</v>
      </c>
      <c r="G57" s="36">
        <v>1.67</v>
      </c>
      <c r="H57" s="36" t="s">
        <v>13</v>
      </c>
      <c r="I57" s="36">
        <v>0.2</v>
      </c>
      <c r="J57" s="36" t="s">
        <v>13</v>
      </c>
      <c r="K57" s="36">
        <v>0.01</v>
      </c>
      <c r="L57" s="36" t="s">
        <v>13</v>
      </c>
      <c r="M57" s="36" t="s">
        <v>13</v>
      </c>
      <c r="N57" s="36" t="s">
        <v>13</v>
      </c>
      <c r="O57" s="134"/>
      <c r="P57" s="134"/>
      <c r="Q57" s="134"/>
      <c r="R57" s="134"/>
      <c r="S57" s="134"/>
      <c r="T57" s="134"/>
      <c r="U57" s="134"/>
      <c r="V57" s="134"/>
      <c r="W57" s="134"/>
      <c r="X57" s="134"/>
      <c r="Y57" s="134"/>
      <c r="Z57" s="134"/>
      <c r="AA57" s="132"/>
    </row>
    <row r="58" spans="1:27"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34"/>
      <c r="P58" s="134"/>
      <c r="Q58" s="134"/>
      <c r="R58" s="134"/>
      <c r="S58" s="134"/>
      <c r="T58" s="134"/>
      <c r="U58" s="134"/>
      <c r="V58" s="134"/>
      <c r="W58" s="134"/>
      <c r="X58" s="134"/>
      <c r="Y58" s="134"/>
      <c r="Z58" s="134"/>
      <c r="AA58" s="132"/>
    </row>
    <row r="59" spans="1:27" s="22" customFormat="1" ht="11.1" customHeight="1">
      <c r="A59" s="163">
        <f>IF(D59&lt;&gt;"",COUNTA($D$19:D59),"")</f>
        <v>40</v>
      </c>
      <c r="B59" s="42" t="s">
        <v>153</v>
      </c>
      <c r="C59" s="36">
        <v>25.28</v>
      </c>
      <c r="D59" s="36">
        <v>20.07</v>
      </c>
      <c r="E59" s="36">
        <v>17.45</v>
      </c>
      <c r="F59" s="36">
        <v>16.48</v>
      </c>
      <c r="G59" s="36">
        <v>15.68</v>
      </c>
      <c r="H59" s="36">
        <v>14.87</v>
      </c>
      <c r="I59" s="36">
        <v>14.28</v>
      </c>
      <c r="J59" s="36">
        <v>17.579999999999998</v>
      </c>
      <c r="K59" s="36">
        <v>11.9</v>
      </c>
      <c r="L59" s="36">
        <v>25.47</v>
      </c>
      <c r="M59" s="36">
        <v>0.44</v>
      </c>
      <c r="N59" s="36">
        <v>8.75</v>
      </c>
      <c r="O59" s="134"/>
      <c r="P59" s="134"/>
      <c r="Q59" s="134"/>
      <c r="R59" s="134"/>
      <c r="S59" s="134"/>
      <c r="T59" s="134"/>
      <c r="U59" s="134"/>
      <c r="V59" s="134"/>
      <c r="W59" s="134"/>
      <c r="X59" s="134"/>
      <c r="Y59" s="134"/>
      <c r="Z59" s="134"/>
      <c r="AA59" s="132"/>
    </row>
    <row r="60" spans="1:27" s="22" customFormat="1" ht="11.1" customHeight="1">
      <c r="A60" s="163">
        <f>IF(D60&lt;&gt;"",COUNTA($D$19:D60),"")</f>
        <v>41</v>
      </c>
      <c r="B60" s="42" t="s">
        <v>154</v>
      </c>
      <c r="C60" s="36">
        <v>385.44</v>
      </c>
      <c r="D60" s="36">
        <v>16.48</v>
      </c>
      <c r="E60" s="36">
        <v>466.39</v>
      </c>
      <c r="F60" s="36">
        <v>505.49</v>
      </c>
      <c r="G60" s="36">
        <v>598.48</v>
      </c>
      <c r="H60" s="36">
        <v>523.14</v>
      </c>
      <c r="I60" s="36">
        <v>451.4</v>
      </c>
      <c r="J60" s="36">
        <v>444.59</v>
      </c>
      <c r="K60" s="36">
        <v>412.85</v>
      </c>
      <c r="L60" s="36">
        <v>380.41</v>
      </c>
      <c r="M60" s="36">
        <v>5.0599999999999996</v>
      </c>
      <c r="N60" s="36">
        <v>0.13</v>
      </c>
      <c r="O60" s="134"/>
      <c r="P60" s="134"/>
      <c r="Q60" s="134"/>
      <c r="R60" s="134"/>
      <c r="S60" s="134"/>
      <c r="T60" s="134"/>
      <c r="U60" s="134"/>
      <c r="V60" s="134"/>
      <c r="W60" s="134"/>
      <c r="X60" s="134"/>
      <c r="Y60" s="134"/>
      <c r="Z60" s="134"/>
      <c r="AA60" s="132"/>
    </row>
    <row r="61" spans="1:27" s="22" customFormat="1" ht="11.1" customHeight="1">
      <c r="A61" s="163">
        <f>IF(D61&lt;&gt;"",COUNTA($D$19:D61),"")</f>
        <v>42</v>
      </c>
      <c r="B61" s="42" t="s">
        <v>155</v>
      </c>
      <c r="C61" s="36">
        <v>377.96</v>
      </c>
      <c r="D61" s="36" t="s">
        <v>13</v>
      </c>
      <c r="E61" s="36">
        <v>7.39</v>
      </c>
      <c r="F61" s="36">
        <v>0.45</v>
      </c>
      <c r="G61" s="36">
        <v>0.44</v>
      </c>
      <c r="H61" s="36">
        <v>0.5</v>
      </c>
      <c r="I61" s="36" t="s">
        <v>13</v>
      </c>
      <c r="J61" s="36">
        <v>25.89</v>
      </c>
      <c r="K61" s="36">
        <v>27.72</v>
      </c>
      <c r="L61" s="36" t="s">
        <v>13</v>
      </c>
      <c r="M61" s="36">
        <v>160.63999999999999</v>
      </c>
      <c r="N61" s="36">
        <v>360.88</v>
      </c>
      <c r="O61" s="134"/>
      <c r="P61" s="134"/>
      <c r="Q61" s="134"/>
      <c r="R61" s="134"/>
      <c r="S61" s="134"/>
      <c r="T61" s="134"/>
      <c r="U61" s="134"/>
      <c r="V61" s="134"/>
      <c r="W61" s="134"/>
      <c r="X61" s="134"/>
      <c r="Y61" s="134"/>
      <c r="Z61" s="134"/>
      <c r="AA61" s="132"/>
    </row>
    <row r="62" spans="1:27" s="22" customFormat="1" ht="20.100000000000001" customHeight="1">
      <c r="A62" s="164">
        <f>IF(D62&lt;&gt;"",COUNTA($D$19:D62),"")</f>
        <v>43</v>
      </c>
      <c r="B62" s="45" t="s">
        <v>156</v>
      </c>
      <c r="C62" s="37">
        <v>32.96</v>
      </c>
      <c r="D62" s="37">
        <v>36.549999999999997</v>
      </c>
      <c r="E62" s="37">
        <v>476.7</v>
      </c>
      <c r="F62" s="37">
        <v>521.53</v>
      </c>
      <c r="G62" s="37">
        <v>615.39</v>
      </c>
      <c r="H62" s="37">
        <v>537.51</v>
      </c>
      <c r="I62" s="37">
        <v>465.87</v>
      </c>
      <c r="J62" s="37">
        <v>436.28</v>
      </c>
      <c r="K62" s="37">
        <v>397.05</v>
      </c>
      <c r="L62" s="37">
        <v>405.88</v>
      </c>
      <c r="M62" s="37">
        <v>-155.13</v>
      </c>
      <c r="N62" s="37">
        <v>-352</v>
      </c>
      <c r="O62" s="134"/>
      <c r="P62" s="134"/>
      <c r="Q62" s="134"/>
      <c r="R62" s="134"/>
      <c r="S62" s="134"/>
      <c r="T62" s="134"/>
      <c r="U62" s="134"/>
      <c r="V62" s="134"/>
      <c r="W62" s="134"/>
      <c r="X62" s="134"/>
      <c r="Y62" s="134"/>
      <c r="Z62" s="134"/>
      <c r="AA62" s="132"/>
    </row>
    <row r="63" spans="1:27" s="22" customFormat="1" ht="21.6" customHeight="1">
      <c r="A63" s="163">
        <f>IF(D63&lt;&gt;"",COUNTA($D$19:D63),"")</f>
        <v>44</v>
      </c>
      <c r="B63" s="43" t="s">
        <v>157</v>
      </c>
      <c r="C63" s="36" t="s">
        <v>13</v>
      </c>
      <c r="D63" s="36" t="s">
        <v>13</v>
      </c>
      <c r="E63" s="36" t="s">
        <v>13</v>
      </c>
      <c r="F63" s="36" t="s">
        <v>13</v>
      </c>
      <c r="G63" s="36" t="s">
        <v>13</v>
      </c>
      <c r="H63" s="36" t="s">
        <v>13</v>
      </c>
      <c r="I63" s="36" t="s">
        <v>13</v>
      </c>
      <c r="J63" s="36" t="s">
        <v>13</v>
      </c>
      <c r="K63" s="36" t="s">
        <v>13</v>
      </c>
      <c r="L63" s="36" t="s">
        <v>13</v>
      </c>
      <c r="M63" s="36" t="s">
        <v>13</v>
      </c>
      <c r="N63" s="36" t="s">
        <v>13</v>
      </c>
      <c r="O63" s="134"/>
      <c r="P63" s="134"/>
      <c r="Q63" s="134"/>
      <c r="R63" s="134"/>
      <c r="S63" s="134"/>
      <c r="T63" s="134"/>
      <c r="U63" s="134"/>
      <c r="V63" s="134"/>
      <c r="W63" s="134"/>
      <c r="X63" s="134"/>
      <c r="Y63" s="134"/>
      <c r="Z63" s="134"/>
      <c r="AA63" s="132"/>
    </row>
    <row r="64" spans="1:27" s="22" customFormat="1" ht="11.1" customHeight="1">
      <c r="A64" s="163">
        <f>IF(D64&lt;&gt;"",COUNTA($D$19:D64),"")</f>
        <v>45</v>
      </c>
      <c r="B64" s="42" t="s">
        <v>158</v>
      </c>
      <c r="C64" s="36" t="s">
        <v>13</v>
      </c>
      <c r="D64" s="36" t="s">
        <v>13</v>
      </c>
      <c r="E64" s="36" t="s">
        <v>13</v>
      </c>
      <c r="F64" s="36" t="s">
        <v>13</v>
      </c>
      <c r="G64" s="36" t="s">
        <v>13</v>
      </c>
      <c r="H64" s="36" t="s">
        <v>13</v>
      </c>
      <c r="I64" s="36" t="s">
        <v>13</v>
      </c>
      <c r="J64" s="36" t="s">
        <v>13</v>
      </c>
      <c r="K64" s="36" t="s">
        <v>13</v>
      </c>
      <c r="L64" s="36" t="s">
        <v>13</v>
      </c>
      <c r="M64" s="36" t="s">
        <v>13</v>
      </c>
      <c r="N64" s="36" t="s">
        <v>13</v>
      </c>
      <c r="O64" s="134"/>
      <c r="P64" s="134"/>
      <c r="Q64" s="134"/>
      <c r="R64" s="134"/>
      <c r="S64" s="134"/>
      <c r="T64" s="134"/>
      <c r="U64" s="134"/>
      <c r="V64" s="134"/>
      <c r="W64" s="134"/>
      <c r="X64" s="134"/>
      <c r="Y64" s="134"/>
      <c r="Z64" s="134"/>
      <c r="AA64" s="132"/>
    </row>
    <row r="65" spans="1:27" s="22" customFormat="1" ht="11.1" customHeight="1">
      <c r="A65" s="163">
        <f>IF(D65&lt;&gt;"",COUNTA($D$19:D65),"")</f>
        <v>46</v>
      </c>
      <c r="B65" s="42" t="s">
        <v>159</v>
      </c>
      <c r="C65" s="36">
        <v>7.0000000000000007E-2</v>
      </c>
      <c r="D65" s="36" t="s">
        <v>13</v>
      </c>
      <c r="E65" s="36">
        <v>0.08</v>
      </c>
      <c r="F65" s="36">
        <v>0.06</v>
      </c>
      <c r="G65" s="36">
        <v>0.31</v>
      </c>
      <c r="H65" s="36">
        <v>0.19</v>
      </c>
      <c r="I65" s="36" t="s">
        <v>13</v>
      </c>
      <c r="J65" s="36" t="s">
        <v>13</v>
      </c>
      <c r="K65" s="36" t="s">
        <v>13</v>
      </c>
      <c r="L65" s="36" t="s">
        <v>13</v>
      </c>
      <c r="M65" s="36" t="s">
        <v>13</v>
      </c>
      <c r="N65" s="36" t="s">
        <v>13</v>
      </c>
      <c r="O65" s="134"/>
      <c r="P65" s="134"/>
      <c r="Q65" s="134"/>
      <c r="R65" s="134"/>
      <c r="S65" s="134"/>
      <c r="T65" s="134"/>
      <c r="U65" s="134"/>
      <c r="V65" s="134"/>
      <c r="W65" s="134"/>
      <c r="X65" s="134"/>
      <c r="Y65" s="134"/>
      <c r="Z65" s="134"/>
      <c r="AA65" s="132"/>
    </row>
    <row r="66" spans="1:27" s="22" customFormat="1" ht="11.1" customHeight="1">
      <c r="A66" s="163">
        <f>IF(D66&lt;&gt;"",COUNTA($D$19:D66),"")</f>
        <v>47</v>
      </c>
      <c r="B66" s="42" t="s">
        <v>160</v>
      </c>
      <c r="C66" s="36">
        <v>3.48</v>
      </c>
      <c r="D66" s="36">
        <v>3.94</v>
      </c>
      <c r="E66" s="36">
        <v>3.32</v>
      </c>
      <c r="F66" s="36">
        <v>0.05</v>
      </c>
      <c r="G66" s="36">
        <v>3.6</v>
      </c>
      <c r="H66" s="36" t="s">
        <v>13</v>
      </c>
      <c r="I66" s="36">
        <v>2.0499999999999998</v>
      </c>
      <c r="J66" s="36">
        <v>10.29</v>
      </c>
      <c r="K66" s="36">
        <v>1.87</v>
      </c>
      <c r="L66" s="36">
        <v>3.46</v>
      </c>
      <c r="M66" s="36">
        <v>0.09</v>
      </c>
      <c r="N66" s="36" t="s">
        <v>13</v>
      </c>
      <c r="O66" s="134"/>
      <c r="P66" s="134"/>
      <c r="Q66" s="134"/>
      <c r="R66" s="134"/>
      <c r="S66" s="134"/>
      <c r="T66" s="134"/>
      <c r="U66" s="134"/>
      <c r="V66" s="134"/>
      <c r="W66" s="134"/>
      <c r="X66" s="134"/>
      <c r="Y66" s="134"/>
      <c r="Z66" s="134"/>
      <c r="AA66" s="132"/>
    </row>
    <row r="67" spans="1:27" s="22" customFormat="1" ht="11.1" customHeight="1">
      <c r="A67" s="163">
        <f>IF(D67&lt;&gt;"",COUNTA($D$19:D67),"")</f>
        <v>48</v>
      </c>
      <c r="B67" s="42" t="s">
        <v>155</v>
      </c>
      <c r="C67" s="36">
        <v>0.88</v>
      </c>
      <c r="D67" s="36">
        <v>0.26</v>
      </c>
      <c r="E67" s="36">
        <v>0.85</v>
      </c>
      <c r="F67" s="36">
        <v>0.01</v>
      </c>
      <c r="G67" s="36">
        <v>5.0999999999999996</v>
      </c>
      <c r="H67" s="36">
        <v>0.84</v>
      </c>
      <c r="I67" s="36">
        <v>0.18</v>
      </c>
      <c r="J67" s="36" t="s">
        <v>13</v>
      </c>
      <c r="K67" s="36" t="s">
        <v>13</v>
      </c>
      <c r="L67" s="36" t="s">
        <v>13</v>
      </c>
      <c r="M67" s="36">
        <v>0.28999999999999998</v>
      </c>
      <c r="N67" s="36" t="s">
        <v>13</v>
      </c>
      <c r="O67" s="134"/>
      <c r="P67" s="134"/>
      <c r="Q67" s="134"/>
      <c r="R67" s="134"/>
      <c r="S67" s="134"/>
      <c r="T67" s="134"/>
      <c r="U67" s="134"/>
      <c r="V67" s="134"/>
      <c r="W67" s="134"/>
      <c r="X67" s="134"/>
      <c r="Y67" s="134"/>
      <c r="Z67" s="134"/>
      <c r="AA67" s="132"/>
    </row>
    <row r="68" spans="1:27" s="22" customFormat="1" ht="20.100000000000001" customHeight="1">
      <c r="A68" s="164">
        <f>IF(D68&lt;&gt;"",COUNTA($D$19:D68),"")</f>
        <v>49</v>
      </c>
      <c r="B68" s="45" t="s">
        <v>161</v>
      </c>
      <c r="C68" s="37">
        <v>2.66</v>
      </c>
      <c r="D68" s="37">
        <v>3.68</v>
      </c>
      <c r="E68" s="37">
        <v>2.5499999999999998</v>
      </c>
      <c r="F68" s="37">
        <v>0.09</v>
      </c>
      <c r="G68" s="37">
        <v>-1.19</v>
      </c>
      <c r="H68" s="37">
        <v>-0.65</v>
      </c>
      <c r="I68" s="37">
        <v>1.87</v>
      </c>
      <c r="J68" s="37">
        <v>10.29</v>
      </c>
      <c r="K68" s="37">
        <v>1.87</v>
      </c>
      <c r="L68" s="37">
        <v>3.46</v>
      </c>
      <c r="M68" s="37">
        <v>-0.2</v>
      </c>
      <c r="N68" s="37" t="s">
        <v>13</v>
      </c>
      <c r="O68" s="134"/>
      <c r="P68" s="134"/>
      <c r="Q68" s="134"/>
      <c r="R68" s="134"/>
      <c r="S68" s="134"/>
      <c r="T68" s="134"/>
      <c r="U68" s="134"/>
      <c r="V68" s="134"/>
      <c r="W68" s="134"/>
      <c r="X68" s="134"/>
      <c r="Y68" s="134"/>
      <c r="Z68" s="134"/>
      <c r="AA68" s="132"/>
    </row>
    <row r="69" spans="1:27" s="22" customFormat="1" ht="20.100000000000001" customHeight="1">
      <c r="A69" s="164">
        <f>IF(D69&lt;&gt;"",COUNTA($D$19:D69),"")</f>
        <v>50</v>
      </c>
      <c r="B69" s="45" t="s">
        <v>162</v>
      </c>
      <c r="C69" s="37">
        <v>35.630000000000003</v>
      </c>
      <c r="D69" s="37">
        <v>40.229999999999997</v>
      </c>
      <c r="E69" s="37">
        <v>479.24</v>
      </c>
      <c r="F69" s="37">
        <v>521.62</v>
      </c>
      <c r="G69" s="37">
        <v>614.20000000000005</v>
      </c>
      <c r="H69" s="37">
        <v>536.85</v>
      </c>
      <c r="I69" s="37">
        <v>467.75</v>
      </c>
      <c r="J69" s="37">
        <v>446.57</v>
      </c>
      <c r="K69" s="37">
        <v>398.91</v>
      </c>
      <c r="L69" s="37">
        <v>409.35</v>
      </c>
      <c r="M69" s="37">
        <v>-155.33000000000001</v>
      </c>
      <c r="N69" s="37">
        <v>-352</v>
      </c>
      <c r="O69" s="134"/>
      <c r="P69" s="134"/>
      <c r="Q69" s="134"/>
      <c r="R69" s="134"/>
      <c r="S69" s="134"/>
      <c r="T69" s="134"/>
      <c r="U69" s="134"/>
      <c r="V69" s="134"/>
      <c r="W69" s="134"/>
      <c r="X69" s="134"/>
      <c r="Y69" s="134"/>
      <c r="Z69" s="134"/>
      <c r="AA69" s="132"/>
    </row>
    <row r="70" spans="1:27" s="22" customFormat="1" ht="11.1" customHeight="1">
      <c r="A70" s="163">
        <f>IF(D70&lt;&gt;"",COUNTA($D$19:D70),"")</f>
        <v>51</v>
      </c>
      <c r="B70" s="42" t="s">
        <v>163</v>
      </c>
      <c r="C70" s="36">
        <v>665.85</v>
      </c>
      <c r="D70" s="36">
        <v>839.83</v>
      </c>
      <c r="E70" s="36">
        <v>626.19000000000005</v>
      </c>
      <c r="F70" s="36">
        <v>519.17999999999995</v>
      </c>
      <c r="G70" s="36">
        <v>626.79</v>
      </c>
      <c r="H70" s="36">
        <v>622.67999999999995</v>
      </c>
      <c r="I70" s="36">
        <v>554.09</v>
      </c>
      <c r="J70" s="36">
        <v>685.58</v>
      </c>
      <c r="K70" s="36">
        <v>573.41999999999996</v>
      </c>
      <c r="L70" s="36">
        <v>688.19</v>
      </c>
      <c r="M70" s="36" t="s">
        <v>13</v>
      </c>
      <c r="N70" s="36" t="s">
        <v>13</v>
      </c>
      <c r="O70" s="134"/>
      <c r="P70" s="134"/>
      <c r="Q70" s="134"/>
      <c r="R70" s="134"/>
      <c r="S70" s="134"/>
      <c r="T70" s="134"/>
      <c r="U70" s="134"/>
      <c r="V70" s="134"/>
      <c r="W70" s="134"/>
      <c r="X70" s="134"/>
      <c r="Y70" s="134"/>
      <c r="Z70" s="134"/>
      <c r="AA70" s="132"/>
    </row>
    <row r="71" spans="1:27" s="22" customFormat="1" ht="11.1" customHeight="1">
      <c r="A71" s="163">
        <f>IF(D71&lt;&gt;"",COUNTA($D$19:D71),"")</f>
        <v>52</v>
      </c>
      <c r="B71" s="42" t="s">
        <v>164</v>
      </c>
      <c r="C71" s="36">
        <v>246.42</v>
      </c>
      <c r="D71" s="36">
        <v>275.66000000000003</v>
      </c>
      <c r="E71" s="36">
        <v>239.75</v>
      </c>
      <c r="F71" s="36">
        <v>219.55</v>
      </c>
      <c r="G71" s="36">
        <v>234.54</v>
      </c>
      <c r="H71" s="36">
        <v>270.67</v>
      </c>
      <c r="I71" s="36">
        <v>231.08</v>
      </c>
      <c r="J71" s="36">
        <v>225.45</v>
      </c>
      <c r="K71" s="36">
        <v>222.2</v>
      </c>
      <c r="L71" s="36">
        <v>247.92</v>
      </c>
      <c r="M71" s="36" t="s">
        <v>13</v>
      </c>
      <c r="N71" s="36" t="s">
        <v>13</v>
      </c>
      <c r="O71" s="134"/>
      <c r="P71" s="134"/>
      <c r="Q71" s="134"/>
      <c r="R71" s="134"/>
      <c r="S71" s="134"/>
      <c r="T71" s="134"/>
      <c r="U71" s="134"/>
      <c r="V71" s="134"/>
      <c r="W71" s="134"/>
      <c r="X71" s="134"/>
      <c r="Y71" s="134"/>
      <c r="Z71" s="134"/>
      <c r="AA71" s="132"/>
    </row>
    <row r="72" spans="1:27" s="22" customFormat="1" ht="11.1" customHeight="1">
      <c r="A72" s="163">
        <f>IF(D72&lt;&gt;"",COUNTA($D$19:D72),"")</f>
        <v>53</v>
      </c>
      <c r="B72" s="42" t="s">
        <v>180</v>
      </c>
      <c r="C72" s="36">
        <v>250.91</v>
      </c>
      <c r="D72" s="36">
        <v>353.98</v>
      </c>
      <c r="E72" s="36">
        <v>227.41</v>
      </c>
      <c r="F72" s="36">
        <v>154.54</v>
      </c>
      <c r="G72" s="36">
        <v>239.91</v>
      </c>
      <c r="H72" s="36">
        <v>199.24</v>
      </c>
      <c r="I72" s="36">
        <v>181.34</v>
      </c>
      <c r="J72" s="36">
        <v>294.64999999999998</v>
      </c>
      <c r="K72" s="36">
        <v>200.8</v>
      </c>
      <c r="L72" s="36">
        <v>258.24</v>
      </c>
      <c r="M72" s="36" t="s">
        <v>13</v>
      </c>
      <c r="N72" s="36" t="s">
        <v>13</v>
      </c>
      <c r="O72" s="134"/>
      <c r="P72" s="134"/>
      <c r="Q72" s="134"/>
      <c r="R72" s="134"/>
      <c r="S72" s="134"/>
      <c r="T72" s="134"/>
      <c r="U72" s="134"/>
      <c r="V72" s="134"/>
      <c r="W72" s="134"/>
      <c r="X72" s="134"/>
      <c r="Y72" s="134"/>
      <c r="Z72" s="134"/>
      <c r="AA72" s="132"/>
    </row>
    <row r="73" spans="1:27" s="22" customFormat="1" ht="11.1" customHeight="1">
      <c r="A73" s="163">
        <f>IF(D73&lt;&gt;"",COUNTA($D$19:D73),"")</f>
        <v>54</v>
      </c>
      <c r="B73" s="42" t="s">
        <v>181</v>
      </c>
      <c r="C73" s="36">
        <v>114.47</v>
      </c>
      <c r="D73" s="36">
        <v>130.38999999999999</v>
      </c>
      <c r="E73" s="36">
        <v>110.84</v>
      </c>
      <c r="F73" s="36">
        <v>119.93</v>
      </c>
      <c r="G73" s="36">
        <v>119.54</v>
      </c>
      <c r="H73" s="36">
        <v>110.19</v>
      </c>
      <c r="I73" s="36">
        <v>103.37</v>
      </c>
      <c r="J73" s="36">
        <v>112.32</v>
      </c>
      <c r="K73" s="36">
        <v>93.89</v>
      </c>
      <c r="L73" s="36">
        <v>115.2</v>
      </c>
      <c r="M73" s="36" t="s">
        <v>13</v>
      </c>
      <c r="N73" s="36" t="s">
        <v>13</v>
      </c>
      <c r="O73" s="134"/>
      <c r="P73" s="134"/>
      <c r="Q73" s="134"/>
      <c r="R73" s="134"/>
      <c r="S73" s="134"/>
      <c r="T73" s="134"/>
      <c r="U73" s="134"/>
      <c r="V73" s="134"/>
      <c r="W73" s="134"/>
      <c r="X73" s="134"/>
      <c r="Y73" s="134"/>
      <c r="Z73" s="134"/>
      <c r="AA73" s="132"/>
    </row>
    <row r="74" spans="1:27" s="22" customFormat="1" ht="11.1" customHeight="1">
      <c r="A74" s="163">
        <f>IF(D74&lt;&gt;"",COUNTA($D$19:D74),"")</f>
        <v>55</v>
      </c>
      <c r="B74" s="42" t="s">
        <v>69</v>
      </c>
      <c r="C74" s="36">
        <v>375.66</v>
      </c>
      <c r="D74" s="36">
        <v>321.8</v>
      </c>
      <c r="E74" s="36">
        <v>216.08</v>
      </c>
      <c r="F74" s="36">
        <v>274.72000000000003</v>
      </c>
      <c r="G74" s="36">
        <v>243.78</v>
      </c>
      <c r="H74" s="36">
        <v>204.08</v>
      </c>
      <c r="I74" s="36">
        <v>230.85</v>
      </c>
      <c r="J74" s="36">
        <v>188.84</v>
      </c>
      <c r="K74" s="36">
        <v>190.96</v>
      </c>
      <c r="L74" s="36">
        <v>214.72</v>
      </c>
      <c r="M74" s="36" t="s">
        <v>13</v>
      </c>
      <c r="N74" s="36">
        <v>171.85</v>
      </c>
      <c r="O74" s="134"/>
      <c r="P74" s="134"/>
      <c r="Q74" s="134"/>
      <c r="R74" s="134"/>
      <c r="S74" s="134"/>
      <c r="T74" s="134"/>
      <c r="U74" s="134"/>
      <c r="V74" s="134"/>
      <c r="W74" s="134"/>
      <c r="X74" s="134"/>
      <c r="Y74" s="134"/>
      <c r="Z74" s="134"/>
      <c r="AA74" s="132"/>
    </row>
    <row r="75" spans="1:27" s="22" customFormat="1" ht="21.6" customHeight="1">
      <c r="A75" s="163">
        <f>IF(D75&lt;&gt;"",COUNTA($D$19:D75),"")</f>
        <v>56</v>
      </c>
      <c r="B75" s="43" t="s">
        <v>165</v>
      </c>
      <c r="C75" s="36">
        <v>336.97</v>
      </c>
      <c r="D75" s="36">
        <v>369.44</v>
      </c>
      <c r="E75" s="36">
        <v>105.69</v>
      </c>
      <c r="F75" s="36">
        <v>40.729999999999997</v>
      </c>
      <c r="G75" s="36">
        <v>46.55</v>
      </c>
      <c r="H75" s="36">
        <v>61.63</v>
      </c>
      <c r="I75" s="36">
        <v>98.36</v>
      </c>
      <c r="J75" s="36">
        <v>104.38</v>
      </c>
      <c r="K75" s="36">
        <v>136.75</v>
      </c>
      <c r="L75" s="36">
        <v>186.26</v>
      </c>
      <c r="M75" s="36">
        <v>38.06</v>
      </c>
      <c r="N75" s="36">
        <v>201.18</v>
      </c>
      <c r="O75" s="134"/>
      <c r="P75" s="134"/>
      <c r="Q75" s="134"/>
      <c r="R75" s="134"/>
      <c r="S75" s="134"/>
      <c r="T75" s="134"/>
      <c r="U75" s="134"/>
      <c r="V75" s="134"/>
      <c r="W75" s="134"/>
      <c r="X75" s="134"/>
      <c r="Y75" s="134"/>
      <c r="Z75" s="134"/>
      <c r="AA75" s="132"/>
    </row>
    <row r="76" spans="1:27" s="22" customFormat="1" ht="21.6" customHeight="1">
      <c r="A76" s="163">
        <f>IF(D76&lt;&gt;"",COUNTA($D$19:D76),"")</f>
        <v>57</v>
      </c>
      <c r="B76" s="43" t="s">
        <v>166</v>
      </c>
      <c r="C76" s="36" t="s">
        <v>13</v>
      </c>
      <c r="D76" s="36" t="s">
        <v>13</v>
      </c>
      <c r="E76" s="36" t="s">
        <v>13</v>
      </c>
      <c r="F76" s="36" t="s">
        <v>13</v>
      </c>
      <c r="G76" s="36" t="s">
        <v>13</v>
      </c>
      <c r="H76" s="36" t="s">
        <v>13</v>
      </c>
      <c r="I76" s="36" t="s">
        <v>13</v>
      </c>
      <c r="J76" s="36" t="s">
        <v>13</v>
      </c>
      <c r="K76" s="36" t="s">
        <v>13</v>
      </c>
      <c r="L76" s="36" t="s">
        <v>13</v>
      </c>
      <c r="M76" s="36" t="s">
        <v>13</v>
      </c>
      <c r="N76" s="36" t="s">
        <v>13</v>
      </c>
      <c r="O76" s="134"/>
      <c r="P76" s="134"/>
      <c r="Q76" s="134"/>
      <c r="R76" s="134"/>
      <c r="S76" s="134"/>
      <c r="T76" s="134"/>
      <c r="U76" s="134"/>
      <c r="V76" s="134"/>
      <c r="W76" s="134"/>
      <c r="X76" s="134"/>
      <c r="Y76" s="134"/>
      <c r="Z76" s="134"/>
      <c r="AA76" s="132"/>
    </row>
    <row r="77" spans="1:27" s="22" customFormat="1" ht="21.6" customHeight="1">
      <c r="A77" s="163">
        <f>IF(D77&lt;&gt;"",COUNTA($D$19:D77),"")</f>
        <v>58</v>
      </c>
      <c r="B77" s="43" t="s">
        <v>167</v>
      </c>
      <c r="C77" s="36" t="s">
        <v>13</v>
      </c>
      <c r="D77" s="36" t="s">
        <v>13</v>
      </c>
      <c r="E77" s="36" t="s">
        <v>13</v>
      </c>
      <c r="F77" s="36" t="s">
        <v>13</v>
      </c>
      <c r="G77" s="36" t="s">
        <v>13</v>
      </c>
      <c r="H77" s="36" t="s">
        <v>13</v>
      </c>
      <c r="I77" s="36" t="s">
        <v>13</v>
      </c>
      <c r="J77" s="36" t="s">
        <v>13</v>
      </c>
      <c r="K77" s="36" t="s">
        <v>13</v>
      </c>
      <c r="L77" s="36" t="s">
        <v>13</v>
      </c>
      <c r="M77" s="36" t="s">
        <v>13</v>
      </c>
      <c r="N77" s="36" t="s">
        <v>13</v>
      </c>
      <c r="O77" s="134"/>
      <c r="P77" s="134"/>
      <c r="Q77" s="134"/>
      <c r="R77" s="134"/>
      <c r="S77" s="134"/>
      <c r="T77" s="134"/>
      <c r="U77" s="134"/>
      <c r="V77" s="134"/>
      <c r="W77" s="134"/>
      <c r="X77" s="134"/>
      <c r="Y77" s="134"/>
      <c r="Z77" s="134"/>
      <c r="AA77" s="132"/>
    </row>
    <row r="78" spans="1:27" s="22" customFormat="1" ht="11.1" customHeight="1">
      <c r="A78" s="163">
        <f>IF(D78&lt;&gt;"",COUNTA($D$19:D78),"")</f>
        <v>59</v>
      </c>
      <c r="B78" s="42" t="s">
        <v>168</v>
      </c>
      <c r="C78" s="36" t="s">
        <v>13</v>
      </c>
      <c r="D78" s="36" t="s">
        <v>13</v>
      </c>
      <c r="E78" s="36" t="s">
        <v>13</v>
      </c>
      <c r="F78" s="36" t="s">
        <v>13</v>
      </c>
      <c r="G78" s="36" t="s">
        <v>13</v>
      </c>
      <c r="H78" s="36" t="s">
        <v>13</v>
      </c>
      <c r="I78" s="36" t="s">
        <v>13</v>
      </c>
      <c r="J78" s="36" t="s">
        <v>13</v>
      </c>
      <c r="K78" s="36" t="s">
        <v>13</v>
      </c>
      <c r="L78" s="36" t="s">
        <v>13</v>
      </c>
      <c r="M78" s="36" t="s">
        <v>13</v>
      </c>
      <c r="N78" s="36" t="s">
        <v>13</v>
      </c>
      <c r="O78" s="134"/>
      <c r="P78" s="134"/>
      <c r="Q78" s="134"/>
      <c r="R78" s="134"/>
      <c r="S78" s="134"/>
      <c r="T78" s="134"/>
      <c r="U78" s="134"/>
      <c r="V78" s="134"/>
      <c r="W78" s="134"/>
      <c r="X78" s="134"/>
      <c r="Y78" s="134"/>
      <c r="Z78" s="134"/>
      <c r="AA78" s="132"/>
    </row>
    <row r="79" spans="1:27" s="22" customFormat="1" ht="11.1" customHeight="1">
      <c r="A79" s="163">
        <f>IF(D79&lt;&gt;"",COUNTA($D$19:D79),"")</f>
        <v>60</v>
      </c>
      <c r="B79" s="42" t="s">
        <v>169</v>
      </c>
      <c r="C79" s="36">
        <v>407.94</v>
      </c>
      <c r="D79" s="36">
        <v>22.18</v>
      </c>
      <c r="E79" s="36">
        <v>34.659999999999997</v>
      </c>
      <c r="F79" s="36">
        <v>21.68</v>
      </c>
      <c r="G79" s="36">
        <v>18.13</v>
      </c>
      <c r="H79" s="36">
        <v>15.55</v>
      </c>
      <c r="I79" s="36">
        <v>12.45</v>
      </c>
      <c r="J79" s="36">
        <v>45.9</v>
      </c>
      <c r="K79" s="36">
        <v>55.93</v>
      </c>
      <c r="L79" s="36">
        <v>57.64</v>
      </c>
      <c r="M79" s="36">
        <v>162.57</v>
      </c>
      <c r="N79" s="36">
        <v>364.22</v>
      </c>
      <c r="O79" s="134"/>
      <c r="P79" s="134"/>
      <c r="Q79" s="134"/>
      <c r="R79" s="134"/>
      <c r="S79" s="134"/>
      <c r="T79" s="134"/>
      <c r="U79" s="134"/>
      <c r="V79" s="134"/>
      <c r="W79" s="134"/>
      <c r="X79" s="134"/>
      <c r="Y79" s="134"/>
      <c r="Z79" s="134"/>
      <c r="AA79" s="132"/>
    </row>
    <row r="80" spans="1:27" s="22" customFormat="1" ht="11.1" customHeight="1">
      <c r="A80" s="163">
        <f>IF(D80&lt;&gt;"",COUNTA($D$19:D80),"")</f>
        <v>61</v>
      </c>
      <c r="B80" s="42" t="s">
        <v>155</v>
      </c>
      <c r="C80" s="36">
        <v>377.96</v>
      </c>
      <c r="D80" s="36" t="s">
        <v>13</v>
      </c>
      <c r="E80" s="36">
        <v>7.39</v>
      </c>
      <c r="F80" s="36">
        <v>0.45</v>
      </c>
      <c r="G80" s="36">
        <v>0.44</v>
      </c>
      <c r="H80" s="36">
        <v>0.5</v>
      </c>
      <c r="I80" s="36" t="s">
        <v>13</v>
      </c>
      <c r="J80" s="36">
        <v>25.89</v>
      </c>
      <c r="K80" s="36">
        <v>27.72</v>
      </c>
      <c r="L80" s="36" t="s">
        <v>13</v>
      </c>
      <c r="M80" s="36">
        <v>160.63999999999999</v>
      </c>
      <c r="N80" s="36">
        <v>360.88</v>
      </c>
      <c r="O80" s="134"/>
      <c r="P80" s="134"/>
      <c r="Q80" s="134"/>
      <c r="R80" s="134"/>
      <c r="S80" s="134"/>
      <c r="T80" s="134"/>
      <c r="U80" s="134"/>
      <c r="V80" s="134"/>
      <c r="W80" s="134"/>
      <c r="X80" s="134"/>
      <c r="Y80" s="134"/>
      <c r="Z80" s="134"/>
      <c r="AA80" s="132"/>
    </row>
    <row r="81" spans="1:27" s="22" customFormat="1" ht="20.100000000000001" customHeight="1">
      <c r="A81" s="164">
        <f>IF(D81&lt;&gt;"",COUNTA($D$19:D81),"")</f>
        <v>62</v>
      </c>
      <c r="B81" s="45" t="s">
        <v>170</v>
      </c>
      <c r="C81" s="37">
        <v>1408.46</v>
      </c>
      <c r="D81" s="37">
        <v>1553.25</v>
      </c>
      <c r="E81" s="37">
        <v>975.23</v>
      </c>
      <c r="F81" s="37">
        <v>855.87</v>
      </c>
      <c r="G81" s="37">
        <v>934.81</v>
      </c>
      <c r="H81" s="37">
        <v>903.43</v>
      </c>
      <c r="I81" s="37">
        <v>895.75</v>
      </c>
      <c r="J81" s="37">
        <v>998.81</v>
      </c>
      <c r="K81" s="37">
        <v>929.34</v>
      </c>
      <c r="L81" s="37">
        <v>1146.81</v>
      </c>
      <c r="M81" s="37">
        <v>39.99</v>
      </c>
      <c r="N81" s="37">
        <v>376.37</v>
      </c>
      <c r="O81" s="134"/>
      <c r="P81" s="134"/>
      <c r="Q81" s="134"/>
      <c r="R81" s="134"/>
      <c r="S81" s="134"/>
      <c r="T81" s="134"/>
      <c r="U81" s="134"/>
      <c r="V81" s="134"/>
      <c r="W81" s="134"/>
      <c r="X81" s="134"/>
      <c r="Y81" s="134"/>
      <c r="Z81" s="134"/>
      <c r="AA81" s="132"/>
    </row>
    <row r="82" spans="1:27" s="47" customFormat="1" ht="11.1" customHeight="1">
      <c r="A82" s="163">
        <f>IF(D82&lt;&gt;"",COUNTA($D$19:D82),"")</f>
        <v>63</v>
      </c>
      <c r="B82" s="42" t="s">
        <v>171</v>
      </c>
      <c r="C82" s="36">
        <v>68.05</v>
      </c>
      <c r="D82" s="36">
        <v>87.26</v>
      </c>
      <c r="E82" s="36">
        <v>55.35</v>
      </c>
      <c r="F82" s="36">
        <v>22.41</v>
      </c>
      <c r="G82" s="36">
        <v>21.43</v>
      </c>
      <c r="H82" s="36">
        <v>27.81</v>
      </c>
      <c r="I82" s="36">
        <v>61.89</v>
      </c>
      <c r="J82" s="36">
        <v>64.52</v>
      </c>
      <c r="K82" s="36">
        <v>92.03</v>
      </c>
      <c r="L82" s="36">
        <v>79.42</v>
      </c>
      <c r="M82" s="36" t="s">
        <v>13</v>
      </c>
      <c r="N82" s="36">
        <v>8.31</v>
      </c>
      <c r="O82" s="135"/>
      <c r="P82" s="135"/>
      <c r="Q82" s="135"/>
      <c r="R82" s="135"/>
      <c r="S82" s="135"/>
      <c r="T82" s="135"/>
      <c r="U82" s="135"/>
      <c r="V82" s="135"/>
      <c r="W82" s="135"/>
      <c r="X82" s="135"/>
      <c r="Y82" s="135"/>
      <c r="Z82" s="135"/>
      <c r="AA82" s="133"/>
    </row>
    <row r="83" spans="1:27"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35"/>
      <c r="P83" s="135"/>
      <c r="Q83" s="135"/>
      <c r="R83" s="135"/>
      <c r="S83" s="135"/>
      <c r="T83" s="135"/>
      <c r="U83" s="135"/>
      <c r="V83" s="135"/>
      <c r="W83" s="135"/>
      <c r="X83" s="135"/>
      <c r="Y83" s="135"/>
      <c r="Z83" s="135"/>
      <c r="AA83" s="133"/>
    </row>
    <row r="84" spans="1:27" s="47" customFormat="1" ht="11.1" customHeight="1">
      <c r="A84" s="163">
        <f>IF(D84&lt;&gt;"",COUNTA($D$19:D84),"")</f>
        <v>65</v>
      </c>
      <c r="B84" s="42" t="s">
        <v>173</v>
      </c>
      <c r="C84" s="36">
        <v>4.3600000000000003</v>
      </c>
      <c r="D84" s="36">
        <v>0.34</v>
      </c>
      <c r="E84" s="36">
        <v>4.92</v>
      </c>
      <c r="F84" s="36">
        <v>0.14000000000000001</v>
      </c>
      <c r="G84" s="36">
        <v>5.0999999999999996</v>
      </c>
      <c r="H84" s="36">
        <v>1.63</v>
      </c>
      <c r="I84" s="36">
        <v>0.38</v>
      </c>
      <c r="J84" s="36">
        <v>2.2999999999999998</v>
      </c>
      <c r="K84" s="36">
        <v>5.78</v>
      </c>
      <c r="L84" s="36">
        <v>12.88</v>
      </c>
      <c r="M84" s="36">
        <v>0.31</v>
      </c>
      <c r="N84" s="36">
        <v>0.17</v>
      </c>
      <c r="O84" s="135"/>
      <c r="P84" s="135"/>
      <c r="Q84" s="135"/>
      <c r="R84" s="135"/>
      <c r="S84" s="135"/>
      <c r="T84" s="135"/>
      <c r="U84" s="135"/>
      <c r="V84" s="135"/>
      <c r="W84" s="135"/>
      <c r="X84" s="135"/>
      <c r="Y84" s="135"/>
      <c r="Z84" s="135"/>
      <c r="AA84" s="133"/>
    </row>
    <row r="85" spans="1:27" s="47" customFormat="1" ht="11.1" customHeight="1">
      <c r="A85" s="163">
        <f>IF(D85&lt;&gt;"",COUNTA($D$19:D85),"")</f>
        <v>66</v>
      </c>
      <c r="B85" s="42" t="s">
        <v>155</v>
      </c>
      <c r="C85" s="36">
        <v>0.88</v>
      </c>
      <c r="D85" s="36">
        <v>0.26</v>
      </c>
      <c r="E85" s="36">
        <v>0.85</v>
      </c>
      <c r="F85" s="36">
        <v>0.01</v>
      </c>
      <c r="G85" s="36">
        <v>5.0999999999999996</v>
      </c>
      <c r="H85" s="36">
        <v>0.84</v>
      </c>
      <c r="I85" s="36">
        <v>0.18</v>
      </c>
      <c r="J85" s="36" t="s">
        <v>13</v>
      </c>
      <c r="K85" s="36" t="s">
        <v>13</v>
      </c>
      <c r="L85" s="36" t="s">
        <v>13</v>
      </c>
      <c r="M85" s="36">
        <v>0.28999999999999998</v>
      </c>
      <c r="N85" s="36" t="s">
        <v>13</v>
      </c>
      <c r="O85" s="135"/>
      <c r="P85" s="135"/>
      <c r="Q85" s="135"/>
      <c r="R85" s="135"/>
      <c r="S85" s="135"/>
      <c r="T85" s="135"/>
      <c r="U85" s="135"/>
      <c r="V85" s="135"/>
      <c r="W85" s="135"/>
      <c r="X85" s="135"/>
      <c r="Y85" s="135"/>
      <c r="Z85" s="135"/>
      <c r="AA85" s="133"/>
    </row>
    <row r="86" spans="1:27" s="22" customFormat="1" ht="20.100000000000001" customHeight="1">
      <c r="A86" s="164">
        <f>IF(D86&lt;&gt;"",COUNTA($D$19:D86),"")</f>
        <v>67</v>
      </c>
      <c r="B86" s="45" t="s">
        <v>174</v>
      </c>
      <c r="C86" s="37">
        <v>71.52</v>
      </c>
      <c r="D86" s="37">
        <v>87.35</v>
      </c>
      <c r="E86" s="37">
        <v>59.42</v>
      </c>
      <c r="F86" s="37">
        <v>22.54</v>
      </c>
      <c r="G86" s="37">
        <v>21.43</v>
      </c>
      <c r="H86" s="37">
        <v>28.6</v>
      </c>
      <c r="I86" s="37">
        <v>62.09</v>
      </c>
      <c r="J86" s="37">
        <v>66.819999999999993</v>
      </c>
      <c r="K86" s="37">
        <v>97.81</v>
      </c>
      <c r="L86" s="37">
        <v>92.3</v>
      </c>
      <c r="M86" s="37">
        <v>0.02</v>
      </c>
      <c r="N86" s="37">
        <v>8.48</v>
      </c>
      <c r="O86" s="134"/>
      <c r="P86" s="134"/>
      <c r="Q86" s="134"/>
      <c r="R86" s="134"/>
      <c r="S86" s="134"/>
      <c r="T86" s="134"/>
      <c r="U86" s="134"/>
      <c r="V86" s="134"/>
      <c r="W86" s="134"/>
      <c r="X86" s="134"/>
      <c r="Y86" s="134"/>
      <c r="Z86" s="134"/>
      <c r="AA86" s="132"/>
    </row>
    <row r="87" spans="1:27" s="22" customFormat="1" ht="20.100000000000001" customHeight="1">
      <c r="A87" s="164">
        <f>IF(D87&lt;&gt;"",COUNTA($D$19:D87),"")</f>
        <v>68</v>
      </c>
      <c r="B87" s="45" t="s">
        <v>175</v>
      </c>
      <c r="C87" s="37">
        <v>1479.98</v>
      </c>
      <c r="D87" s="37">
        <v>1640.6</v>
      </c>
      <c r="E87" s="37">
        <v>1034.6500000000001</v>
      </c>
      <c r="F87" s="37">
        <v>878.41</v>
      </c>
      <c r="G87" s="37">
        <v>956.24</v>
      </c>
      <c r="H87" s="37">
        <v>932.04</v>
      </c>
      <c r="I87" s="37">
        <v>957.84</v>
      </c>
      <c r="J87" s="37">
        <v>1065.6300000000001</v>
      </c>
      <c r="K87" s="37">
        <v>1027.1500000000001</v>
      </c>
      <c r="L87" s="37">
        <v>1239.0999999999999</v>
      </c>
      <c r="M87" s="37">
        <v>40.01</v>
      </c>
      <c r="N87" s="37">
        <v>384.85</v>
      </c>
      <c r="O87" s="134"/>
      <c r="P87" s="134"/>
      <c r="Q87" s="134"/>
      <c r="R87" s="134"/>
      <c r="S87" s="134"/>
      <c r="T87" s="134"/>
      <c r="U87" s="134"/>
      <c r="V87" s="134"/>
      <c r="W87" s="134"/>
      <c r="X87" s="134"/>
      <c r="Y87" s="134"/>
      <c r="Z87" s="134"/>
      <c r="AA87" s="132"/>
    </row>
    <row r="88" spans="1:27" s="22" customFormat="1" ht="20.100000000000001" customHeight="1">
      <c r="A88" s="164">
        <f>IF(D88&lt;&gt;"",COUNTA($D$19:D88),"")</f>
        <v>69</v>
      </c>
      <c r="B88" s="45" t="s">
        <v>176</v>
      </c>
      <c r="C88" s="37">
        <v>1444.36</v>
      </c>
      <c r="D88" s="37">
        <v>1600.37</v>
      </c>
      <c r="E88" s="37">
        <v>555.41</v>
      </c>
      <c r="F88" s="37">
        <v>356.79</v>
      </c>
      <c r="G88" s="37">
        <v>342.04</v>
      </c>
      <c r="H88" s="37">
        <v>395.18</v>
      </c>
      <c r="I88" s="37">
        <v>490.1</v>
      </c>
      <c r="J88" s="37">
        <v>619.07000000000005</v>
      </c>
      <c r="K88" s="37">
        <v>628.24</v>
      </c>
      <c r="L88" s="37">
        <v>829.75</v>
      </c>
      <c r="M88" s="37">
        <v>195.34</v>
      </c>
      <c r="N88" s="37">
        <v>736.85</v>
      </c>
      <c r="O88" s="134"/>
      <c r="P88" s="134"/>
      <c r="Q88" s="134"/>
      <c r="R88" s="134"/>
      <c r="S88" s="134"/>
      <c r="T88" s="134"/>
      <c r="U88" s="134"/>
      <c r="V88" s="134"/>
      <c r="W88" s="134"/>
      <c r="X88" s="134"/>
      <c r="Y88" s="134"/>
      <c r="Z88" s="134"/>
      <c r="AA88" s="132"/>
    </row>
    <row r="89" spans="1:27" s="47" customFormat="1" ht="24.95" customHeight="1">
      <c r="A89" s="163">
        <f>IF(D89&lt;&gt;"",COUNTA($D$19:D89),"")</f>
        <v>70</v>
      </c>
      <c r="B89" s="44" t="s">
        <v>177</v>
      </c>
      <c r="C89" s="38">
        <v>1375.5</v>
      </c>
      <c r="D89" s="38">
        <v>1516.7</v>
      </c>
      <c r="E89" s="38">
        <v>498.53</v>
      </c>
      <c r="F89" s="38">
        <v>334.34</v>
      </c>
      <c r="G89" s="38">
        <v>319.42</v>
      </c>
      <c r="H89" s="38">
        <v>365.93</v>
      </c>
      <c r="I89" s="38">
        <v>429.88</v>
      </c>
      <c r="J89" s="38">
        <v>562.53</v>
      </c>
      <c r="K89" s="38">
        <v>532.29</v>
      </c>
      <c r="L89" s="38">
        <v>740.92</v>
      </c>
      <c r="M89" s="38">
        <v>195.12</v>
      </c>
      <c r="N89" s="38">
        <v>728.37</v>
      </c>
      <c r="O89" s="135"/>
      <c r="P89" s="135"/>
      <c r="Q89" s="135"/>
      <c r="R89" s="135"/>
      <c r="S89" s="135"/>
      <c r="T89" s="135"/>
      <c r="U89" s="135"/>
      <c r="V89" s="135"/>
      <c r="W89" s="135"/>
      <c r="X89" s="135"/>
      <c r="Y89" s="135"/>
      <c r="Z89" s="135"/>
      <c r="AA89" s="133"/>
    </row>
    <row r="90" spans="1:27" s="47" customFormat="1" ht="18" customHeight="1">
      <c r="A90" s="163">
        <f>IF(D90&lt;&gt;"",COUNTA($D$19:D90),"")</f>
        <v>71</v>
      </c>
      <c r="B90" s="42" t="s">
        <v>178</v>
      </c>
      <c r="C90" s="36">
        <v>89.96</v>
      </c>
      <c r="D90" s="36">
        <v>73.34</v>
      </c>
      <c r="E90" s="36">
        <v>72.63</v>
      </c>
      <c r="F90" s="36">
        <v>37.49</v>
      </c>
      <c r="G90" s="36">
        <v>50.47</v>
      </c>
      <c r="H90" s="36">
        <v>44.54</v>
      </c>
      <c r="I90" s="36">
        <v>52.5</v>
      </c>
      <c r="J90" s="36">
        <v>49.8</v>
      </c>
      <c r="K90" s="36">
        <v>76.81</v>
      </c>
      <c r="L90" s="36">
        <v>144.76</v>
      </c>
      <c r="M90" s="36">
        <v>1.61</v>
      </c>
      <c r="N90" s="36">
        <v>20.170000000000002</v>
      </c>
      <c r="O90" s="135"/>
      <c r="P90" s="135"/>
      <c r="Q90" s="135"/>
      <c r="R90" s="135"/>
      <c r="S90" s="135"/>
      <c r="T90" s="135"/>
      <c r="U90" s="135"/>
      <c r="V90" s="135"/>
      <c r="W90" s="135"/>
      <c r="X90" s="135"/>
      <c r="Y90" s="135"/>
      <c r="Z90" s="135"/>
      <c r="AA90" s="133"/>
    </row>
    <row r="91" spans="1:27" ht="11.1" customHeight="1">
      <c r="A91" s="163">
        <f>IF(D91&lt;&gt;"",COUNTA($D$19:D91),"")</f>
        <v>72</v>
      </c>
      <c r="B91" s="42" t="s">
        <v>179</v>
      </c>
      <c r="C91" s="36">
        <v>116.5</v>
      </c>
      <c r="D91" s="36">
        <v>68.12</v>
      </c>
      <c r="E91" s="36">
        <v>91.16</v>
      </c>
      <c r="F91" s="36">
        <v>76.66</v>
      </c>
      <c r="G91" s="36">
        <v>82.8</v>
      </c>
      <c r="H91" s="36">
        <v>73.37</v>
      </c>
      <c r="I91" s="36">
        <v>78.33</v>
      </c>
      <c r="J91" s="36">
        <v>85.14</v>
      </c>
      <c r="K91" s="36">
        <v>62.95</v>
      </c>
      <c r="L91" s="36">
        <v>141.12</v>
      </c>
      <c r="M91" s="36">
        <v>2.65</v>
      </c>
      <c r="N91" s="36">
        <v>34.78</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193"/>
  <sheetViews>
    <sheetView zoomScale="140" zoomScaleNormal="140" workbookViewId="0">
      <pane xSplit="2" ySplit="6" topLeftCell="C7" activePane="bottomRight" state="frozen"/>
      <selection pane="topRight" activeCell="C1" sqref="C1"/>
      <selection pane="bottomLeft" activeCell="A7" sqref="A7"/>
      <selection pane="bottomRight" activeCell="D11" sqref="D11"/>
    </sheetView>
  </sheetViews>
  <sheetFormatPr baseColWidth="10" defaultRowHeight="15.75" customHeight="1"/>
  <cols>
    <col min="1" max="1" width="3.7109375" style="5" customWidth="1"/>
    <col min="2" max="2" width="36.7109375" style="5" customWidth="1"/>
    <col min="3" max="4" width="8.7109375" style="5" customWidth="1"/>
    <col min="5" max="5" width="8.28515625" style="98" customWidth="1"/>
    <col min="6" max="6" width="8.7109375" style="99" customWidth="1"/>
    <col min="7" max="7" width="8.7109375" style="5" customWidth="1"/>
    <col min="8" max="8" width="8.28515625" style="5" customWidth="1"/>
    <col min="9" max="9" width="10.7109375" style="5" customWidth="1"/>
    <col min="10" max="10" width="9.7109375" style="5" customWidth="1"/>
    <col min="11" max="11" width="10.7109375" style="5" customWidth="1"/>
    <col min="12" max="12" width="9.7109375" style="5" customWidth="1"/>
    <col min="13" max="13" width="10.7109375" style="5" customWidth="1"/>
    <col min="14" max="16384" width="11.42578125" style="5"/>
  </cols>
  <sheetData>
    <row r="1" spans="1:13" s="85" customFormat="1" ht="50.1" customHeight="1">
      <c r="A1" s="273" t="s">
        <v>124</v>
      </c>
      <c r="B1" s="274"/>
      <c r="C1" s="275" t="str">
        <f>"Auszahlungen und Einzahlungen der Kreisverwaltungen, Amtsverwaltungen und kreisangehörigen Gemeinden "&amp;Deckblatt!A7&amp;"
nach Arten und Kreisen"</f>
        <v>Auszahlungen und Einzahlungen der Kreisverwaltungen, Amtsverwaltungen und kreisangehörigen Gemeinden 2015
nach Arten und Kreisen</v>
      </c>
      <c r="D1" s="275"/>
      <c r="E1" s="275"/>
      <c r="F1" s="275"/>
      <c r="G1" s="275"/>
      <c r="H1" s="276"/>
      <c r="I1" s="277" t="str">
        <f>"Auszahlungen und Einzahlungen der Kreisverwaltungen, Amtsverwaltungen und kreisangehörigen Gemeinden "&amp;Deckblatt!A7&amp;"
 nach Arten und Kreisen"</f>
        <v>Auszahlungen und Einzahlungen der Kreisverwaltungen, Amtsverwaltungen und kreisangehörigen Gemeinden 2015
 nach Arten und Kreisen</v>
      </c>
      <c r="J1" s="275"/>
      <c r="K1" s="275"/>
      <c r="L1" s="275"/>
      <c r="M1" s="276"/>
    </row>
    <row r="2" spans="1:13" s="86" customFormat="1" ht="11.45" customHeight="1">
      <c r="A2" s="266" t="s">
        <v>88</v>
      </c>
      <c r="B2" s="279" t="s">
        <v>197</v>
      </c>
      <c r="C2" s="269" t="s">
        <v>925</v>
      </c>
      <c r="D2" s="264" t="s">
        <v>3</v>
      </c>
      <c r="E2" s="264"/>
      <c r="F2" s="264"/>
      <c r="G2" s="264"/>
      <c r="H2" s="265"/>
      <c r="I2" s="270" t="s">
        <v>3</v>
      </c>
      <c r="J2" s="264"/>
      <c r="K2" s="264"/>
      <c r="L2" s="264"/>
      <c r="M2" s="265"/>
    </row>
    <row r="3" spans="1:13" s="86" customFormat="1" ht="11.25" customHeight="1">
      <c r="A3" s="267"/>
      <c r="B3" s="280"/>
      <c r="C3" s="269"/>
      <c r="D3" s="269" t="s">
        <v>926</v>
      </c>
      <c r="E3" s="110" t="s">
        <v>927</v>
      </c>
      <c r="F3" s="278" t="s">
        <v>928</v>
      </c>
      <c r="G3" s="264" t="s">
        <v>929</v>
      </c>
      <c r="H3" s="108" t="s">
        <v>930</v>
      </c>
      <c r="I3" s="270" t="s">
        <v>931</v>
      </c>
      <c r="J3" s="109" t="s">
        <v>930</v>
      </c>
      <c r="K3" s="264" t="s">
        <v>932</v>
      </c>
      <c r="L3" s="109" t="s">
        <v>930</v>
      </c>
      <c r="M3" s="265" t="s">
        <v>933</v>
      </c>
    </row>
    <row r="4" spans="1:13" s="86" customFormat="1" ht="9.75" customHeight="1">
      <c r="A4" s="267"/>
      <c r="B4" s="280"/>
      <c r="C4" s="269"/>
      <c r="D4" s="269"/>
      <c r="E4" s="269" t="s">
        <v>934</v>
      </c>
      <c r="F4" s="278"/>
      <c r="G4" s="264"/>
      <c r="H4" s="265" t="s">
        <v>127</v>
      </c>
      <c r="I4" s="270"/>
      <c r="J4" s="264" t="s">
        <v>128</v>
      </c>
      <c r="K4" s="264"/>
      <c r="L4" s="264" t="s">
        <v>129</v>
      </c>
      <c r="M4" s="265"/>
    </row>
    <row r="5" spans="1:13" s="87" customFormat="1" ht="30.75" customHeight="1">
      <c r="A5" s="268"/>
      <c r="B5" s="281"/>
      <c r="C5" s="269"/>
      <c r="D5" s="269"/>
      <c r="E5" s="269"/>
      <c r="F5" s="278"/>
      <c r="G5" s="264"/>
      <c r="H5" s="265"/>
      <c r="I5" s="270"/>
      <c r="J5" s="264"/>
      <c r="K5" s="264"/>
      <c r="L5" s="264"/>
      <c r="M5" s="265"/>
    </row>
    <row r="6" spans="1:13" s="87" customFormat="1" ht="11.25" customHeight="1">
      <c r="A6" s="116">
        <v>1</v>
      </c>
      <c r="B6" s="117">
        <v>2</v>
      </c>
      <c r="C6" s="118">
        <v>3</v>
      </c>
      <c r="D6" s="118">
        <v>4</v>
      </c>
      <c r="E6" s="119">
        <v>5</v>
      </c>
      <c r="F6" s="118">
        <v>6</v>
      </c>
      <c r="G6" s="111">
        <v>7</v>
      </c>
      <c r="H6" s="113">
        <v>8</v>
      </c>
      <c r="I6" s="114">
        <v>9</v>
      </c>
      <c r="J6" s="111">
        <v>10</v>
      </c>
      <c r="K6" s="111">
        <v>11</v>
      </c>
      <c r="L6" s="112">
        <v>12</v>
      </c>
      <c r="M6" s="115">
        <v>13</v>
      </c>
    </row>
    <row r="7" spans="1:13" s="86" customFormat="1" ht="21.75" customHeight="1">
      <c r="A7" s="120"/>
      <c r="B7" s="121"/>
      <c r="C7" s="271" t="s">
        <v>119</v>
      </c>
      <c r="D7" s="272"/>
      <c r="E7" s="272"/>
      <c r="F7" s="272"/>
      <c r="G7" s="272"/>
      <c r="H7" s="272"/>
      <c r="I7" s="272" t="s">
        <v>119</v>
      </c>
      <c r="J7" s="272"/>
      <c r="K7" s="272"/>
      <c r="L7" s="272"/>
      <c r="M7" s="272"/>
    </row>
    <row r="8" spans="1:13" s="86" customFormat="1" ht="11.45" customHeight="1">
      <c r="A8" s="163">
        <f>IF(D8&lt;&gt;"",COUNTA($D8:D$8),"")</f>
        <v>1</v>
      </c>
      <c r="B8" s="88" t="s">
        <v>150</v>
      </c>
      <c r="C8" s="136">
        <v>823372</v>
      </c>
      <c r="D8" s="139">
        <v>164493</v>
      </c>
      <c r="E8" s="139">
        <v>24403</v>
      </c>
      <c r="F8" s="139">
        <v>121362</v>
      </c>
      <c r="G8" s="139">
        <v>138245</v>
      </c>
      <c r="H8" s="139">
        <v>30176</v>
      </c>
      <c r="I8" s="139">
        <v>97604</v>
      </c>
      <c r="J8" s="139">
        <v>21127</v>
      </c>
      <c r="K8" s="139">
        <v>153221</v>
      </c>
      <c r="L8" s="139">
        <v>29441</v>
      </c>
      <c r="M8" s="139">
        <v>148448</v>
      </c>
    </row>
    <row r="9" spans="1:13" s="86" customFormat="1" ht="11.45" customHeight="1">
      <c r="A9" s="163">
        <f>IF(D9&lt;&gt;"",COUNTA($D$8:D9),"")</f>
        <v>2</v>
      </c>
      <c r="B9" s="88" t="s">
        <v>151</v>
      </c>
      <c r="C9" s="139">
        <v>477807</v>
      </c>
      <c r="D9" s="139">
        <v>104523</v>
      </c>
      <c r="E9" s="139">
        <v>8502</v>
      </c>
      <c r="F9" s="139">
        <v>73452</v>
      </c>
      <c r="G9" s="139">
        <v>80104</v>
      </c>
      <c r="H9" s="139">
        <v>15692</v>
      </c>
      <c r="I9" s="139">
        <v>51602</v>
      </c>
      <c r="J9" s="139">
        <v>6690</v>
      </c>
      <c r="K9" s="139">
        <v>95718</v>
      </c>
      <c r="L9" s="139">
        <v>10637</v>
      </c>
      <c r="M9" s="139">
        <v>72407</v>
      </c>
    </row>
    <row r="10" spans="1:13" s="86" customFormat="1" ht="23.1" customHeight="1">
      <c r="A10" s="163">
        <f>IF(D10&lt;&gt;"",COUNTA($D$8:D10),"")</f>
        <v>3</v>
      </c>
      <c r="B10" s="89" t="s">
        <v>152</v>
      </c>
      <c r="C10" s="139">
        <v>1028925</v>
      </c>
      <c r="D10" s="139">
        <v>201116</v>
      </c>
      <c r="E10" s="139" t="s">
        <v>13</v>
      </c>
      <c r="F10" s="139">
        <v>124448</v>
      </c>
      <c r="G10" s="139">
        <v>281393</v>
      </c>
      <c r="H10" s="139" t="s">
        <v>13</v>
      </c>
      <c r="I10" s="139">
        <v>99212</v>
      </c>
      <c r="J10" s="139" t="s">
        <v>13</v>
      </c>
      <c r="K10" s="139">
        <v>183404</v>
      </c>
      <c r="L10" s="139" t="s">
        <v>13</v>
      </c>
      <c r="M10" s="139">
        <v>139352</v>
      </c>
    </row>
    <row r="11" spans="1:13" s="86" customFormat="1" ht="11.45" customHeight="1">
      <c r="A11" s="163">
        <f>IF(D11&lt;&gt;"",COUNTA($D$8:D11),"")</f>
        <v>4</v>
      </c>
      <c r="B11" s="88" t="s">
        <v>153</v>
      </c>
      <c r="C11" s="139">
        <v>38324</v>
      </c>
      <c r="D11" s="139">
        <v>7359</v>
      </c>
      <c r="E11" s="139">
        <v>666</v>
      </c>
      <c r="F11" s="139">
        <v>4778</v>
      </c>
      <c r="G11" s="139">
        <v>7717</v>
      </c>
      <c r="H11" s="139">
        <v>2622</v>
      </c>
      <c r="I11" s="139">
        <v>6013</v>
      </c>
      <c r="J11" s="139">
        <v>3288</v>
      </c>
      <c r="K11" s="139">
        <v>6839</v>
      </c>
      <c r="L11" s="139">
        <v>382</v>
      </c>
      <c r="M11" s="139">
        <v>5617</v>
      </c>
    </row>
    <row r="12" spans="1:13" s="86" customFormat="1" ht="11.45" customHeight="1">
      <c r="A12" s="163">
        <f>IF(D12&lt;&gt;"",COUNTA($D$8:D12),"")</f>
        <v>5</v>
      </c>
      <c r="B12" s="88" t="s">
        <v>154</v>
      </c>
      <c r="C12" s="139">
        <v>1426835</v>
      </c>
      <c r="D12" s="139">
        <v>334084</v>
      </c>
      <c r="E12" s="139">
        <v>72395</v>
      </c>
      <c r="F12" s="139">
        <v>219136</v>
      </c>
      <c r="G12" s="139">
        <v>248616</v>
      </c>
      <c r="H12" s="139">
        <v>52539</v>
      </c>
      <c r="I12" s="139">
        <v>152961</v>
      </c>
      <c r="J12" s="139">
        <v>28069</v>
      </c>
      <c r="K12" s="139">
        <v>250192</v>
      </c>
      <c r="L12" s="139">
        <v>39652</v>
      </c>
      <c r="M12" s="139">
        <v>221846</v>
      </c>
    </row>
    <row r="13" spans="1:13" s="86" customFormat="1" ht="11.45" customHeight="1">
      <c r="A13" s="163">
        <f>IF(D13&lt;&gt;"",COUNTA($D$8:D13),"")</f>
        <v>6</v>
      </c>
      <c r="B13" s="88" t="s">
        <v>155</v>
      </c>
      <c r="C13" s="139">
        <v>744872</v>
      </c>
      <c r="D13" s="139">
        <v>156887</v>
      </c>
      <c r="E13" s="139">
        <v>3075</v>
      </c>
      <c r="F13" s="139">
        <v>109450</v>
      </c>
      <c r="G13" s="139">
        <v>126680</v>
      </c>
      <c r="H13" s="139">
        <v>2612</v>
      </c>
      <c r="I13" s="139">
        <v>84210</v>
      </c>
      <c r="J13" s="139">
        <v>234</v>
      </c>
      <c r="K13" s="139">
        <v>131142</v>
      </c>
      <c r="L13" s="139">
        <v>1216</v>
      </c>
      <c r="M13" s="139">
        <v>136503</v>
      </c>
    </row>
    <row r="14" spans="1:13" s="91" customFormat="1" ht="26.1" customHeight="1">
      <c r="A14" s="164">
        <f>IF(D14&lt;&gt;"",COUNTA($D$8:D14),"")</f>
        <v>7</v>
      </c>
      <c r="B14" s="90" t="s">
        <v>156</v>
      </c>
      <c r="C14" s="140">
        <v>3050391</v>
      </c>
      <c r="D14" s="140">
        <v>654687</v>
      </c>
      <c r="E14" s="140">
        <v>102891</v>
      </c>
      <c r="F14" s="140">
        <v>433725</v>
      </c>
      <c r="G14" s="140">
        <v>629396</v>
      </c>
      <c r="H14" s="140">
        <v>98416</v>
      </c>
      <c r="I14" s="140">
        <v>323183</v>
      </c>
      <c r="J14" s="140">
        <v>58940</v>
      </c>
      <c r="K14" s="140">
        <v>558233</v>
      </c>
      <c r="L14" s="140">
        <v>78895</v>
      </c>
      <c r="M14" s="140">
        <v>451167</v>
      </c>
    </row>
    <row r="15" spans="1:13" s="86" customFormat="1" ht="23.1" customHeight="1">
      <c r="A15" s="163">
        <f>IF(D15&lt;&gt;"",COUNTA($D$8:D15),"")</f>
        <v>8</v>
      </c>
      <c r="B15" s="89" t="s">
        <v>157</v>
      </c>
      <c r="C15" s="139">
        <v>306061</v>
      </c>
      <c r="D15" s="139">
        <v>64201</v>
      </c>
      <c r="E15" s="139">
        <v>972</v>
      </c>
      <c r="F15" s="139">
        <v>39630</v>
      </c>
      <c r="G15" s="139">
        <v>54038</v>
      </c>
      <c r="H15" s="139">
        <v>7962</v>
      </c>
      <c r="I15" s="139">
        <v>50099</v>
      </c>
      <c r="J15" s="139">
        <v>11342</v>
      </c>
      <c r="K15" s="139">
        <v>53333</v>
      </c>
      <c r="L15" s="139">
        <v>14977</v>
      </c>
      <c r="M15" s="139">
        <v>44760</v>
      </c>
    </row>
    <row r="16" spans="1:13" s="86" customFormat="1" ht="11.45" customHeight="1">
      <c r="A16" s="163">
        <f>IF(D16&lt;&gt;"",COUNTA($D$8:D16),"")</f>
        <v>9</v>
      </c>
      <c r="B16" s="88" t="s">
        <v>158</v>
      </c>
      <c r="C16" s="139">
        <v>182378</v>
      </c>
      <c r="D16" s="139">
        <v>29873</v>
      </c>
      <c r="E16" s="139" t="s">
        <v>13</v>
      </c>
      <c r="F16" s="139">
        <v>26801</v>
      </c>
      <c r="G16" s="139">
        <v>30810</v>
      </c>
      <c r="H16" s="139">
        <v>2985</v>
      </c>
      <c r="I16" s="139">
        <v>33502</v>
      </c>
      <c r="J16" s="139">
        <v>7997</v>
      </c>
      <c r="K16" s="139">
        <v>29530</v>
      </c>
      <c r="L16" s="139">
        <v>3696</v>
      </c>
      <c r="M16" s="139">
        <v>31862</v>
      </c>
    </row>
    <row r="17" spans="1:13" s="86" customFormat="1" ht="11.45" customHeight="1">
      <c r="A17" s="163">
        <f>IF(D17&lt;&gt;"",COUNTA($D$8:D17),"")</f>
        <v>10</v>
      </c>
      <c r="B17" s="88" t="s">
        <v>159</v>
      </c>
      <c r="C17" s="139">
        <v>170</v>
      </c>
      <c r="D17" s="139">
        <v>87</v>
      </c>
      <c r="E17" s="139" t="s">
        <v>13</v>
      </c>
      <c r="F17" s="139" t="s">
        <v>13</v>
      </c>
      <c r="G17" s="139">
        <v>83</v>
      </c>
      <c r="H17" s="139" t="s">
        <v>13</v>
      </c>
      <c r="I17" s="139" t="s">
        <v>13</v>
      </c>
      <c r="J17" s="139" t="s">
        <v>13</v>
      </c>
      <c r="K17" s="139" t="s">
        <v>13</v>
      </c>
      <c r="L17" s="139" t="s">
        <v>13</v>
      </c>
      <c r="M17" s="139" t="s">
        <v>13</v>
      </c>
    </row>
    <row r="18" spans="1:13" s="86" customFormat="1" ht="11.45" customHeight="1">
      <c r="A18" s="163">
        <f>IF(D18&lt;&gt;"",COUNTA($D$8:D18),"")</f>
        <v>11</v>
      </c>
      <c r="B18" s="88" t="s">
        <v>160</v>
      </c>
      <c r="C18" s="139">
        <v>22557</v>
      </c>
      <c r="D18" s="139">
        <v>10619</v>
      </c>
      <c r="E18" s="139">
        <v>7445</v>
      </c>
      <c r="F18" s="139">
        <v>765</v>
      </c>
      <c r="G18" s="139">
        <v>4447</v>
      </c>
      <c r="H18" s="139">
        <v>235</v>
      </c>
      <c r="I18" s="139">
        <v>1148</v>
      </c>
      <c r="J18" s="139">
        <v>5</v>
      </c>
      <c r="K18" s="139">
        <v>4820</v>
      </c>
      <c r="L18" s="139">
        <v>756</v>
      </c>
      <c r="M18" s="139">
        <v>757</v>
      </c>
    </row>
    <row r="19" spans="1:13" s="86" customFormat="1" ht="11.45" customHeight="1">
      <c r="A19" s="163">
        <f>IF(D19&lt;&gt;"",COUNTA($D$8:D19),"")</f>
        <v>12</v>
      </c>
      <c r="B19" s="88" t="s">
        <v>155</v>
      </c>
      <c r="C19" s="139">
        <v>4551</v>
      </c>
      <c r="D19" s="139">
        <v>1073</v>
      </c>
      <c r="E19" s="139" t="s">
        <v>13</v>
      </c>
      <c r="F19" s="139">
        <v>411</v>
      </c>
      <c r="G19" s="139">
        <v>1598</v>
      </c>
      <c r="H19" s="139" t="s">
        <v>13</v>
      </c>
      <c r="I19" s="139">
        <v>532</v>
      </c>
      <c r="J19" s="139" t="s">
        <v>13</v>
      </c>
      <c r="K19" s="139">
        <v>433</v>
      </c>
      <c r="L19" s="139" t="s">
        <v>13</v>
      </c>
      <c r="M19" s="139">
        <v>504</v>
      </c>
    </row>
    <row r="20" spans="1:13" s="91" customFormat="1" ht="26.1" customHeight="1">
      <c r="A20" s="164">
        <f>IF(D20&lt;&gt;"",COUNTA($D$8:D20),"")</f>
        <v>13</v>
      </c>
      <c r="B20" s="90" t="s">
        <v>161</v>
      </c>
      <c r="C20" s="140">
        <v>324237</v>
      </c>
      <c r="D20" s="140">
        <v>73834</v>
      </c>
      <c r="E20" s="140">
        <v>8417</v>
      </c>
      <c r="F20" s="140">
        <v>39984</v>
      </c>
      <c r="G20" s="140">
        <v>56970</v>
      </c>
      <c r="H20" s="140">
        <v>8197</v>
      </c>
      <c r="I20" s="140">
        <v>50716</v>
      </c>
      <c r="J20" s="140">
        <v>11347</v>
      </c>
      <c r="K20" s="140">
        <v>57720</v>
      </c>
      <c r="L20" s="140">
        <v>15733</v>
      </c>
      <c r="M20" s="140">
        <v>45012</v>
      </c>
    </row>
    <row r="21" spans="1:13" s="91" customFormat="1" ht="26.1" customHeight="1">
      <c r="A21" s="164">
        <f>IF(D21&lt;&gt;"",COUNTA($D$8:D21),"")</f>
        <v>14</v>
      </c>
      <c r="B21" s="90" t="s">
        <v>162</v>
      </c>
      <c r="C21" s="140">
        <v>3374627</v>
      </c>
      <c r="D21" s="140">
        <v>728521</v>
      </c>
      <c r="E21" s="140">
        <v>111308</v>
      </c>
      <c r="F21" s="140">
        <v>473710</v>
      </c>
      <c r="G21" s="140">
        <v>686366</v>
      </c>
      <c r="H21" s="140">
        <v>106613</v>
      </c>
      <c r="I21" s="140">
        <v>373898</v>
      </c>
      <c r="J21" s="140">
        <v>70286</v>
      </c>
      <c r="K21" s="140">
        <v>615953</v>
      </c>
      <c r="L21" s="140">
        <v>94628</v>
      </c>
      <c r="M21" s="140">
        <v>496179</v>
      </c>
    </row>
    <row r="22" spans="1:13" s="86" customFormat="1" ht="11.45" customHeight="1">
      <c r="A22" s="163">
        <f>IF(D22&lt;&gt;"",COUNTA($D$8:D22),"")</f>
        <v>15</v>
      </c>
      <c r="B22" s="88" t="s">
        <v>163</v>
      </c>
      <c r="C22" s="139">
        <v>816224</v>
      </c>
      <c r="D22" s="139">
        <v>169558</v>
      </c>
      <c r="E22" s="139">
        <v>53686</v>
      </c>
      <c r="F22" s="139">
        <v>139516</v>
      </c>
      <c r="G22" s="139">
        <v>137981</v>
      </c>
      <c r="H22" s="139">
        <v>36438</v>
      </c>
      <c r="I22" s="139">
        <v>94929</v>
      </c>
      <c r="J22" s="139">
        <v>30661</v>
      </c>
      <c r="K22" s="139">
        <v>141762</v>
      </c>
      <c r="L22" s="139">
        <v>37884</v>
      </c>
      <c r="M22" s="139">
        <v>132478</v>
      </c>
    </row>
    <row r="23" spans="1:13" s="86" customFormat="1" ht="11.45" customHeight="1">
      <c r="A23" s="163">
        <f>IF(D23&lt;&gt;"",COUNTA($D$8:D23),"")</f>
        <v>16</v>
      </c>
      <c r="B23" s="88" t="s">
        <v>164</v>
      </c>
      <c r="C23" s="139">
        <v>312515</v>
      </c>
      <c r="D23" s="139">
        <v>60779</v>
      </c>
      <c r="E23" s="139">
        <v>17461</v>
      </c>
      <c r="F23" s="139">
        <v>55834</v>
      </c>
      <c r="G23" s="139">
        <v>49965</v>
      </c>
      <c r="H23" s="139">
        <v>13541</v>
      </c>
      <c r="I23" s="139">
        <v>39224</v>
      </c>
      <c r="J23" s="139">
        <v>9493</v>
      </c>
      <c r="K23" s="139">
        <v>52083</v>
      </c>
      <c r="L23" s="139">
        <v>15310</v>
      </c>
      <c r="M23" s="139">
        <v>54631</v>
      </c>
    </row>
    <row r="24" spans="1:13" s="86" customFormat="1" ht="11.45" customHeight="1">
      <c r="A24" s="163">
        <f>IF(D24&lt;&gt;"",COUNTA($D$8:D24),"")</f>
        <v>17</v>
      </c>
      <c r="B24" s="88" t="s">
        <v>935</v>
      </c>
      <c r="C24" s="139">
        <v>296427</v>
      </c>
      <c r="D24" s="139">
        <v>63745</v>
      </c>
      <c r="E24" s="139">
        <v>21356</v>
      </c>
      <c r="F24" s="139">
        <v>52401</v>
      </c>
      <c r="G24" s="139">
        <v>48995</v>
      </c>
      <c r="H24" s="139">
        <v>12905</v>
      </c>
      <c r="I24" s="139">
        <v>31524</v>
      </c>
      <c r="J24" s="139">
        <v>12785</v>
      </c>
      <c r="K24" s="139">
        <v>53404</v>
      </c>
      <c r="L24" s="139">
        <v>14234</v>
      </c>
      <c r="M24" s="139">
        <v>46357</v>
      </c>
    </row>
    <row r="25" spans="1:13" s="86" customFormat="1" ht="11.45" customHeight="1">
      <c r="A25" s="163">
        <f>IF(D25&lt;&gt;"",COUNTA($D$8:D25),"")</f>
        <v>18</v>
      </c>
      <c r="B25" s="88" t="s">
        <v>936</v>
      </c>
      <c r="C25" s="139">
        <v>144482</v>
      </c>
      <c r="D25" s="139">
        <v>31533</v>
      </c>
      <c r="E25" s="139">
        <v>9504</v>
      </c>
      <c r="F25" s="139">
        <v>22078</v>
      </c>
      <c r="G25" s="139">
        <v>26588</v>
      </c>
      <c r="H25" s="139">
        <v>6333</v>
      </c>
      <c r="I25" s="139">
        <v>16796</v>
      </c>
      <c r="J25" s="139">
        <v>5543</v>
      </c>
      <c r="K25" s="139">
        <v>24441</v>
      </c>
      <c r="L25" s="139">
        <v>4856</v>
      </c>
      <c r="M25" s="139">
        <v>23046</v>
      </c>
    </row>
    <row r="26" spans="1:13" s="86" customFormat="1" ht="11.45" customHeight="1">
      <c r="A26" s="163">
        <f>IF(D26&lt;&gt;"",COUNTA($D$8:D26),"")</f>
        <v>19</v>
      </c>
      <c r="B26" s="88" t="s">
        <v>69</v>
      </c>
      <c r="C26" s="139">
        <v>505670</v>
      </c>
      <c r="D26" s="139">
        <v>109762</v>
      </c>
      <c r="E26" s="139">
        <v>9869</v>
      </c>
      <c r="F26" s="139">
        <v>71157</v>
      </c>
      <c r="G26" s="139">
        <v>86720</v>
      </c>
      <c r="H26" s="139">
        <v>15092</v>
      </c>
      <c r="I26" s="139">
        <v>54598</v>
      </c>
      <c r="J26" s="139">
        <v>8732</v>
      </c>
      <c r="K26" s="139">
        <v>103099</v>
      </c>
      <c r="L26" s="139">
        <v>13839</v>
      </c>
      <c r="M26" s="139">
        <v>80333</v>
      </c>
    </row>
    <row r="27" spans="1:13" s="86" customFormat="1" ht="23.1" customHeight="1">
      <c r="A27" s="163">
        <f>IF(D27&lt;&gt;"",COUNTA($D$8:D27),"")</f>
        <v>20</v>
      </c>
      <c r="B27" s="89" t="s">
        <v>937</v>
      </c>
      <c r="C27" s="139">
        <v>429594</v>
      </c>
      <c r="D27" s="139">
        <v>91580</v>
      </c>
      <c r="E27" s="139">
        <v>13321</v>
      </c>
      <c r="F27" s="139">
        <v>63766</v>
      </c>
      <c r="G27" s="139">
        <v>81913</v>
      </c>
      <c r="H27" s="139">
        <v>13545</v>
      </c>
      <c r="I27" s="139">
        <v>48216</v>
      </c>
      <c r="J27" s="139">
        <v>7368</v>
      </c>
      <c r="K27" s="139">
        <v>79052</v>
      </c>
      <c r="L27" s="139">
        <v>10503</v>
      </c>
      <c r="M27" s="139">
        <v>65067</v>
      </c>
    </row>
    <row r="28" spans="1:13" s="86" customFormat="1" ht="23.1" customHeight="1">
      <c r="A28" s="163">
        <f>IF(D28&lt;&gt;"",COUNTA($D$8:D28),"")</f>
        <v>21</v>
      </c>
      <c r="B28" s="89" t="s">
        <v>938</v>
      </c>
      <c r="C28" s="139">
        <v>407299</v>
      </c>
      <c r="D28" s="139">
        <v>68479</v>
      </c>
      <c r="E28" s="139">
        <v>8402</v>
      </c>
      <c r="F28" s="139">
        <v>70481</v>
      </c>
      <c r="G28" s="139">
        <v>59586</v>
      </c>
      <c r="H28" s="139">
        <v>8338</v>
      </c>
      <c r="I28" s="139">
        <v>54510</v>
      </c>
      <c r="J28" s="139">
        <v>194</v>
      </c>
      <c r="K28" s="139">
        <v>80727</v>
      </c>
      <c r="L28" s="139">
        <v>2156</v>
      </c>
      <c r="M28" s="139">
        <v>73515</v>
      </c>
    </row>
    <row r="29" spans="1:13" s="86" customFormat="1" ht="23.1" customHeight="1">
      <c r="A29" s="163">
        <f>IF(D29&lt;&gt;"",COUNTA($D$8:D29),"")</f>
        <v>22</v>
      </c>
      <c r="B29" s="89" t="s">
        <v>939</v>
      </c>
      <c r="C29" s="139">
        <v>212620</v>
      </c>
      <c r="D29" s="139">
        <v>25887</v>
      </c>
      <c r="E29" s="139">
        <v>111</v>
      </c>
      <c r="F29" s="139">
        <v>12957</v>
      </c>
      <c r="G29" s="139">
        <v>125323</v>
      </c>
      <c r="H29" s="139">
        <v>142</v>
      </c>
      <c r="I29" s="139">
        <v>10358</v>
      </c>
      <c r="J29" s="139" t="s">
        <v>13</v>
      </c>
      <c r="K29" s="139">
        <v>25143</v>
      </c>
      <c r="L29" s="139">
        <v>54</v>
      </c>
      <c r="M29" s="139">
        <v>12953</v>
      </c>
    </row>
    <row r="30" spans="1:13" s="86" customFormat="1" ht="11.45" customHeight="1">
      <c r="A30" s="163">
        <f>IF(D30&lt;&gt;"",COUNTA($D$8:D30),"")</f>
        <v>23</v>
      </c>
      <c r="B30" s="88" t="s">
        <v>168</v>
      </c>
      <c r="C30" s="139">
        <v>206538</v>
      </c>
      <c r="D30" s="139">
        <v>60163</v>
      </c>
      <c r="E30" s="139">
        <v>11162</v>
      </c>
      <c r="F30" s="139">
        <v>25889</v>
      </c>
      <c r="G30" s="139">
        <v>29936</v>
      </c>
      <c r="H30" s="139">
        <v>4421</v>
      </c>
      <c r="I30" s="139">
        <v>15566</v>
      </c>
      <c r="J30" s="139">
        <v>2104</v>
      </c>
      <c r="K30" s="139">
        <v>46983</v>
      </c>
      <c r="L30" s="139">
        <v>7332</v>
      </c>
      <c r="M30" s="139">
        <v>28000</v>
      </c>
    </row>
    <row r="31" spans="1:13" s="86" customFormat="1" ht="11.45" customHeight="1">
      <c r="A31" s="163">
        <f>IF(D31&lt;&gt;"",COUNTA($D$8:D31),"")</f>
        <v>24</v>
      </c>
      <c r="B31" s="88" t="s">
        <v>169</v>
      </c>
      <c r="C31" s="139">
        <v>1356759</v>
      </c>
      <c r="D31" s="139">
        <v>301829</v>
      </c>
      <c r="E31" s="139">
        <v>12431</v>
      </c>
      <c r="F31" s="139">
        <v>199891</v>
      </c>
      <c r="G31" s="139">
        <v>264176</v>
      </c>
      <c r="H31" s="139">
        <v>22694</v>
      </c>
      <c r="I31" s="139">
        <v>142697</v>
      </c>
      <c r="J31" s="139">
        <v>9692</v>
      </c>
      <c r="K31" s="139">
        <v>231370</v>
      </c>
      <c r="L31" s="139">
        <v>14259</v>
      </c>
      <c r="M31" s="139">
        <v>216797</v>
      </c>
    </row>
    <row r="32" spans="1:13" s="86" customFormat="1" ht="11.45" customHeight="1">
      <c r="A32" s="163">
        <f>IF(D32&lt;&gt;"",COUNTA($D$8:D32),"")</f>
        <v>25</v>
      </c>
      <c r="B32" s="88" t="s">
        <v>155</v>
      </c>
      <c r="C32" s="139">
        <v>744872</v>
      </c>
      <c r="D32" s="139">
        <v>156887</v>
      </c>
      <c r="E32" s="139">
        <v>3075</v>
      </c>
      <c r="F32" s="139">
        <v>109450</v>
      </c>
      <c r="G32" s="139">
        <v>126680</v>
      </c>
      <c r="H32" s="139">
        <v>2612</v>
      </c>
      <c r="I32" s="139">
        <v>84210</v>
      </c>
      <c r="J32" s="139">
        <v>234</v>
      </c>
      <c r="K32" s="139">
        <v>131142</v>
      </c>
      <c r="L32" s="139">
        <v>1216</v>
      </c>
      <c r="M32" s="139">
        <v>136503</v>
      </c>
    </row>
    <row r="33" spans="1:13" s="91" customFormat="1" ht="27.95" customHeight="1">
      <c r="A33" s="164">
        <f>IF(D33&lt;&gt;"",COUNTA($D$8:D33),"")</f>
        <v>26</v>
      </c>
      <c r="B33" s="90" t="s">
        <v>170</v>
      </c>
      <c r="C33" s="140">
        <v>3189832</v>
      </c>
      <c r="D33" s="140">
        <v>670370</v>
      </c>
      <c r="E33" s="140">
        <v>105909</v>
      </c>
      <c r="F33" s="140">
        <v>474206</v>
      </c>
      <c r="G33" s="140">
        <v>658956</v>
      </c>
      <c r="H33" s="140">
        <v>98060</v>
      </c>
      <c r="I33" s="140">
        <v>336665</v>
      </c>
      <c r="J33" s="140">
        <v>58516</v>
      </c>
      <c r="K33" s="140">
        <v>576994</v>
      </c>
      <c r="L33" s="140">
        <v>84811</v>
      </c>
      <c r="M33" s="140">
        <v>472641</v>
      </c>
    </row>
    <row r="34" spans="1:13" s="86" customFormat="1" ht="11.45" customHeight="1">
      <c r="A34" s="163">
        <f>IF(D34&lt;&gt;"",COUNTA($D$8:D34),"")</f>
        <v>27</v>
      </c>
      <c r="B34" s="88" t="s">
        <v>171</v>
      </c>
      <c r="C34" s="139">
        <v>201533</v>
      </c>
      <c r="D34" s="139">
        <v>55547</v>
      </c>
      <c r="E34" s="139">
        <v>5942</v>
      </c>
      <c r="F34" s="139">
        <v>27307</v>
      </c>
      <c r="G34" s="139">
        <v>29857</v>
      </c>
      <c r="H34" s="139">
        <v>6326</v>
      </c>
      <c r="I34" s="139">
        <v>30155</v>
      </c>
      <c r="J34" s="139">
        <v>9389</v>
      </c>
      <c r="K34" s="139">
        <v>34286</v>
      </c>
      <c r="L34" s="139">
        <v>5663</v>
      </c>
      <c r="M34" s="139">
        <v>24381</v>
      </c>
    </row>
    <row r="35" spans="1:13" s="86" customFormat="1" ht="11.45" customHeight="1">
      <c r="A35" s="163">
        <f>IF(D35&lt;&gt;"",COUNTA($D$8:D35),"")</f>
        <v>28</v>
      </c>
      <c r="B35" s="88" t="s">
        <v>172</v>
      </c>
      <c r="C35" s="139">
        <v>72</v>
      </c>
      <c r="D35" s="139" t="s">
        <v>13</v>
      </c>
      <c r="E35" s="139" t="s">
        <v>13</v>
      </c>
      <c r="F35" s="139" t="s">
        <v>13</v>
      </c>
      <c r="G35" s="139" t="s">
        <v>13</v>
      </c>
      <c r="H35" s="139" t="s">
        <v>13</v>
      </c>
      <c r="I35" s="139" t="s">
        <v>13</v>
      </c>
      <c r="J35" s="139" t="s">
        <v>13</v>
      </c>
      <c r="K35" s="139" t="s">
        <v>13</v>
      </c>
      <c r="L35" s="139" t="s">
        <v>13</v>
      </c>
      <c r="M35" s="139">
        <v>72</v>
      </c>
    </row>
    <row r="36" spans="1:13" s="86" customFormat="1" ht="11.45" customHeight="1">
      <c r="A36" s="163">
        <f>IF(D36&lt;&gt;"",COUNTA($D$8:D36),"")</f>
        <v>29</v>
      </c>
      <c r="B36" s="88" t="s">
        <v>173</v>
      </c>
      <c r="C36" s="139">
        <v>92246</v>
      </c>
      <c r="D36" s="139">
        <v>18646</v>
      </c>
      <c r="E36" s="139">
        <v>2535</v>
      </c>
      <c r="F36" s="139">
        <v>12441</v>
      </c>
      <c r="G36" s="139">
        <v>18914</v>
      </c>
      <c r="H36" s="139">
        <v>502</v>
      </c>
      <c r="I36" s="139">
        <v>13677</v>
      </c>
      <c r="J36" s="139">
        <v>6308</v>
      </c>
      <c r="K36" s="139">
        <v>13355</v>
      </c>
      <c r="L36" s="139">
        <v>5637</v>
      </c>
      <c r="M36" s="139">
        <v>15214</v>
      </c>
    </row>
    <row r="37" spans="1:13" s="86" customFormat="1" ht="11.45" customHeight="1">
      <c r="A37" s="163">
        <f>IF(D37&lt;&gt;"",COUNTA($D$8:D37),"")</f>
        <v>30</v>
      </c>
      <c r="B37" s="88" t="s">
        <v>155</v>
      </c>
      <c r="C37" s="139">
        <v>4551</v>
      </c>
      <c r="D37" s="139">
        <v>1073</v>
      </c>
      <c r="E37" s="139" t="s">
        <v>13</v>
      </c>
      <c r="F37" s="139">
        <v>411</v>
      </c>
      <c r="G37" s="139">
        <v>1598</v>
      </c>
      <c r="H37" s="139" t="s">
        <v>13</v>
      </c>
      <c r="I37" s="139">
        <v>532</v>
      </c>
      <c r="J37" s="139" t="s">
        <v>13</v>
      </c>
      <c r="K37" s="139">
        <v>433</v>
      </c>
      <c r="L37" s="139" t="s">
        <v>13</v>
      </c>
      <c r="M37" s="139">
        <v>504</v>
      </c>
    </row>
    <row r="38" spans="1:13" s="91" customFormat="1" ht="27.95" customHeight="1">
      <c r="A38" s="164">
        <f>IF(D38&lt;&gt;"",COUNTA($D$8:D38),"")</f>
        <v>31</v>
      </c>
      <c r="B38" s="90" t="s">
        <v>174</v>
      </c>
      <c r="C38" s="140">
        <v>289300</v>
      </c>
      <c r="D38" s="140">
        <v>73120</v>
      </c>
      <c r="E38" s="140">
        <v>8477</v>
      </c>
      <c r="F38" s="140">
        <v>39337</v>
      </c>
      <c r="G38" s="140">
        <v>47173</v>
      </c>
      <c r="H38" s="140">
        <v>6828</v>
      </c>
      <c r="I38" s="140">
        <v>43300</v>
      </c>
      <c r="J38" s="140">
        <v>15698</v>
      </c>
      <c r="K38" s="140">
        <v>47208</v>
      </c>
      <c r="L38" s="140">
        <v>11300</v>
      </c>
      <c r="M38" s="140">
        <v>39163</v>
      </c>
    </row>
    <row r="39" spans="1:13" s="91" customFormat="1" ht="27.95" customHeight="1">
      <c r="A39" s="164">
        <f>IF(D39&lt;&gt;"",COUNTA($D$8:D39),"")</f>
        <v>32</v>
      </c>
      <c r="B39" s="90" t="s">
        <v>175</v>
      </c>
      <c r="C39" s="140">
        <v>3479133</v>
      </c>
      <c r="D39" s="140">
        <v>743490</v>
      </c>
      <c r="E39" s="140">
        <v>114386</v>
      </c>
      <c r="F39" s="140">
        <v>513543</v>
      </c>
      <c r="G39" s="140">
        <v>706129</v>
      </c>
      <c r="H39" s="140">
        <v>104888</v>
      </c>
      <c r="I39" s="140">
        <v>379965</v>
      </c>
      <c r="J39" s="140">
        <v>74214</v>
      </c>
      <c r="K39" s="140">
        <v>624202</v>
      </c>
      <c r="L39" s="140">
        <v>96111</v>
      </c>
      <c r="M39" s="140">
        <v>511804</v>
      </c>
    </row>
    <row r="40" spans="1:13" s="91" customFormat="1" ht="27.95" customHeight="1">
      <c r="A40" s="164">
        <f>IF(D40&lt;&gt;"",COUNTA($D$8:D40),"")</f>
        <v>33</v>
      </c>
      <c r="B40" s="90" t="s">
        <v>176</v>
      </c>
      <c r="C40" s="140">
        <v>104505</v>
      </c>
      <c r="D40" s="140">
        <v>14968</v>
      </c>
      <c r="E40" s="140">
        <v>3078</v>
      </c>
      <c r="F40" s="140">
        <v>39833</v>
      </c>
      <c r="G40" s="140">
        <v>19763</v>
      </c>
      <c r="H40" s="140">
        <v>-1725</v>
      </c>
      <c r="I40" s="140">
        <v>6067</v>
      </c>
      <c r="J40" s="140">
        <v>3928</v>
      </c>
      <c r="K40" s="140">
        <v>8249</v>
      </c>
      <c r="L40" s="140">
        <v>1483</v>
      </c>
      <c r="M40" s="140">
        <v>15625</v>
      </c>
    </row>
    <row r="41" spans="1:13" s="93" customFormat="1" ht="30" customHeight="1">
      <c r="A41" s="163">
        <f>IF(D41&lt;&gt;"",COUNTA($D$8:D41),"")</f>
        <v>34</v>
      </c>
      <c r="B41" s="92" t="s">
        <v>940</v>
      </c>
      <c r="C41" s="141">
        <v>139442</v>
      </c>
      <c r="D41" s="141">
        <v>15683</v>
      </c>
      <c r="E41" s="141">
        <v>3017</v>
      </c>
      <c r="F41" s="141">
        <v>40481</v>
      </c>
      <c r="G41" s="141">
        <v>29560</v>
      </c>
      <c r="H41" s="141">
        <v>-356</v>
      </c>
      <c r="I41" s="141">
        <v>13483</v>
      </c>
      <c r="J41" s="141">
        <v>-424</v>
      </c>
      <c r="K41" s="141">
        <v>18761</v>
      </c>
      <c r="L41" s="141">
        <v>5916</v>
      </c>
      <c r="M41" s="141">
        <v>21474</v>
      </c>
    </row>
    <row r="42" spans="1:13" s="86" customFormat="1" ht="26.1" customHeight="1">
      <c r="A42" s="163">
        <f>IF(D42&lt;&gt;"",COUNTA($D$8:D42),"")</f>
        <v>35</v>
      </c>
      <c r="B42" s="94" t="s">
        <v>966</v>
      </c>
      <c r="C42" s="139">
        <v>135037</v>
      </c>
      <c r="D42" s="139">
        <v>16104</v>
      </c>
      <c r="E42" s="139" t="s">
        <v>13</v>
      </c>
      <c r="F42" s="139">
        <v>16555</v>
      </c>
      <c r="G42" s="139">
        <v>50170</v>
      </c>
      <c r="H42" s="139">
        <v>27034</v>
      </c>
      <c r="I42" s="139">
        <v>13810</v>
      </c>
      <c r="J42" s="139">
        <v>2213</v>
      </c>
      <c r="K42" s="139">
        <v>18588</v>
      </c>
      <c r="L42" s="139">
        <v>10502</v>
      </c>
      <c r="M42" s="139">
        <v>19809</v>
      </c>
    </row>
    <row r="43" spans="1:13" s="86" customFormat="1" ht="22.5" customHeight="1">
      <c r="A43" s="163">
        <f>IF(D43&lt;&gt;"",COUNTA($D$8:D43),"")</f>
        <v>36</v>
      </c>
      <c r="B43" s="94" t="s">
        <v>967</v>
      </c>
      <c r="C43" s="139">
        <v>186361</v>
      </c>
      <c r="D43" s="139">
        <v>40161</v>
      </c>
      <c r="E43" s="139">
        <v>1242</v>
      </c>
      <c r="F43" s="139">
        <v>26548</v>
      </c>
      <c r="G43" s="139">
        <v>57834</v>
      </c>
      <c r="H43" s="139">
        <v>30947</v>
      </c>
      <c r="I43" s="139">
        <v>16148</v>
      </c>
      <c r="J43" s="139">
        <v>5450</v>
      </c>
      <c r="K43" s="139">
        <v>20950</v>
      </c>
      <c r="L43" s="139">
        <v>1562</v>
      </c>
      <c r="M43" s="139">
        <v>24719</v>
      </c>
    </row>
    <row r="44" spans="1:13" s="18" customFormat="1" ht="20.100000000000001" customHeight="1">
      <c r="A44" s="163" t="str">
        <f>IF(D44&lt;&gt;"",COUNTA($D$8:D44),"")</f>
        <v/>
      </c>
      <c r="B44" s="42"/>
      <c r="C44" s="251" t="s">
        <v>120</v>
      </c>
      <c r="D44" s="252"/>
      <c r="E44" s="252"/>
      <c r="F44" s="252"/>
      <c r="G44" s="252"/>
      <c r="H44" s="252"/>
      <c r="I44" s="252" t="s">
        <v>120</v>
      </c>
      <c r="J44" s="252"/>
      <c r="K44" s="252"/>
      <c r="L44" s="252"/>
      <c r="M44" s="252"/>
    </row>
    <row r="45" spans="1:13" s="86" customFormat="1" ht="11.45" customHeight="1">
      <c r="A45" s="163">
        <f>IF(D45&lt;&gt;"",COUNTA($D$8:D45),"")</f>
        <v>37</v>
      </c>
      <c r="B45" s="88" t="s">
        <v>150</v>
      </c>
      <c r="C45" s="36">
        <v>631.66999999999996</v>
      </c>
      <c r="D45" s="148">
        <v>629.39</v>
      </c>
      <c r="E45" s="148">
        <v>385.95</v>
      </c>
      <c r="F45" s="148">
        <v>571.80999999999995</v>
      </c>
      <c r="G45" s="148">
        <v>617.89</v>
      </c>
      <c r="H45" s="148">
        <v>523.79999999999995</v>
      </c>
      <c r="I45" s="148">
        <v>627.74</v>
      </c>
      <c r="J45" s="148">
        <v>500.15</v>
      </c>
      <c r="K45" s="148">
        <v>645.41</v>
      </c>
      <c r="L45" s="148">
        <v>521.16</v>
      </c>
      <c r="M45" s="148">
        <v>696.08</v>
      </c>
    </row>
    <row r="46" spans="1:13" s="86" customFormat="1" ht="11.45" customHeight="1">
      <c r="A46" s="163">
        <f>IF(D46&lt;&gt;"",COUNTA($D$8:D46),"")</f>
        <v>38</v>
      </c>
      <c r="B46" s="88" t="s">
        <v>151</v>
      </c>
      <c r="C46" s="148">
        <v>366.56</v>
      </c>
      <c r="D46" s="148">
        <v>399.93</v>
      </c>
      <c r="E46" s="148">
        <v>134.47</v>
      </c>
      <c r="F46" s="148">
        <v>346.08</v>
      </c>
      <c r="G46" s="148">
        <v>358.03</v>
      </c>
      <c r="H46" s="148">
        <v>272.38</v>
      </c>
      <c r="I46" s="148">
        <v>331.88</v>
      </c>
      <c r="J46" s="148">
        <v>158.38</v>
      </c>
      <c r="K46" s="148">
        <v>403.19</v>
      </c>
      <c r="L46" s="148">
        <v>188.3</v>
      </c>
      <c r="M46" s="148">
        <v>339.52</v>
      </c>
    </row>
    <row r="47" spans="1:13" s="86" customFormat="1" ht="23.1" customHeight="1">
      <c r="A47" s="163">
        <f>IF(D47&lt;&gt;"",COUNTA($D$8:D47),"")</f>
        <v>39</v>
      </c>
      <c r="B47" s="89" t="s">
        <v>152</v>
      </c>
      <c r="C47" s="148">
        <v>789.37</v>
      </c>
      <c r="D47" s="148">
        <v>769.51</v>
      </c>
      <c r="E47" s="148" t="s">
        <v>13</v>
      </c>
      <c r="F47" s="148">
        <v>586.35</v>
      </c>
      <c r="G47" s="148">
        <v>1257.69</v>
      </c>
      <c r="H47" s="148" t="s">
        <v>13</v>
      </c>
      <c r="I47" s="148">
        <v>638.08000000000004</v>
      </c>
      <c r="J47" s="148" t="s">
        <v>13</v>
      </c>
      <c r="K47" s="148">
        <v>772.55</v>
      </c>
      <c r="L47" s="148" t="s">
        <v>13</v>
      </c>
      <c r="M47" s="148">
        <v>653.42999999999995</v>
      </c>
    </row>
    <row r="48" spans="1:13" s="86" customFormat="1" ht="11.45" customHeight="1">
      <c r="A48" s="163">
        <f>IF(D48&lt;&gt;"",COUNTA($D$8:D48),"")</f>
        <v>40</v>
      </c>
      <c r="B48" s="88" t="s">
        <v>153</v>
      </c>
      <c r="C48" s="148">
        <v>29.4</v>
      </c>
      <c r="D48" s="148">
        <v>28.16</v>
      </c>
      <c r="E48" s="148">
        <v>10.53</v>
      </c>
      <c r="F48" s="148">
        <v>22.51</v>
      </c>
      <c r="G48" s="148">
        <v>34.49</v>
      </c>
      <c r="H48" s="148">
        <v>45.52</v>
      </c>
      <c r="I48" s="148">
        <v>38.67</v>
      </c>
      <c r="J48" s="148">
        <v>77.83</v>
      </c>
      <c r="K48" s="148">
        <v>28.81</v>
      </c>
      <c r="L48" s="148">
        <v>6.76</v>
      </c>
      <c r="M48" s="148">
        <v>26.34</v>
      </c>
    </row>
    <row r="49" spans="1:13" s="86" customFormat="1" ht="11.45" customHeight="1">
      <c r="A49" s="163">
        <f>IF(D49&lt;&gt;"",COUNTA($D$8:D49),"")</f>
        <v>41</v>
      </c>
      <c r="B49" s="88" t="s">
        <v>154</v>
      </c>
      <c r="C49" s="148">
        <v>1094.6300000000001</v>
      </c>
      <c r="D49" s="148">
        <v>1278.28</v>
      </c>
      <c r="E49" s="148">
        <v>1144.98</v>
      </c>
      <c r="F49" s="148">
        <v>1032.48</v>
      </c>
      <c r="G49" s="148">
        <v>1111.2</v>
      </c>
      <c r="H49" s="148">
        <v>911.97</v>
      </c>
      <c r="I49" s="148">
        <v>983.77</v>
      </c>
      <c r="J49" s="148">
        <v>664.47</v>
      </c>
      <c r="K49" s="148">
        <v>1053.8800000000001</v>
      </c>
      <c r="L49" s="148">
        <v>701.93</v>
      </c>
      <c r="M49" s="148">
        <v>1040.25</v>
      </c>
    </row>
    <row r="50" spans="1:13" s="86" customFormat="1" ht="11.45" customHeight="1">
      <c r="A50" s="163">
        <f>IF(D50&lt;&gt;"",COUNTA($D$8:D50),"")</f>
        <v>42</v>
      </c>
      <c r="B50" s="88" t="s">
        <v>155</v>
      </c>
      <c r="C50" s="148">
        <v>571.45000000000005</v>
      </c>
      <c r="D50" s="148">
        <v>600.29</v>
      </c>
      <c r="E50" s="148">
        <v>48.63</v>
      </c>
      <c r="F50" s="148">
        <v>515.67999999999995</v>
      </c>
      <c r="G50" s="148">
        <v>566.20000000000005</v>
      </c>
      <c r="H50" s="148">
        <v>45.34</v>
      </c>
      <c r="I50" s="148">
        <v>541.6</v>
      </c>
      <c r="J50" s="148">
        <v>5.54</v>
      </c>
      <c r="K50" s="148">
        <v>552.41</v>
      </c>
      <c r="L50" s="148">
        <v>21.53</v>
      </c>
      <c r="M50" s="148">
        <v>640.07000000000005</v>
      </c>
    </row>
    <row r="51" spans="1:13" s="91" customFormat="1" ht="26.1" customHeight="1">
      <c r="A51" s="164">
        <f>IF(D51&lt;&gt;"",COUNTA($D$8:D51),"")</f>
        <v>43</v>
      </c>
      <c r="B51" s="90" t="s">
        <v>156</v>
      </c>
      <c r="C51" s="150">
        <v>2340.19</v>
      </c>
      <c r="D51" s="150">
        <v>2504.98</v>
      </c>
      <c r="E51" s="150">
        <v>1627.31</v>
      </c>
      <c r="F51" s="150">
        <v>2043.53</v>
      </c>
      <c r="G51" s="150">
        <v>2813.1</v>
      </c>
      <c r="H51" s="150">
        <v>1708.32</v>
      </c>
      <c r="I51" s="150">
        <v>2078.56</v>
      </c>
      <c r="J51" s="150">
        <v>1395.29</v>
      </c>
      <c r="K51" s="150">
        <v>2351.4499999999998</v>
      </c>
      <c r="L51" s="150">
        <v>1396.62</v>
      </c>
      <c r="M51" s="150">
        <v>2115.5500000000002</v>
      </c>
    </row>
    <row r="52" spans="1:13" s="86" customFormat="1" ht="23.1" customHeight="1">
      <c r="A52" s="163">
        <f>IF(D52&lt;&gt;"",COUNTA($D$8:D52),"")</f>
        <v>44</v>
      </c>
      <c r="B52" s="89" t="s">
        <v>157</v>
      </c>
      <c r="C52" s="148">
        <v>234.8</v>
      </c>
      <c r="D52" s="148">
        <v>245.65</v>
      </c>
      <c r="E52" s="148">
        <v>15.37</v>
      </c>
      <c r="F52" s="148">
        <v>186.72</v>
      </c>
      <c r="G52" s="148">
        <v>241.52</v>
      </c>
      <c r="H52" s="148">
        <v>138.19999999999999</v>
      </c>
      <c r="I52" s="148">
        <v>322.20999999999998</v>
      </c>
      <c r="J52" s="148">
        <v>268.5</v>
      </c>
      <c r="K52" s="148">
        <v>224.65</v>
      </c>
      <c r="L52" s="148">
        <v>265.13</v>
      </c>
      <c r="M52" s="148">
        <v>209.88</v>
      </c>
    </row>
    <row r="53" spans="1:13" s="86" customFormat="1" ht="11.45" customHeight="1">
      <c r="A53" s="163">
        <f>IF(D53&lt;&gt;"",COUNTA($D$8:D53),"")</f>
        <v>45</v>
      </c>
      <c r="B53" s="88" t="s">
        <v>158</v>
      </c>
      <c r="C53" s="148">
        <v>139.91999999999999</v>
      </c>
      <c r="D53" s="148">
        <v>114.3</v>
      </c>
      <c r="E53" s="148" t="s">
        <v>13</v>
      </c>
      <c r="F53" s="148">
        <v>126.27</v>
      </c>
      <c r="G53" s="148">
        <v>137.71</v>
      </c>
      <c r="H53" s="148">
        <v>51.82</v>
      </c>
      <c r="I53" s="148">
        <v>215.47</v>
      </c>
      <c r="J53" s="148">
        <v>189.32</v>
      </c>
      <c r="K53" s="148">
        <v>124.39</v>
      </c>
      <c r="L53" s="148">
        <v>65.42</v>
      </c>
      <c r="M53" s="148">
        <v>149.4</v>
      </c>
    </row>
    <row r="54" spans="1:13" s="86" customFormat="1" ht="11.45" customHeight="1">
      <c r="A54" s="163">
        <f>IF(D54&lt;&gt;"",COUNTA($D$8:D54),"")</f>
        <v>46</v>
      </c>
      <c r="B54" s="88" t="s">
        <v>159</v>
      </c>
      <c r="C54" s="148">
        <v>0.13</v>
      </c>
      <c r="D54" s="148">
        <v>0.33</v>
      </c>
      <c r="E54" s="148" t="s">
        <v>13</v>
      </c>
      <c r="F54" s="148" t="s">
        <v>13</v>
      </c>
      <c r="G54" s="148">
        <v>0.37</v>
      </c>
      <c r="H54" s="148" t="s">
        <v>13</v>
      </c>
      <c r="I54" s="148" t="s">
        <v>13</v>
      </c>
      <c r="J54" s="148" t="s">
        <v>13</v>
      </c>
      <c r="K54" s="148" t="s">
        <v>13</v>
      </c>
      <c r="L54" s="148" t="s">
        <v>13</v>
      </c>
      <c r="M54" s="148" t="s">
        <v>13</v>
      </c>
    </row>
    <row r="55" spans="1:13" s="86" customFormat="1" ht="11.45" customHeight="1">
      <c r="A55" s="163">
        <f>IF(D55&lt;&gt;"",COUNTA($D$8:D55),"")</f>
        <v>47</v>
      </c>
      <c r="B55" s="88" t="s">
        <v>160</v>
      </c>
      <c r="C55" s="148">
        <v>17.309999999999999</v>
      </c>
      <c r="D55" s="148">
        <v>40.630000000000003</v>
      </c>
      <c r="E55" s="148">
        <v>117.75</v>
      </c>
      <c r="F55" s="148">
        <v>3.6</v>
      </c>
      <c r="G55" s="148">
        <v>19.88</v>
      </c>
      <c r="H55" s="148">
        <v>4.08</v>
      </c>
      <c r="I55" s="148">
        <v>7.38</v>
      </c>
      <c r="J55" s="148">
        <v>0.11</v>
      </c>
      <c r="K55" s="148">
        <v>20.3</v>
      </c>
      <c r="L55" s="148">
        <v>13.39</v>
      </c>
      <c r="M55" s="148">
        <v>3.55</v>
      </c>
    </row>
    <row r="56" spans="1:13" s="86" customFormat="1" ht="11.45" customHeight="1">
      <c r="A56" s="163">
        <f>IF(D56&lt;&gt;"",COUNTA($D$8:D56),"")</f>
        <v>48</v>
      </c>
      <c r="B56" s="88" t="s">
        <v>155</v>
      </c>
      <c r="C56" s="148">
        <v>3.49</v>
      </c>
      <c r="D56" s="148">
        <v>4.1100000000000003</v>
      </c>
      <c r="E56" s="148" t="s">
        <v>13</v>
      </c>
      <c r="F56" s="148">
        <v>1.94</v>
      </c>
      <c r="G56" s="148">
        <v>7.14</v>
      </c>
      <c r="H56" s="148" t="s">
        <v>13</v>
      </c>
      <c r="I56" s="148">
        <v>3.42</v>
      </c>
      <c r="J56" s="148" t="s">
        <v>13</v>
      </c>
      <c r="K56" s="148">
        <v>1.82</v>
      </c>
      <c r="L56" s="148" t="s">
        <v>13</v>
      </c>
      <c r="M56" s="148">
        <v>2.37</v>
      </c>
    </row>
    <row r="57" spans="1:13" s="91" customFormat="1" ht="26.1" customHeight="1">
      <c r="A57" s="164">
        <f>IF(D57&lt;&gt;"",COUNTA($D$8:D57),"")</f>
        <v>49</v>
      </c>
      <c r="B57" s="90" t="s">
        <v>161</v>
      </c>
      <c r="C57" s="150">
        <v>248.75</v>
      </c>
      <c r="D57" s="150">
        <v>282.51</v>
      </c>
      <c r="E57" s="150">
        <v>133.12</v>
      </c>
      <c r="F57" s="150">
        <v>188.39</v>
      </c>
      <c r="G57" s="150">
        <v>254.63</v>
      </c>
      <c r="H57" s="150">
        <v>142.28</v>
      </c>
      <c r="I57" s="150">
        <v>326.18</v>
      </c>
      <c r="J57" s="150">
        <v>268.61</v>
      </c>
      <c r="K57" s="150">
        <v>243.13</v>
      </c>
      <c r="L57" s="150">
        <v>278.51</v>
      </c>
      <c r="M57" s="150">
        <v>211.07</v>
      </c>
    </row>
    <row r="58" spans="1:13" s="91" customFormat="1" ht="26.1" customHeight="1">
      <c r="A58" s="164">
        <f>IF(D58&lt;&gt;"",COUNTA($D$8:D58),"")</f>
        <v>50</v>
      </c>
      <c r="B58" s="90" t="s">
        <v>162</v>
      </c>
      <c r="C58" s="150">
        <v>2588.94</v>
      </c>
      <c r="D58" s="150">
        <v>2787.49</v>
      </c>
      <c r="E58" s="150">
        <v>1760.42</v>
      </c>
      <c r="F58" s="150">
        <v>2231.92</v>
      </c>
      <c r="G58" s="150">
        <v>3067.73</v>
      </c>
      <c r="H58" s="150">
        <v>1850.6</v>
      </c>
      <c r="I58" s="150">
        <v>2404.7399999999998</v>
      </c>
      <c r="J58" s="150">
        <v>1663.9</v>
      </c>
      <c r="K58" s="150">
        <v>2594.58</v>
      </c>
      <c r="L58" s="150">
        <v>1675.13</v>
      </c>
      <c r="M58" s="150">
        <v>2326.62</v>
      </c>
    </row>
    <row r="59" spans="1:13" s="86" customFormat="1" ht="11.45" customHeight="1">
      <c r="A59" s="163">
        <f>IF(D59&lt;&gt;"",COUNTA($D$8:D59),"")</f>
        <v>51</v>
      </c>
      <c r="B59" s="88" t="s">
        <v>163</v>
      </c>
      <c r="C59" s="148">
        <v>626.19000000000005</v>
      </c>
      <c r="D59" s="148">
        <v>648.77</v>
      </c>
      <c r="E59" s="148">
        <v>849.09</v>
      </c>
      <c r="F59" s="148">
        <v>657.34</v>
      </c>
      <c r="G59" s="148">
        <v>616.71</v>
      </c>
      <c r="H59" s="148">
        <v>632.5</v>
      </c>
      <c r="I59" s="148">
        <v>610.54</v>
      </c>
      <c r="J59" s="148">
        <v>725.83</v>
      </c>
      <c r="K59" s="148">
        <v>597.15</v>
      </c>
      <c r="L59" s="148">
        <v>670.64</v>
      </c>
      <c r="M59" s="148">
        <v>621.20000000000005</v>
      </c>
    </row>
    <row r="60" spans="1:13" s="86" customFormat="1" ht="11.45" customHeight="1">
      <c r="A60" s="163">
        <f>IF(D60&lt;&gt;"",COUNTA($D$8:D60),"")</f>
        <v>52</v>
      </c>
      <c r="B60" s="88" t="s">
        <v>164</v>
      </c>
      <c r="C60" s="148">
        <v>239.75</v>
      </c>
      <c r="D60" s="148">
        <v>232.55</v>
      </c>
      <c r="E60" s="148">
        <v>276.16000000000003</v>
      </c>
      <c r="F60" s="148">
        <v>263.07</v>
      </c>
      <c r="G60" s="148">
        <v>223.32</v>
      </c>
      <c r="H60" s="148">
        <v>235.05</v>
      </c>
      <c r="I60" s="148">
        <v>252.27</v>
      </c>
      <c r="J60" s="148">
        <v>224.73</v>
      </c>
      <c r="K60" s="148">
        <v>219.39</v>
      </c>
      <c r="L60" s="148">
        <v>271.01</v>
      </c>
      <c r="M60" s="148">
        <v>256.17</v>
      </c>
    </row>
    <row r="61" spans="1:13" s="86" customFormat="1" ht="11.45" customHeight="1">
      <c r="A61" s="163">
        <f>IF(D61&lt;&gt;"",COUNTA($D$8:D61),"")</f>
        <v>53</v>
      </c>
      <c r="B61" s="88" t="s">
        <v>935</v>
      </c>
      <c r="C61" s="148">
        <v>227.41</v>
      </c>
      <c r="D61" s="148">
        <v>243.9</v>
      </c>
      <c r="E61" s="148">
        <v>337.76</v>
      </c>
      <c r="F61" s="148">
        <v>246.89</v>
      </c>
      <c r="G61" s="148">
        <v>218.98</v>
      </c>
      <c r="H61" s="148">
        <v>224.01</v>
      </c>
      <c r="I61" s="148">
        <v>202.75</v>
      </c>
      <c r="J61" s="148">
        <v>302.64999999999998</v>
      </c>
      <c r="K61" s="148">
        <v>224.96</v>
      </c>
      <c r="L61" s="148">
        <v>251.98</v>
      </c>
      <c r="M61" s="148">
        <v>217.37</v>
      </c>
    </row>
    <row r="62" spans="1:13" s="86" customFormat="1" ht="11.45" customHeight="1">
      <c r="A62" s="163">
        <f>IF(D62&lt;&gt;"",COUNTA($D$8:D62),"")</f>
        <v>54</v>
      </c>
      <c r="B62" s="88" t="s">
        <v>936</v>
      </c>
      <c r="C62" s="148">
        <v>110.84</v>
      </c>
      <c r="D62" s="148">
        <v>120.65</v>
      </c>
      <c r="E62" s="148">
        <v>150.31</v>
      </c>
      <c r="F62" s="148">
        <v>104.02</v>
      </c>
      <c r="G62" s="148">
        <v>118.84</v>
      </c>
      <c r="H62" s="148">
        <v>109.94</v>
      </c>
      <c r="I62" s="148">
        <v>108.02</v>
      </c>
      <c r="J62" s="148">
        <v>131.22999999999999</v>
      </c>
      <c r="K62" s="148">
        <v>102.95</v>
      </c>
      <c r="L62" s="148">
        <v>85.96</v>
      </c>
      <c r="M62" s="148">
        <v>108.07</v>
      </c>
    </row>
    <row r="63" spans="1:13" s="86" customFormat="1" ht="11.45" customHeight="1">
      <c r="A63" s="163">
        <f>IF(D63&lt;&gt;"",COUNTA($D$8:D63),"")</f>
        <v>55</v>
      </c>
      <c r="B63" s="88" t="s">
        <v>69</v>
      </c>
      <c r="C63" s="148">
        <v>387.94</v>
      </c>
      <c r="D63" s="148">
        <v>419.98</v>
      </c>
      <c r="E63" s="148">
        <v>156.09</v>
      </c>
      <c r="F63" s="148">
        <v>335.26</v>
      </c>
      <c r="G63" s="148">
        <v>387.6</v>
      </c>
      <c r="H63" s="148">
        <v>261.98</v>
      </c>
      <c r="I63" s="148">
        <v>351.15</v>
      </c>
      <c r="J63" s="148">
        <v>206.72</v>
      </c>
      <c r="K63" s="148">
        <v>434.28</v>
      </c>
      <c r="L63" s="148">
        <v>244.98</v>
      </c>
      <c r="M63" s="148">
        <v>376.69</v>
      </c>
    </row>
    <row r="64" spans="1:13" s="86" customFormat="1" ht="23.1" customHeight="1">
      <c r="A64" s="163">
        <f>IF(D64&lt;&gt;"",COUNTA($D$8:D64),"")</f>
        <v>56</v>
      </c>
      <c r="B64" s="89" t="s">
        <v>937</v>
      </c>
      <c r="C64" s="148">
        <v>329.57</v>
      </c>
      <c r="D64" s="148">
        <v>350.4</v>
      </c>
      <c r="E64" s="148">
        <v>210.68</v>
      </c>
      <c r="F64" s="148">
        <v>300.44</v>
      </c>
      <c r="G64" s="148">
        <v>366.11</v>
      </c>
      <c r="H64" s="148">
        <v>235.12</v>
      </c>
      <c r="I64" s="148">
        <v>310.10000000000002</v>
      </c>
      <c r="J64" s="148">
        <v>174.42</v>
      </c>
      <c r="K64" s="148">
        <v>332.99</v>
      </c>
      <c r="L64" s="148">
        <v>185.92</v>
      </c>
      <c r="M64" s="148">
        <v>305.11</v>
      </c>
    </row>
    <row r="65" spans="1:13" s="86" customFormat="1" ht="23.1" customHeight="1">
      <c r="A65" s="163">
        <f>IF(D65&lt;&gt;"",COUNTA($D$8:D65),"")</f>
        <v>57</v>
      </c>
      <c r="B65" s="89" t="s">
        <v>938</v>
      </c>
      <c r="C65" s="148">
        <v>312.47000000000003</v>
      </c>
      <c r="D65" s="148">
        <v>262.02</v>
      </c>
      <c r="E65" s="148">
        <v>132.88999999999999</v>
      </c>
      <c r="F65" s="148">
        <v>332.08</v>
      </c>
      <c r="G65" s="148">
        <v>266.32</v>
      </c>
      <c r="H65" s="148">
        <v>144.74</v>
      </c>
      <c r="I65" s="148">
        <v>350.58</v>
      </c>
      <c r="J65" s="148">
        <v>4.58</v>
      </c>
      <c r="K65" s="148">
        <v>340.05</v>
      </c>
      <c r="L65" s="148">
        <v>38.17</v>
      </c>
      <c r="M65" s="148">
        <v>344.72</v>
      </c>
    </row>
    <row r="66" spans="1:13" s="86" customFormat="1" ht="23.1" customHeight="1">
      <c r="A66" s="163">
        <f>IF(D66&lt;&gt;"",COUNTA($D$8:D66),"")</f>
        <v>58</v>
      </c>
      <c r="B66" s="89" t="s">
        <v>939</v>
      </c>
      <c r="C66" s="148">
        <v>163.12</v>
      </c>
      <c r="D66" s="148">
        <v>99.05</v>
      </c>
      <c r="E66" s="148">
        <v>1.76</v>
      </c>
      <c r="F66" s="148">
        <v>61.05</v>
      </c>
      <c r="G66" s="148">
        <v>560.13</v>
      </c>
      <c r="H66" s="148">
        <v>2.4700000000000002</v>
      </c>
      <c r="I66" s="148">
        <v>66.62</v>
      </c>
      <c r="J66" s="148" t="s">
        <v>13</v>
      </c>
      <c r="K66" s="148">
        <v>105.91</v>
      </c>
      <c r="L66" s="148">
        <v>0.96</v>
      </c>
      <c r="M66" s="148">
        <v>60.74</v>
      </c>
    </row>
    <row r="67" spans="1:13" s="86" customFormat="1" ht="11.45" customHeight="1">
      <c r="A67" s="163">
        <f>IF(D67&lt;&gt;"",COUNTA($D$8:D67),"")</f>
        <v>59</v>
      </c>
      <c r="B67" s="88" t="s">
        <v>168</v>
      </c>
      <c r="C67" s="148">
        <v>158.44999999999999</v>
      </c>
      <c r="D67" s="148">
        <v>230.2</v>
      </c>
      <c r="E67" s="148">
        <v>176.53</v>
      </c>
      <c r="F67" s="148">
        <v>121.98</v>
      </c>
      <c r="G67" s="148">
        <v>133.80000000000001</v>
      </c>
      <c r="H67" s="148">
        <v>76.739999999999995</v>
      </c>
      <c r="I67" s="148">
        <v>100.12</v>
      </c>
      <c r="J67" s="148">
        <v>49.81</v>
      </c>
      <c r="K67" s="148">
        <v>197.91</v>
      </c>
      <c r="L67" s="148">
        <v>129.78</v>
      </c>
      <c r="M67" s="148">
        <v>131.29</v>
      </c>
    </row>
    <row r="68" spans="1:13" s="86" customFormat="1" ht="11.45" customHeight="1">
      <c r="A68" s="163">
        <f>IF(D68&lt;&gt;"",COUNTA($D$8:D68),"")</f>
        <v>60</v>
      </c>
      <c r="B68" s="88" t="s">
        <v>169</v>
      </c>
      <c r="C68" s="148">
        <v>1040.8699999999999</v>
      </c>
      <c r="D68" s="148">
        <v>1154.8699999999999</v>
      </c>
      <c r="E68" s="148">
        <v>196.6</v>
      </c>
      <c r="F68" s="148">
        <v>941.8</v>
      </c>
      <c r="G68" s="148">
        <v>1180.74</v>
      </c>
      <c r="H68" s="148">
        <v>393.93</v>
      </c>
      <c r="I68" s="148">
        <v>917.76</v>
      </c>
      <c r="J68" s="148">
        <v>229.44</v>
      </c>
      <c r="K68" s="148">
        <v>974.6</v>
      </c>
      <c r="L68" s="148">
        <v>252.41</v>
      </c>
      <c r="M68" s="148">
        <v>1016.58</v>
      </c>
    </row>
    <row r="69" spans="1:13" s="86" customFormat="1" ht="11.45" customHeight="1">
      <c r="A69" s="163">
        <f>IF(D69&lt;&gt;"",COUNTA($D$8:D69),"")</f>
        <v>61</v>
      </c>
      <c r="B69" s="88" t="s">
        <v>155</v>
      </c>
      <c r="C69" s="148">
        <v>571.45000000000005</v>
      </c>
      <c r="D69" s="148">
        <v>600.29</v>
      </c>
      <c r="E69" s="148">
        <v>48.63</v>
      </c>
      <c r="F69" s="148">
        <v>515.67999999999995</v>
      </c>
      <c r="G69" s="148">
        <v>566.20000000000005</v>
      </c>
      <c r="H69" s="148">
        <v>45.34</v>
      </c>
      <c r="I69" s="148">
        <v>541.6</v>
      </c>
      <c r="J69" s="148">
        <v>5.54</v>
      </c>
      <c r="K69" s="148">
        <v>552.41</v>
      </c>
      <c r="L69" s="148">
        <v>21.53</v>
      </c>
      <c r="M69" s="148">
        <v>640.07000000000005</v>
      </c>
    </row>
    <row r="70" spans="1:13" s="91" customFormat="1" ht="26.1" customHeight="1">
      <c r="A70" s="164">
        <f>IF(D70&lt;&gt;"",COUNTA($D$8:D70),"")</f>
        <v>62</v>
      </c>
      <c r="B70" s="90" t="s">
        <v>170</v>
      </c>
      <c r="C70" s="150">
        <v>2447.17</v>
      </c>
      <c r="D70" s="150">
        <v>2564.9899999999998</v>
      </c>
      <c r="E70" s="150">
        <v>1675.03</v>
      </c>
      <c r="F70" s="150">
        <v>2234.2600000000002</v>
      </c>
      <c r="G70" s="150">
        <v>2945.22</v>
      </c>
      <c r="H70" s="150">
        <v>1702.14</v>
      </c>
      <c r="I70" s="150">
        <v>2165.27</v>
      </c>
      <c r="J70" s="150">
        <v>1385.26</v>
      </c>
      <c r="K70" s="150">
        <v>2430.4699999999998</v>
      </c>
      <c r="L70" s="150">
        <v>1501.35</v>
      </c>
      <c r="M70" s="150">
        <v>2216.25</v>
      </c>
    </row>
    <row r="71" spans="1:13" s="86" customFormat="1" ht="11.45" customHeight="1">
      <c r="A71" s="163">
        <f>IF(D71&lt;&gt;"",COUNTA($D$8:D71),"")</f>
        <v>63</v>
      </c>
      <c r="B71" s="88" t="s">
        <v>171</v>
      </c>
      <c r="C71" s="148">
        <v>154.61000000000001</v>
      </c>
      <c r="D71" s="148">
        <v>212.54</v>
      </c>
      <c r="E71" s="148">
        <v>93.98</v>
      </c>
      <c r="F71" s="148">
        <v>128.66</v>
      </c>
      <c r="G71" s="148">
        <v>133.44999999999999</v>
      </c>
      <c r="H71" s="148">
        <v>109.81</v>
      </c>
      <c r="I71" s="148">
        <v>193.94</v>
      </c>
      <c r="J71" s="148">
        <v>222.28</v>
      </c>
      <c r="K71" s="148">
        <v>144.41999999999999</v>
      </c>
      <c r="L71" s="148">
        <v>100.25</v>
      </c>
      <c r="M71" s="148">
        <v>114.33</v>
      </c>
    </row>
    <row r="72" spans="1:13" s="86" customFormat="1" ht="11.45" customHeight="1">
      <c r="A72" s="163">
        <f>IF(D72&lt;&gt;"",COUNTA($D$8:D72),"")</f>
        <v>64</v>
      </c>
      <c r="B72" s="88" t="s">
        <v>172</v>
      </c>
      <c r="C72" s="148">
        <v>0.06</v>
      </c>
      <c r="D72" s="148" t="s">
        <v>13</v>
      </c>
      <c r="E72" s="148" t="s">
        <v>13</v>
      </c>
      <c r="F72" s="148" t="s">
        <v>13</v>
      </c>
      <c r="G72" s="148" t="s">
        <v>13</v>
      </c>
      <c r="H72" s="148" t="s">
        <v>13</v>
      </c>
      <c r="I72" s="148" t="s">
        <v>13</v>
      </c>
      <c r="J72" s="148" t="s">
        <v>13</v>
      </c>
      <c r="K72" s="148" t="s">
        <v>13</v>
      </c>
      <c r="L72" s="148" t="s">
        <v>13</v>
      </c>
      <c r="M72" s="148">
        <v>0.34</v>
      </c>
    </row>
    <row r="73" spans="1:13" s="86" customFormat="1" ht="11.45" customHeight="1">
      <c r="A73" s="163">
        <f>IF(D73&lt;&gt;"",COUNTA($D$8:D73),"")</f>
        <v>65</v>
      </c>
      <c r="B73" s="88" t="s">
        <v>173</v>
      </c>
      <c r="C73" s="148">
        <v>70.77</v>
      </c>
      <c r="D73" s="148">
        <v>71.34</v>
      </c>
      <c r="E73" s="148">
        <v>40.090000000000003</v>
      </c>
      <c r="F73" s="148">
        <v>58.62</v>
      </c>
      <c r="G73" s="148">
        <v>84.54</v>
      </c>
      <c r="H73" s="148">
        <v>8.7100000000000009</v>
      </c>
      <c r="I73" s="148">
        <v>87.96</v>
      </c>
      <c r="J73" s="148">
        <v>149.34</v>
      </c>
      <c r="K73" s="148">
        <v>56.25</v>
      </c>
      <c r="L73" s="148">
        <v>99.79</v>
      </c>
      <c r="M73" s="148">
        <v>71.34</v>
      </c>
    </row>
    <row r="74" spans="1:13" s="86" customFormat="1" ht="11.45" customHeight="1">
      <c r="A74" s="163">
        <f>IF(D74&lt;&gt;"",COUNTA($D$8:D74),"")</f>
        <v>66</v>
      </c>
      <c r="B74" s="88" t="s">
        <v>155</v>
      </c>
      <c r="C74" s="148">
        <v>3.49</v>
      </c>
      <c r="D74" s="148">
        <v>4.1100000000000003</v>
      </c>
      <c r="E74" s="148" t="s">
        <v>13</v>
      </c>
      <c r="F74" s="148">
        <v>1.94</v>
      </c>
      <c r="G74" s="148">
        <v>7.14</v>
      </c>
      <c r="H74" s="148" t="s">
        <v>13</v>
      </c>
      <c r="I74" s="148">
        <v>3.42</v>
      </c>
      <c r="J74" s="148" t="s">
        <v>13</v>
      </c>
      <c r="K74" s="148">
        <v>1.82</v>
      </c>
      <c r="L74" s="148" t="s">
        <v>13</v>
      </c>
      <c r="M74" s="148">
        <v>2.37</v>
      </c>
    </row>
    <row r="75" spans="1:13" s="91" customFormat="1" ht="26.1" customHeight="1">
      <c r="A75" s="164">
        <f>IF(D75&lt;&gt;"",COUNTA($D$8:D75),"")</f>
        <v>67</v>
      </c>
      <c r="B75" s="90" t="s">
        <v>174</v>
      </c>
      <c r="C75" s="150">
        <v>221.94</v>
      </c>
      <c r="D75" s="150">
        <v>279.77</v>
      </c>
      <c r="E75" s="150">
        <v>134.08000000000001</v>
      </c>
      <c r="F75" s="150">
        <v>185.34</v>
      </c>
      <c r="G75" s="150">
        <v>210.84</v>
      </c>
      <c r="H75" s="150">
        <v>118.52</v>
      </c>
      <c r="I75" s="150">
        <v>278.49</v>
      </c>
      <c r="J75" s="150">
        <v>371.61</v>
      </c>
      <c r="K75" s="150">
        <v>198.85</v>
      </c>
      <c r="L75" s="150">
        <v>200.04</v>
      </c>
      <c r="M75" s="150">
        <v>183.64</v>
      </c>
    </row>
    <row r="76" spans="1:13" s="91" customFormat="1" ht="26.1" customHeight="1">
      <c r="A76" s="164">
        <f>IF(D76&lt;&gt;"",COUNTA($D$8:D76),"")</f>
        <v>68</v>
      </c>
      <c r="B76" s="90" t="s">
        <v>175</v>
      </c>
      <c r="C76" s="150">
        <v>2669.11</v>
      </c>
      <c r="D76" s="150">
        <v>2844.76</v>
      </c>
      <c r="E76" s="150">
        <v>1809.1</v>
      </c>
      <c r="F76" s="150">
        <v>2419.6</v>
      </c>
      <c r="G76" s="150">
        <v>3156.06</v>
      </c>
      <c r="H76" s="150">
        <v>1820.66</v>
      </c>
      <c r="I76" s="150">
        <v>2443.7600000000002</v>
      </c>
      <c r="J76" s="150">
        <v>1756.88</v>
      </c>
      <c r="K76" s="150">
        <v>2629.33</v>
      </c>
      <c r="L76" s="150">
        <v>1701.39</v>
      </c>
      <c r="M76" s="150">
        <v>2399.88</v>
      </c>
    </row>
    <row r="77" spans="1:13" s="91" customFormat="1" ht="26.1" customHeight="1">
      <c r="A77" s="164">
        <f>IF(D77&lt;&gt;"",COUNTA($D$8:D77),"")</f>
        <v>69</v>
      </c>
      <c r="B77" s="90" t="s">
        <v>176</v>
      </c>
      <c r="C77" s="150">
        <v>80.17</v>
      </c>
      <c r="D77" s="150">
        <v>57.27</v>
      </c>
      <c r="E77" s="150">
        <v>48.68</v>
      </c>
      <c r="F77" s="150">
        <v>187.68</v>
      </c>
      <c r="G77" s="150">
        <v>88.33</v>
      </c>
      <c r="H77" s="150">
        <v>-29.95</v>
      </c>
      <c r="I77" s="150">
        <v>39.020000000000003</v>
      </c>
      <c r="J77" s="150">
        <v>92.98</v>
      </c>
      <c r="K77" s="150">
        <v>34.75</v>
      </c>
      <c r="L77" s="150">
        <v>26.25</v>
      </c>
      <c r="M77" s="150">
        <v>73.27</v>
      </c>
    </row>
    <row r="78" spans="1:13" s="93" customFormat="1" ht="27.95" customHeight="1">
      <c r="A78" s="163">
        <f>IF(D78&lt;&gt;"",COUNTA($D$8:D78),"")</f>
        <v>70</v>
      </c>
      <c r="B78" s="92" t="s">
        <v>940</v>
      </c>
      <c r="C78" s="149">
        <v>106.98</v>
      </c>
      <c r="D78" s="149">
        <v>60.01</v>
      </c>
      <c r="E78" s="149">
        <v>47.72</v>
      </c>
      <c r="F78" s="149">
        <v>190.73</v>
      </c>
      <c r="G78" s="149">
        <v>132.12</v>
      </c>
      <c r="H78" s="149">
        <v>-6.19</v>
      </c>
      <c r="I78" s="149">
        <v>86.71</v>
      </c>
      <c r="J78" s="149">
        <v>-10.029999999999999</v>
      </c>
      <c r="K78" s="149">
        <v>79.03</v>
      </c>
      <c r="L78" s="149">
        <v>104.73</v>
      </c>
      <c r="M78" s="149">
        <v>100.69</v>
      </c>
    </row>
    <row r="79" spans="1:13" s="86" customFormat="1" ht="26.1" customHeight="1">
      <c r="A79" s="163">
        <f>IF(D79&lt;&gt;"",COUNTA($D$8:D79),"")</f>
        <v>71</v>
      </c>
      <c r="B79" s="94" t="s">
        <v>966</v>
      </c>
      <c r="C79" s="148">
        <v>103.6</v>
      </c>
      <c r="D79" s="148">
        <v>61.62</v>
      </c>
      <c r="E79" s="148" t="s">
        <v>13</v>
      </c>
      <c r="F79" s="148">
        <v>78</v>
      </c>
      <c r="G79" s="148">
        <v>224.23</v>
      </c>
      <c r="H79" s="148">
        <v>469.25</v>
      </c>
      <c r="I79" s="148">
        <v>88.82</v>
      </c>
      <c r="J79" s="148">
        <v>52.38</v>
      </c>
      <c r="K79" s="148">
        <v>78.3</v>
      </c>
      <c r="L79" s="148">
        <v>185.91</v>
      </c>
      <c r="M79" s="148">
        <v>92.89</v>
      </c>
    </row>
    <row r="80" spans="1:13" s="86" customFormat="1" ht="22.5" customHeight="1">
      <c r="A80" s="163">
        <f>IF(D80&lt;&gt;"",COUNTA($D$8:D80),"")</f>
        <v>72</v>
      </c>
      <c r="B80" s="94" t="s">
        <v>967</v>
      </c>
      <c r="C80" s="148">
        <v>142.97</v>
      </c>
      <c r="D80" s="148">
        <v>153.66999999999999</v>
      </c>
      <c r="E80" s="148">
        <v>19.649999999999999</v>
      </c>
      <c r="F80" s="148">
        <v>125.08</v>
      </c>
      <c r="G80" s="148">
        <v>258.49</v>
      </c>
      <c r="H80" s="148">
        <v>537.19000000000005</v>
      </c>
      <c r="I80" s="148">
        <v>103.86</v>
      </c>
      <c r="J80" s="148">
        <v>129.02000000000001</v>
      </c>
      <c r="K80" s="148">
        <v>88.25</v>
      </c>
      <c r="L80" s="148">
        <v>27.66</v>
      </c>
      <c r="M80" s="148">
        <v>115.91</v>
      </c>
    </row>
    <row r="81" spans="1:13" s="98" customFormat="1" ht="11.45" customHeight="1">
      <c r="A81" s="95"/>
      <c r="B81" s="96"/>
      <c r="C81" s="96"/>
      <c r="D81" s="97"/>
      <c r="F81" s="99"/>
      <c r="G81" s="5"/>
      <c r="H81" s="5"/>
      <c r="I81" s="5"/>
      <c r="J81" s="5"/>
      <c r="K81" s="5"/>
      <c r="L81" s="5"/>
      <c r="M81" s="5"/>
    </row>
    <row r="82" spans="1:13" s="98" customFormat="1" ht="11.45" customHeight="1">
      <c r="A82" s="95"/>
      <c r="B82" s="96"/>
      <c r="C82" s="96"/>
      <c r="D82" s="97"/>
      <c r="F82" s="99"/>
      <c r="G82" s="5"/>
      <c r="H82" s="5"/>
      <c r="I82" s="5"/>
      <c r="J82" s="5"/>
      <c r="K82" s="5"/>
      <c r="L82" s="5"/>
      <c r="M82" s="5"/>
    </row>
    <row r="83" spans="1:13" s="98" customFormat="1" ht="11.45" customHeight="1">
      <c r="A83" s="95"/>
      <c r="B83" s="96"/>
      <c r="C83" s="96"/>
      <c r="D83" s="97"/>
      <c r="F83" s="99"/>
      <c r="G83" s="5"/>
      <c r="H83" s="5"/>
      <c r="I83" s="5"/>
      <c r="J83" s="5"/>
      <c r="K83" s="5"/>
      <c r="L83" s="5"/>
      <c r="M83" s="5"/>
    </row>
    <row r="84" spans="1:13" s="98" customFormat="1" ht="11.45" customHeight="1">
      <c r="A84" s="95"/>
      <c r="B84" s="96"/>
      <c r="C84" s="96"/>
      <c r="D84" s="97"/>
      <c r="F84" s="99"/>
      <c r="G84" s="5"/>
      <c r="H84" s="5"/>
      <c r="I84" s="5"/>
      <c r="J84" s="5"/>
      <c r="K84" s="5"/>
      <c r="L84" s="5"/>
      <c r="M84" s="5"/>
    </row>
    <row r="85" spans="1:13" s="98" customFormat="1" ht="11.45" customHeight="1">
      <c r="A85" s="95"/>
      <c r="B85" s="96"/>
      <c r="C85" s="96"/>
      <c r="D85" s="97"/>
      <c r="F85" s="99"/>
      <c r="G85" s="5"/>
      <c r="H85" s="5"/>
      <c r="I85" s="5"/>
      <c r="J85" s="5"/>
      <c r="K85" s="5"/>
      <c r="L85" s="5"/>
      <c r="M85" s="5"/>
    </row>
    <row r="86" spans="1:13" s="98" customFormat="1" ht="11.45" customHeight="1">
      <c r="A86" s="95"/>
      <c r="B86" s="96"/>
      <c r="C86" s="96"/>
      <c r="D86" s="97"/>
      <c r="F86" s="99"/>
      <c r="G86" s="5"/>
      <c r="H86" s="5"/>
      <c r="I86" s="5"/>
      <c r="J86" s="5"/>
      <c r="K86" s="5"/>
      <c r="L86" s="5"/>
      <c r="M86" s="5"/>
    </row>
    <row r="87" spans="1:13" s="98" customFormat="1" ht="11.45" customHeight="1">
      <c r="A87" s="95"/>
      <c r="B87" s="96"/>
      <c r="C87" s="96"/>
      <c r="D87" s="97"/>
      <c r="F87" s="99"/>
      <c r="G87" s="5"/>
      <c r="H87" s="5"/>
      <c r="I87" s="5"/>
      <c r="J87" s="5"/>
      <c r="K87" s="5"/>
      <c r="L87" s="5"/>
      <c r="M87" s="5"/>
    </row>
    <row r="88" spans="1:13" s="98" customFormat="1" ht="11.45" customHeight="1">
      <c r="A88" s="95"/>
      <c r="B88" s="96"/>
      <c r="C88" s="96"/>
      <c r="D88" s="97"/>
      <c r="F88" s="99"/>
      <c r="G88" s="5"/>
      <c r="H88" s="5"/>
      <c r="I88" s="5"/>
      <c r="J88" s="5"/>
      <c r="K88" s="5"/>
      <c r="L88" s="5"/>
      <c r="M88" s="5"/>
    </row>
    <row r="89" spans="1:13" s="98" customFormat="1" ht="11.45" customHeight="1">
      <c r="A89" s="95"/>
      <c r="B89" s="96"/>
      <c r="C89" s="96"/>
      <c r="D89" s="97"/>
      <c r="F89" s="99"/>
      <c r="G89" s="5"/>
      <c r="H89" s="5"/>
      <c r="I89" s="5"/>
      <c r="J89" s="5"/>
      <c r="K89" s="5"/>
      <c r="L89" s="5"/>
      <c r="M89" s="5"/>
    </row>
    <row r="90" spans="1:13" s="98" customFormat="1" ht="11.45" customHeight="1">
      <c r="A90" s="95"/>
      <c r="B90" s="96"/>
      <c r="C90" s="96"/>
      <c r="D90" s="97"/>
      <c r="F90" s="99"/>
      <c r="G90" s="5"/>
      <c r="H90" s="5"/>
      <c r="I90" s="5"/>
      <c r="J90" s="5"/>
      <c r="K90" s="5"/>
      <c r="L90" s="5"/>
      <c r="M90" s="5"/>
    </row>
    <row r="91" spans="1:13" s="98" customFormat="1" ht="11.45" customHeight="1">
      <c r="A91" s="95"/>
      <c r="B91" s="96"/>
      <c r="C91" s="96"/>
      <c r="D91" s="97"/>
      <c r="F91" s="99"/>
      <c r="G91" s="5"/>
      <c r="H91" s="5"/>
      <c r="I91" s="5"/>
      <c r="J91" s="5"/>
      <c r="K91" s="5"/>
      <c r="L91" s="5"/>
      <c r="M91" s="5"/>
    </row>
    <row r="92" spans="1:13" s="98" customFormat="1" ht="11.45" customHeight="1">
      <c r="A92" s="95"/>
      <c r="B92" s="96"/>
      <c r="C92" s="96"/>
      <c r="D92" s="97"/>
      <c r="F92" s="99"/>
      <c r="G92" s="5"/>
      <c r="H92" s="5"/>
      <c r="I92" s="5"/>
      <c r="J92" s="5"/>
      <c r="K92" s="5"/>
      <c r="L92" s="5"/>
      <c r="M92" s="5"/>
    </row>
    <row r="93" spans="1:13" s="98" customFormat="1" ht="11.45" customHeight="1">
      <c r="A93" s="100"/>
      <c r="B93" s="100"/>
      <c r="C93" s="100"/>
      <c r="D93" s="100"/>
      <c r="F93" s="99"/>
      <c r="G93" s="5"/>
      <c r="H93" s="5"/>
      <c r="I93" s="5"/>
      <c r="J93" s="5"/>
      <c r="K93" s="5"/>
      <c r="L93" s="5"/>
      <c r="M93" s="5"/>
    </row>
    <row r="94" spans="1:13" s="98" customFormat="1" ht="11.45" customHeight="1">
      <c r="A94" s="100"/>
      <c r="B94" s="100"/>
      <c r="C94" s="100"/>
      <c r="D94" s="100"/>
      <c r="F94" s="99"/>
      <c r="G94" s="5"/>
      <c r="H94" s="5"/>
      <c r="I94" s="5"/>
      <c r="J94" s="5"/>
      <c r="K94" s="5"/>
      <c r="L94" s="5"/>
      <c r="M94" s="5"/>
    </row>
    <row r="95" spans="1:13" s="98" customFormat="1" ht="11.45" customHeight="1">
      <c r="A95" s="100"/>
      <c r="B95" s="100"/>
      <c r="C95" s="100"/>
      <c r="D95" s="100"/>
      <c r="F95" s="99"/>
      <c r="G95" s="5"/>
      <c r="H95" s="5"/>
      <c r="I95" s="5"/>
      <c r="J95" s="5"/>
      <c r="K95" s="5"/>
      <c r="L95" s="5"/>
      <c r="M95" s="5"/>
    </row>
    <row r="96" spans="1:13" s="98" customFormat="1" ht="11.45" customHeight="1">
      <c r="A96" s="100"/>
      <c r="B96" s="100"/>
      <c r="C96" s="100"/>
      <c r="D96" s="100"/>
      <c r="F96" s="99"/>
      <c r="G96" s="5"/>
      <c r="H96" s="5"/>
      <c r="I96" s="5"/>
      <c r="J96" s="5"/>
      <c r="K96" s="5"/>
      <c r="L96" s="5"/>
      <c r="M96" s="5"/>
    </row>
    <row r="97" spans="1:13" s="98" customFormat="1" ht="11.45" customHeight="1">
      <c r="A97" s="100"/>
      <c r="B97" s="100"/>
      <c r="C97" s="100"/>
      <c r="D97" s="100"/>
      <c r="F97" s="99"/>
      <c r="G97" s="5"/>
      <c r="H97" s="5"/>
      <c r="I97" s="5"/>
      <c r="J97" s="5"/>
      <c r="K97" s="5"/>
      <c r="L97" s="5"/>
      <c r="M97" s="5"/>
    </row>
    <row r="98" spans="1:13" s="98" customFormat="1" ht="11.45" customHeight="1">
      <c r="A98" s="100"/>
      <c r="B98" s="100"/>
      <c r="C98" s="100"/>
      <c r="D98" s="100"/>
      <c r="F98" s="99"/>
      <c r="G98" s="5"/>
      <c r="H98" s="5"/>
      <c r="I98" s="5"/>
      <c r="J98" s="5"/>
      <c r="K98" s="5"/>
      <c r="L98" s="5"/>
      <c r="M98" s="5"/>
    </row>
    <row r="99" spans="1:13" s="98" customFormat="1" ht="11.45" customHeight="1">
      <c r="A99" s="100"/>
      <c r="B99" s="100"/>
      <c r="C99" s="100"/>
      <c r="D99" s="100"/>
      <c r="F99" s="99"/>
      <c r="G99" s="5"/>
      <c r="H99" s="5"/>
      <c r="I99" s="5"/>
      <c r="J99" s="5"/>
      <c r="K99" s="5"/>
      <c r="L99" s="5"/>
      <c r="M99" s="5"/>
    </row>
    <row r="100" spans="1:13" s="98" customFormat="1" ht="11.45" customHeight="1">
      <c r="A100" s="100"/>
      <c r="B100" s="100"/>
      <c r="C100" s="100"/>
      <c r="D100" s="100"/>
      <c r="F100" s="99"/>
      <c r="G100" s="5"/>
      <c r="H100" s="5"/>
      <c r="I100" s="5"/>
      <c r="J100" s="5"/>
      <c r="K100" s="5"/>
      <c r="L100" s="5"/>
      <c r="M100" s="5"/>
    </row>
    <row r="101" spans="1:13" s="98" customFormat="1" ht="11.45" customHeight="1">
      <c r="A101" s="100"/>
      <c r="B101" s="100"/>
      <c r="C101" s="100"/>
      <c r="D101" s="100"/>
      <c r="F101" s="99"/>
      <c r="G101" s="5"/>
      <c r="H101" s="5"/>
      <c r="I101" s="5"/>
      <c r="J101" s="5"/>
      <c r="K101" s="5"/>
      <c r="L101" s="5"/>
      <c r="M101" s="5"/>
    </row>
    <row r="102" spans="1:13" s="98" customFormat="1" ht="11.45" customHeight="1">
      <c r="A102" s="100"/>
      <c r="B102" s="100"/>
      <c r="C102" s="100"/>
      <c r="D102" s="100"/>
      <c r="F102" s="99"/>
      <c r="G102" s="5"/>
      <c r="H102" s="5"/>
      <c r="I102" s="5"/>
      <c r="J102" s="5"/>
      <c r="K102" s="5"/>
      <c r="L102" s="5"/>
      <c r="M102" s="5"/>
    </row>
    <row r="103" spans="1:13" s="98" customFormat="1" ht="11.45" customHeight="1">
      <c r="A103" s="100"/>
      <c r="B103" s="100"/>
      <c r="C103" s="100"/>
      <c r="D103" s="100"/>
      <c r="F103" s="99"/>
      <c r="G103" s="5"/>
      <c r="H103" s="5"/>
      <c r="I103" s="5"/>
      <c r="J103" s="5"/>
      <c r="K103" s="5"/>
      <c r="L103" s="5"/>
      <c r="M103" s="5"/>
    </row>
    <row r="104" spans="1:13" s="98" customFormat="1" ht="11.45" customHeight="1">
      <c r="A104" s="100"/>
      <c r="B104" s="100"/>
      <c r="C104" s="100"/>
      <c r="D104" s="100"/>
      <c r="F104" s="99"/>
      <c r="G104" s="5"/>
      <c r="H104" s="5"/>
      <c r="I104" s="5"/>
      <c r="J104" s="5"/>
      <c r="K104" s="5"/>
      <c r="L104" s="5"/>
      <c r="M104" s="5"/>
    </row>
    <row r="105" spans="1:13" s="98" customFormat="1" ht="11.45" customHeight="1">
      <c r="A105" s="100"/>
      <c r="B105" s="100"/>
      <c r="C105" s="100"/>
      <c r="D105" s="100"/>
      <c r="F105" s="99"/>
      <c r="G105" s="5"/>
      <c r="H105" s="5"/>
      <c r="I105" s="5"/>
      <c r="J105" s="5"/>
      <c r="K105" s="5"/>
      <c r="L105" s="5"/>
      <c r="M105" s="5"/>
    </row>
    <row r="106" spans="1:13" s="98" customFormat="1" ht="11.45" customHeight="1">
      <c r="A106" s="100"/>
      <c r="B106" s="100"/>
      <c r="C106" s="100"/>
      <c r="D106" s="100"/>
      <c r="F106" s="99"/>
      <c r="G106" s="5"/>
      <c r="H106" s="5"/>
      <c r="I106" s="5"/>
      <c r="J106" s="5"/>
      <c r="K106" s="5"/>
      <c r="L106" s="5"/>
      <c r="M106" s="5"/>
    </row>
    <row r="107" spans="1:13" s="98" customFormat="1" ht="11.45" customHeight="1">
      <c r="A107" s="100"/>
      <c r="B107" s="100"/>
      <c r="C107" s="100"/>
      <c r="D107" s="100"/>
      <c r="F107" s="99"/>
      <c r="G107" s="5"/>
      <c r="H107" s="5"/>
      <c r="I107" s="5"/>
      <c r="J107" s="5"/>
      <c r="K107" s="5"/>
      <c r="L107" s="5"/>
      <c r="M107" s="5"/>
    </row>
    <row r="108" spans="1:13" s="98" customFormat="1" ht="11.45" customHeight="1">
      <c r="A108" s="100"/>
      <c r="B108" s="100"/>
      <c r="C108" s="100"/>
      <c r="D108" s="100"/>
      <c r="F108" s="99"/>
      <c r="G108" s="5"/>
      <c r="H108" s="5"/>
      <c r="I108" s="5"/>
      <c r="J108" s="5"/>
      <c r="K108" s="5"/>
      <c r="L108" s="5"/>
      <c r="M108" s="5"/>
    </row>
    <row r="109" spans="1:13" s="98" customFormat="1" ht="11.45" customHeight="1">
      <c r="A109" s="100"/>
      <c r="B109" s="100"/>
      <c r="C109" s="100"/>
      <c r="D109" s="100"/>
      <c r="F109" s="99"/>
      <c r="G109" s="5"/>
      <c r="H109" s="5"/>
      <c r="I109" s="5"/>
      <c r="J109" s="5"/>
      <c r="K109" s="5"/>
      <c r="L109" s="5"/>
      <c r="M109" s="5"/>
    </row>
    <row r="110" spans="1:13" s="98" customFormat="1" ht="11.45" customHeight="1">
      <c r="A110" s="100"/>
      <c r="B110" s="100"/>
      <c r="C110" s="100"/>
      <c r="D110" s="100"/>
      <c r="F110" s="99"/>
      <c r="G110" s="5"/>
      <c r="H110" s="5"/>
      <c r="I110" s="5"/>
      <c r="J110" s="5"/>
      <c r="K110" s="5"/>
      <c r="L110" s="5"/>
      <c r="M110" s="5"/>
    </row>
    <row r="111" spans="1:13" s="98" customFormat="1" ht="11.45" customHeight="1">
      <c r="A111" s="100"/>
      <c r="B111" s="100"/>
      <c r="C111" s="100"/>
      <c r="D111" s="100"/>
      <c r="F111" s="99"/>
      <c r="G111" s="5"/>
      <c r="H111" s="5"/>
      <c r="I111" s="5"/>
      <c r="J111" s="5"/>
      <c r="K111" s="5"/>
      <c r="L111" s="5"/>
      <c r="M111" s="5"/>
    </row>
    <row r="112" spans="1:13" s="98" customFormat="1" ht="11.45" customHeight="1">
      <c r="A112" s="100"/>
      <c r="B112" s="100"/>
      <c r="C112" s="100"/>
      <c r="D112" s="100"/>
      <c r="F112" s="99"/>
      <c r="G112" s="5"/>
      <c r="H112" s="5"/>
      <c r="I112" s="5"/>
      <c r="J112" s="5"/>
      <c r="K112" s="5"/>
      <c r="L112" s="5"/>
      <c r="M112" s="5"/>
    </row>
    <row r="113" spans="1:13" s="98" customFormat="1" ht="11.45" customHeight="1">
      <c r="A113" s="100"/>
      <c r="B113" s="100"/>
      <c r="C113" s="100"/>
      <c r="D113" s="100"/>
      <c r="F113" s="99"/>
      <c r="G113" s="5"/>
      <c r="H113" s="5"/>
      <c r="I113" s="5"/>
      <c r="J113" s="5"/>
      <c r="K113" s="5"/>
      <c r="L113" s="5"/>
      <c r="M113" s="5"/>
    </row>
    <row r="114" spans="1:13" s="98" customFormat="1" ht="11.45" customHeight="1">
      <c r="A114" s="100"/>
      <c r="B114" s="100"/>
      <c r="C114" s="100"/>
      <c r="D114" s="100"/>
      <c r="F114" s="99"/>
      <c r="G114" s="5"/>
      <c r="H114" s="5"/>
      <c r="I114" s="5"/>
      <c r="J114" s="5"/>
      <c r="K114" s="5"/>
      <c r="L114" s="5"/>
      <c r="M114" s="5"/>
    </row>
    <row r="115" spans="1:13" s="98" customFormat="1" ht="11.45" customHeight="1">
      <c r="A115" s="100"/>
      <c r="B115" s="100"/>
      <c r="C115" s="100"/>
      <c r="D115" s="100"/>
      <c r="F115" s="99"/>
      <c r="G115" s="5"/>
      <c r="H115" s="5"/>
      <c r="I115" s="5"/>
      <c r="J115" s="5"/>
      <c r="K115" s="5"/>
      <c r="L115" s="5"/>
      <c r="M115" s="5"/>
    </row>
    <row r="116" spans="1:13" s="98" customFormat="1" ht="11.45" customHeight="1">
      <c r="A116" s="100"/>
      <c r="B116" s="100"/>
      <c r="C116" s="100"/>
      <c r="D116" s="100"/>
      <c r="F116" s="99"/>
      <c r="G116" s="5"/>
      <c r="H116" s="5"/>
      <c r="I116" s="5"/>
      <c r="J116" s="5"/>
      <c r="K116" s="5"/>
      <c r="L116" s="5"/>
      <c r="M116" s="5"/>
    </row>
    <row r="117" spans="1:13" s="98" customFormat="1" ht="11.45" customHeight="1">
      <c r="A117" s="100"/>
      <c r="B117" s="100"/>
      <c r="C117" s="100"/>
      <c r="D117" s="100"/>
      <c r="F117" s="99"/>
      <c r="G117" s="5"/>
      <c r="H117" s="5"/>
      <c r="I117" s="5"/>
      <c r="J117" s="5"/>
      <c r="K117" s="5"/>
      <c r="L117" s="5"/>
      <c r="M117" s="5"/>
    </row>
    <row r="118" spans="1:13" s="98" customFormat="1" ht="11.45" customHeight="1">
      <c r="A118" s="100"/>
      <c r="B118" s="100"/>
      <c r="C118" s="100"/>
      <c r="D118" s="100"/>
      <c r="F118" s="99"/>
      <c r="G118" s="5"/>
      <c r="H118" s="5"/>
      <c r="I118" s="5"/>
      <c r="J118" s="5"/>
      <c r="K118" s="5"/>
      <c r="L118" s="5"/>
      <c r="M118" s="5"/>
    </row>
    <row r="119" spans="1:13" s="98" customFormat="1" ht="11.45" customHeight="1">
      <c r="A119" s="100"/>
      <c r="B119" s="100"/>
      <c r="C119" s="100"/>
      <c r="D119" s="100"/>
      <c r="F119" s="99"/>
      <c r="G119" s="5"/>
      <c r="H119" s="5"/>
      <c r="I119" s="5"/>
      <c r="J119" s="5"/>
      <c r="K119" s="5"/>
      <c r="L119" s="5"/>
      <c r="M119" s="5"/>
    </row>
    <row r="120" spans="1:13" s="98" customFormat="1" ht="11.45" customHeight="1">
      <c r="A120" s="100"/>
      <c r="B120" s="100"/>
      <c r="C120" s="100"/>
      <c r="D120" s="100"/>
      <c r="F120" s="99"/>
      <c r="G120" s="5"/>
      <c r="H120" s="5"/>
      <c r="I120" s="5"/>
      <c r="J120" s="5"/>
      <c r="K120" s="5"/>
      <c r="L120" s="5"/>
      <c r="M120" s="5"/>
    </row>
    <row r="121" spans="1:13" s="98" customFormat="1" ht="11.45" customHeight="1">
      <c r="A121" s="100"/>
      <c r="B121" s="100"/>
      <c r="C121" s="100"/>
      <c r="D121" s="100"/>
      <c r="F121" s="99"/>
      <c r="G121" s="5"/>
      <c r="H121" s="5"/>
      <c r="I121" s="5"/>
      <c r="J121" s="5"/>
      <c r="K121" s="5"/>
      <c r="L121" s="5"/>
      <c r="M121" s="5"/>
    </row>
    <row r="122" spans="1:13" s="98" customFormat="1" ht="11.45" customHeight="1">
      <c r="A122" s="100"/>
      <c r="B122" s="100"/>
      <c r="C122" s="100"/>
      <c r="D122" s="100"/>
      <c r="F122" s="99"/>
      <c r="G122" s="5"/>
      <c r="H122" s="5"/>
      <c r="I122" s="5"/>
      <c r="J122" s="5"/>
      <c r="K122" s="5"/>
      <c r="L122" s="5"/>
      <c r="M122" s="5"/>
    </row>
    <row r="123" spans="1:13" s="98" customFormat="1" ht="11.45" customHeight="1">
      <c r="A123" s="100"/>
      <c r="B123" s="100"/>
      <c r="C123" s="100"/>
      <c r="D123" s="100"/>
      <c r="F123" s="99"/>
      <c r="G123" s="5"/>
      <c r="H123" s="5"/>
      <c r="I123" s="5"/>
      <c r="J123" s="5"/>
      <c r="K123" s="5"/>
      <c r="L123" s="5"/>
      <c r="M123" s="5"/>
    </row>
    <row r="124" spans="1:13" s="98" customFormat="1" ht="11.45" customHeight="1">
      <c r="A124" s="100"/>
      <c r="B124" s="100"/>
      <c r="C124" s="100"/>
      <c r="D124" s="100"/>
      <c r="F124" s="99"/>
      <c r="G124" s="5"/>
      <c r="H124" s="5"/>
      <c r="I124" s="5"/>
      <c r="J124" s="5"/>
      <c r="K124" s="5"/>
      <c r="L124" s="5"/>
      <c r="M124" s="5"/>
    </row>
    <row r="125" spans="1:13" s="98" customFormat="1" ht="11.45" customHeight="1">
      <c r="A125" s="100"/>
      <c r="B125" s="100"/>
      <c r="C125" s="100"/>
      <c r="D125" s="100"/>
      <c r="F125" s="99"/>
      <c r="G125" s="5"/>
      <c r="H125" s="5"/>
      <c r="I125" s="5"/>
      <c r="J125" s="5"/>
      <c r="K125" s="5"/>
      <c r="L125" s="5"/>
      <c r="M125" s="5"/>
    </row>
    <row r="126" spans="1:13" s="98" customFormat="1" ht="11.45" customHeight="1">
      <c r="A126" s="100"/>
      <c r="B126" s="100"/>
      <c r="C126" s="100"/>
      <c r="D126" s="100"/>
      <c r="F126" s="99"/>
      <c r="G126" s="5"/>
      <c r="H126" s="5"/>
      <c r="I126" s="5"/>
      <c r="J126" s="5"/>
      <c r="K126" s="5"/>
      <c r="L126" s="5"/>
      <c r="M126" s="5"/>
    </row>
    <row r="127" spans="1:13" s="98" customFormat="1" ht="11.45" customHeight="1">
      <c r="A127" s="100"/>
      <c r="B127" s="100"/>
      <c r="C127" s="100"/>
      <c r="D127" s="100"/>
      <c r="F127" s="99"/>
      <c r="G127" s="5"/>
      <c r="H127" s="5"/>
      <c r="I127" s="5"/>
      <c r="J127" s="5"/>
      <c r="K127" s="5"/>
      <c r="L127" s="5"/>
      <c r="M127" s="5"/>
    </row>
    <row r="128" spans="1:13" s="98" customFormat="1" ht="11.45" customHeight="1">
      <c r="A128" s="100"/>
      <c r="B128" s="100"/>
      <c r="C128" s="100"/>
      <c r="D128" s="100"/>
      <c r="F128" s="99"/>
      <c r="G128" s="5"/>
      <c r="H128" s="5"/>
      <c r="I128" s="5"/>
      <c r="J128" s="5"/>
      <c r="K128" s="5"/>
      <c r="L128" s="5"/>
      <c r="M128" s="5"/>
    </row>
    <row r="129" spans="1:13" s="98" customFormat="1" ht="11.45" customHeight="1">
      <c r="A129" s="100"/>
      <c r="B129" s="100"/>
      <c r="C129" s="100"/>
      <c r="D129" s="100"/>
      <c r="F129" s="99"/>
      <c r="G129" s="5"/>
      <c r="H129" s="5"/>
      <c r="I129" s="5"/>
      <c r="J129" s="5"/>
      <c r="K129" s="5"/>
      <c r="L129" s="5"/>
      <c r="M129" s="5"/>
    </row>
    <row r="130" spans="1:13" s="98" customFormat="1" ht="11.45" customHeight="1">
      <c r="A130" s="100"/>
      <c r="B130" s="100"/>
      <c r="C130" s="100"/>
      <c r="D130" s="100"/>
      <c r="F130" s="99"/>
      <c r="G130" s="5"/>
      <c r="H130" s="5"/>
      <c r="I130" s="5"/>
      <c r="J130" s="5"/>
      <c r="K130" s="5"/>
      <c r="L130" s="5"/>
      <c r="M130" s="5"/>
    </row>
    <row r="131" spans="1:13" s="98" customFormat="1" ht="11.45" customHeight="1">
      <c r="A131" s="100"/>
      <c r="B131" s="100"/>
      <c r="C131" s="100"/>
      <c r="D131" s="100"/>
      <c r="F131" s="99"/>
      <c r="G131" s="5"/>
      <c r="H131" s="5"/>
      <c r="I131" s="5"/>
      <c r="J131" s="5"/>
      <c r="K131" s="5"/>
      <c r="L131" s="5"/>
      <c r="M131" s="5"/>
    </row>
    <row r="132" spans="1:13" s="98" customFormat="1" ht="11.45" customHeight="1">
      <c r="A132" s="100"/>
      <c r="B132" s="100"/>
      <c r="C132" s="100"/>
      <c r="D132" s="100"/>
      <c r="F132" s="99"/>
      <c r="G132" s="5"/>
      <c r="H132" s="5"/>
      <c r="I132" s="5"/>
      <c r="J132" s="5"/>
      <c r="K132" s="5"/>
      <c r="L132" s="5"/>
      <c r="M132" s="5"/>
    </row>
    <row r="133" spans="1:13" s="98" customFormat="1" ht="11.45" customHeight="1">
      <c r="A133" s="100"/>
      <c r="B133" s="100"/>
      <c r="C133" s="100"/>
      <c r="D133" s="100"/>
      <c r="F133" s="99"/>
      <c r="G133" s="5"/>
      <c r="H133" s="5"/>
      <c r="I133" s="5"/>
      <c r="J133" s="5"/>
      <c r="K133" s="5"/>
      <c r="L133" s="5"/>
      <c r="M133" s="5"/>
    </row>
    <row r="134" spans="1:13" s="98" customFormat="1" ht="15.75" customHeight="1">
      <c r="A134" s="100"/>
      <c r="B134" s="100"/>
      <c r="C134" s="100"/>
      <c r="D134" s="100"/>
      <c r="F134" s="99"/>
      <c r="G134" s="5"/>
      <c r="H134" s="5"/>
      <c r="I134" s="5"/>
      <c r="J134" s="5"/>
      <c r="K134" s="5"/>
      <c r="L134" s="5"/>
      <c r="M134" s="5"/>
    </row>
    <row r="135" spans="1:13" s="98" customFormat="1" ht="15.75" customHeight="1">
      <c r="A135" s="100"/>
      <c r="B135" s="100"/>
      <c r="C135" s="100"/>
      <c r="D135" s="100"/>
      <c r="F135" s="99"/>
      <c r="G135" s="5"/>
      <c r="H135" s="5"/>
      <c r="I135" s="5"/>
      <c r="J135" s="5"/>
      <c r="K135" s="5"/>
      <c r="L135" s="5"/>
      <c r="M135" s="5"/>
    </row>
    <row r="136" spans="1:13" s="98" customFormat="1" ht="15.75" customHeight="1">
      <c r="A136" s="100"/>
      <c r="B136" s="100"/>
      <c r="C136" s="100"/>
      <c r="D136" s="100"/>
      <c r="F136" s="99"/>
      <c r="G136" s="5"/>
      <c r="H136" s="5"/>
      <c r="I136" s="5"/>
      <c r="J136" s="5"/>
      <c r="K136" s="5"/>
      <c r="L136" s="5"/>
      <c r="M136" s="5"/>
    </row>
    <row r="137" spans="1:13" s="98" customFormat="1" ht="15.75" customHeight="1">
      <c r="A137" s="100"/>
      <c r="B137" s="100"/>
      <c r="C137" s="100"/>
      <c r="D137" s="100"/>
      <c r="F137" s="99"/>
      <c r="G137" s="5"/>
      <c r="H137" s="5"/>
      <c r="I137" s="5"/>
      <c r="J137" s="5"/>
      <c r="K137" s="5"/>
      <c r="L137" s="5"/>
      <c r="M137" s="5"/>
    </row>
    <row r="138" spans="1:13" s="98" customFormat="1" ht="15.75" customHeight="1">
      <c r="A138" s="100"/>
      <c r="B138" s="100"/>
      <c r="C138" s="100"/>
      <c r="D138" s="100"/>
      <c r="F138" s="99"/>
      <c r="G138" s="5"/>
      <c r="H138" s="5"/>
      <c r="I138" s="5"/>
      <c r="J138" s="5"/>
      <c r="K138" s="5"/>
      <c r="L138" s="5"/>
      <c r="M138" s="5"/>
    </row>
    <row r="139" spans="1:13" s="98" customFormat="1" ht="15.75" customHeight="1">
      <c r="A139" s="100"/>
      <c r="B139" s="100"/>
      <c r="C139" s="100"/>
      <c r="D139" s="100"/>
      <c r="F139" s="99"/>
      <c r="G139" s="5"/>
      <c r="H139" s="5"/>
      <c r="I139" s="5"/>
      <c r="J139" s="5"/>
      <c r="K139" s="5"/>
      <c r="L139" s="5"/>
      <c r="M139" s="5"/>
    </row>
    <row r="140" spans="1:13" s="98" customFormat="1" ht="15.75" customHeight="1">
      <c r="A140" s="100"/>
      <c r="B140" s="100"/>
      <c r="C140" s="100"/>
      <c r="D140" s="100"/>
      <c r="F140" s="99"/>
      <c r="G140" s="5"/>
      <c r="H140" s="5"/>
      <c r="I140" s="5"/>
      <c r="J140" s="5"/>
      <c r="K140" s="5"/>
      <c r="L140" s="5"/>
      <c r="M140" s="5"/>
    </row>
    <row r="141" spans="1:13" s="98" customFormat="1" ht="15.75" customHeight="1">
      <c r="A141" s="100"/>
      <c r="B141" s="100"/>
      <c r="C141" s="100"/>
      <c r="D141" s="100"/>
      <c r="F141" s="99"/>
      <c r="G141" s="5"/>
      <c r="H141" s="5"/>
      <c r="I141" s="5"/>
      <c r="J141" s="5"/>
      <c r="K141" s="5"/>
      <c r="L141" s="5"/>
      <c r="M141" s="5"/>
    </row>
    <row r="142" spans="1:13" s="98" customFormat="1" ht="15.75" customHeight="1">
      <c r="A142" s="100"/>
      <c r="B142" s="100"/>
      <c r="C142" s="100"/>
      <c r="D142" s="100"/>
      <c r="F142" s="99"/>
      <c r="G142" s="5"/>
      <c r="H142" s="5"/>
      <c r="I142" s="5"/>
      <c r="J142" s="5"/>
      <c r="K142" s="5"/>
      <c r="L142" s="5"/>
      <c r="M142" s="5"/>
    </row>
    <row r="143" spans="1:13" s="98" customFormat="1" ht="15.75" customHeight="1">
      <c r="A143" s="100"/>
      <c r="B143" s="100"/>
      <c r="C143" s="100"/>
      <c r="D143" s="100"/>
      <c r="F143" s="99"/>
      <c r="G143" s="5"/>
      <c r="H143" s="5"/>
      <c r="I143" s="5"/>
      <c r="J143" s="5"/>
      <c r="K143" s="5"/>
      <c r="L143" s="5"/>
      <c r="M143" s="5"/>
    </row>
    <row r="144" spans="1:13" s="98" customFormat="1" ht="15.75" customHeight="1">
      <c r="A144" s="100"/>
      <c r="B144" s="100"/>
      <c r="C144" s="100"/>
      <c r="D144" s="100"/>
      <c r="F144" s="99"/>
      <c r="G144" s="5"/>
      <c r="H144" s="5"/>
      <c r="I144" s="5"/>
      <c r="J144" s="5"/>
      <c r="K144" s="5"/>
      <c r="L144" s="5"/>
      <c r="M144" s="5"/>
    </row>
    <row r="145" spans="1:13" s="98" customFormat="1" ht="15.75" customHeight="1">
      <c r="A145" s="100"/>
      <c r="B145" s="100"/>
      <c r="C145" s="100"/>
      <c r="D145" s="100"/>
      <c r="F145" s="99"/>
      <c r="G145" s="5"/>
      <c r="H145" s="5"/>
      <c r="I145" s="5"/>
      <c r="J145" s="5"/>
      <c r="K145" s="5"/>
      <c r="L145" s="5"/>
      <c r="M145" s="5"/>
    </row>
    <row r="146" spans="1:13" s="98" customFormat="1" ht="15.75" customHeight="1">
      <c r="A146" s="100"/>
      <c r="B146" s="100"/>
      <c r="C146" s="100"/>
      <c r="D146" s="100"/>
      <c r="F146" s="99"/>
      <c r="G146" s="5"/>
      <c r="H146" s="5"/>
      <c r="I146" s="5"/>
      <c r="J146" s="5"/>
      <c r="K146" s="5"/>
      <c r="L146" s="5"/>
      <c r="M146" s="5"/>
    </row>
    <row r="147" spans="1:13" s="98" customFormat="1" ht="15.75" customHeight="1">
      <c r="A147" s="100"/>
      <c r="B147" s="100"/>
      <c r="C147" s="100"/>
      <c r="D147" s="100"/>
      <c r="F147" s="99"/>
      <c r="G147" s="5"/>
      <c r="H147" s="5"/>
      <c r="I147" s="5"/>
      <c r="J147" s="5"/>
      <c r="K147" s="5"/>
      <c r="L147" s="5"/>
      <c r="M147" s="5"/>
    </row>
    <row r="148" spans="1:13" s="98" customFormat="1" ht="15.75" customHeight="1">
      <c r="A148" s="100"/>
      <c r="B148" s="100"/>
      <c r="C148" s="100"/>
      <c r="D148" s="100"/>
      <c r="F148" s="99"/>
      <c r="G148" s="5"/>
      <c r="H148" s="5"/>
      <c r="I148" s="5"/>
      <c r="J148" s="5"/>
      <c r="K148" s="5"/>
      <c r="L148" s="5"/>
      <c r="M148" s="5"/>
    </row>
    <row r="149" spans="1:13" s="98" customFormat="1" ht="15.75" customHeight="1">
      <c r="A149" s="100"/>
      <c r="B149" s="100"/>
      <c r="C149" s="100"/>
      <c r="D149" s="100"/>
      <c r="F149" s="99"/>
      <c r="G149" s="5"/>
      <c r="H149" s="5"/>
      <c r="I149" s="5"/>
      <c r="J149" s="5"/>
      <c r="K149" s="5"/>
      <c r="L149" s="5"/>
      <c r="M149" s="5"/>
    </row>
    <row r="150" spans="1:13" s="98" customFormat="1" ht="15.75" customHeight="1">
      <c r="A150" s="100"/>
      <c r="B150" s="100"/>
      <c r="C150" s="100"/>
      <c r="D150" s="100"/>
      <c r="F150" s="99"/>
      <c r="G150" s="5"/>
      <c r="H150" s="5"/>
      <c r="I150" s="5"/>
      <c r="J150" s="5"/>
      <c r="K150" s="5"/>
      <c r="L150" s="5"/>
      <c r="M150" s="5"/>
    </row>
    <row r="151" spans="1:13" s="98" customFormat="1" ht="15.75" customHeight="1">
      <c r="A151" s="100"/>
      <c r="B151" s="100"/>
      <c r="C151" s="100"/>
      <c r="D151" s="100"/>
      <c r="F151" s="99"/>
      <c r="G151" s="5"/>
      <c r="H151" s="5"/>
      <c r="I151" s="5"/>
      <c r="J151" s="5"/>
      <c r="K151" s="5"/>
      <c r="L151" s="5"/>
      <c r="M151" s="5"/>
    </row>
    <row r="152" spans="1:13" s="98" customFormat="1" ht="15.75" customHeight="1">
      <c r="A152" s="100"/>
      <c r="B152" s="100"/>
      <c r="C152" s="100"/>
      <c r="D152" s="100"/>
      <c r="F152" s="99"/>
      <c r="G152" s="5"/>
      <c r="H152" s="5"/>
      <c r="I152" s="5"/>
      <c r="J152" s="5"/>
      <c r="K152" s="5"/>
      <c r="L152" s="5"/>
      <c r="M152" s="5"/>
    </row>
    <row r="153" spans="1:13" s="98" customFormat="1" ht="15.75" customHeight="1">
      <c r="A153" s="100"/>
      <c r="B153" s="100"/>
      <c r="C153" s="100"/>
      <c r="D153" s="100"/>
      <c r="F153" s="99"/>
      <c r="G153" s="5"/>
      <c r="H153" s="5"/>
      <c r="I153" s="5"/>
      <c r="J153" s="5"/>
      <c r="K153" s="5"/>
      <c r="L153" s="5"/>
      <c r="M153" s="5"/>
    </row>
    <row r="154" spans="1:13" s="98" customFormat="1" ht="15.75" customHeight="1">
      <c r="A154" s="100"/>
      <c r="B154" s="100"/>
      <c r="C154" s="100"/>
      <c r="D154" s="100"/>
      <c r="F154" s="99"/>
      <c r="G154" s="5"/>
      <c r="H154" s="5"/>
      <c r="I154" s="5"/>
      <c r="J154" s="5"/>
      <c r="K154" s="5"/>
      <c r="L154" s="5"/>
      <c r="M154" s="5"/>
    </row>
    <row r="155" spans="1:13" s="98" customFormat="1" ht="15.75" customHeight="1">
      <c r="A155" s="100"/>
      <c r="B155" s="100"/>
      <c r="C155" s="100"/>
      <c r="D155" s="100"/>
      <c r="F155" s="99"/>
      <c r="G155" s="5"/>
      <c r="H155" s="5"/>
      <c r="I155" s="5"/>
      <c r="J155" s="5"/>
      <c r="K155" s="5"/>
      <c r="L155" s="5"/>
      <c r="M155" s="5"/>
    </row>
    <row r="156" spans="1:13" s="98" customFormat="1" ht="15.75" customHeight="1">
      <c r="A156" s="100"/>
      <c r="B156" s="100"/>
      <c r="C156" s="100"/>
      <c r="D156" s="100"/>
      <c r="F156" s="99"/>
      <c r="G156" s="5"/>
      <c r="H156" s="5"/>
      <c r="I156" s="5"/>
      <c r="J156" s="5"/>
      <c r="K156" s="5"/>
      <c r="L156" s="5"/>
      <c r="M156" s="5"/>
    </row>
    <row r="157" spans="1:13" s="98" customFormat="1" ht="15.75" customHeight="1">
      <c r="A157" s="100"/>
      <c r="B157" s="100"/>
      <c r="C157" s="100"/>
      <c r="D157" s="100"/>
      <c r="F157" s="99"/>
      <c r="G157" s="5"/>
      <c r="H157" s="5"/>
      <c r="I157" s="5"/>
      <c r="J157" s="5"/>
      <c r="K157" s="5"/>
      <c r="L157" s="5"/>
      <c r="M157" s="5"/>
    </row>
    <row r="158" spans="1:13" s="98" customFormat="1" ht="15.75" customHeight="1">
      <c r="A158" s="100"/>
      <c r="B158" s="100"/>
      <c r="C158" s="100"/>
      <c r="D158" s="100"/>
      <c r="F158" s="99"/>
      <c r="G158" s="5"/>
      <c r="H158" s="5"/>
      <c r="I158" s="5"/>
      <c r="J158" s="5"/>
      <c r="K158" s="5"/>
      <c r="L158" s="5"/>
      <c r="M158" s="5"/>
    </row>
    <row r="159" spans="1:13" s="98" customFormat="1" ht="15.75" customHeight="1">
      <c r="A159" s="100"/>
      <c r="B159" s="100"/>
      <c r="C159" s="100"/>
      <c r="D159" s="100"/>
      <c r="F159" s="99"/>
      <c r="G159" s="5"/>
      <c r="H159" s="5"/>
      <c r="I159" s="5"/>
      <c r="J159" s="5"/>
      <c r="K159" s="5"/>
      <c r="L159" s="5"/>
      <c r="M159" s="5"/>
    </row>
    <row r="160" spans="1:13" s="98" customFormat="1" ht="15.75" customHeight="1">
      <c r="A160" s="100"/>
      <c r="B160" s="100"/>
      <c r="C160" s="100"/>
      <c r="D160" s="100"/>
      <c r="F160" s="99"/>
      <c r="G160" s="5"/>
      <c r="H160" s="5"/>
      <c r="I160" s="5"/>
      <c r="J160" s="5"/>
      <c r="K160" s="5"/>
      <c r="L160" s="5"/>
      <c r="M160" s="5"/>
    </row>
    <row r="161" spans="1:13" s="98" customFormat="1" ht="15.75" customHeight="1">
      <c r="A161" s="100"/>
      <c r="B161" s="100"/>
      <c r="C161" s="100"/>
      <c r="D161" s="100"/>
      <c r="F161" s="99"/>
      <c r="G161" s="5"/>
      <c r="H161" s="5"/>
      <c r="I161" s="5"/>
      <c r="J161" s="5"/>
      <c r="K161" s="5"/>
      <c r="L161" s="5"/>
      <c r="M161" s="5"/>
    </row>
    <row r="162" spans="1:13" s="98" customFormat="1" ht="15.75" customHeight="1">
      <c r="A162" s="100"/>
      <c r="B162" s="100"/>
      <c r="C162" s="100"/>
      <c r="D162" s="100"/>
      <c r="F162" s="99"/>
      <c r="G162" s="5"/>
      <c r="H162" s="5"/>
      <c r="I162" s="5"/>
      <c r="J162" s="5"/>
      <c r="K162" s="5"/>
      <c r="L162" s="5"/>
      <c r="M162" s="5"/>
    </row>
    <row r="163" spans="1:13" s="98" customFormat="1" ht="15.75" customHeight="1">
      <c r="A163" s="100"/>
      <c r="B163" s="100"/>
      <c r="C163" s="100"/>
      <c r="D163" s="100"/>
      <c r="F163" s="99"/>
      <c r="G163" s="5"/>
      <c r="H163" s="5"/>
      <c r="I163" s="5"/>
      <c r="J163" s="5"/>
      <c r="K163" s="5"/>
      <c r="L163" s="5"/>
      <c r="M163" s="5"/>
    </row>
    <row r="164" spans="1:13" s="98" customFormat="1" ht="15.75" customHeight="1">
      <c r="A164" s="100"/>
      <c r="B164" s="100"/>
      <c r="C164" s="100"/>
      <c r="D164" s="100"/>
      <c r="F164" s="99"/>
      <c r="G164" s="5"/>
      <c r="H164" s="5"/>
      <c r="I164" s="5"/>
      <c r="J164" s="5"/>
      <c r="K164" s="5"/>
      <c r="L164" s="5"/>
      <c r="M164" s="5"/>
    </row>
    <row r="165" spans="1:13" s="98" customFormat="1" ht="15.75" customHeight="1">
      <c r="A165" s="100"/>
      <c r="B165" s="100"/>
      <c r="C165" s="100"/>
      <c r="D165" s="100"/>
      <c r="F165" s="99"/>
      <c r="G165" s="5"/>
      <c r="H165" s="5"/>
      <c r="I165" s="5"/>
      <c r="J165" s="5"/>
      <c r="K165" s="5"/>
      <c r="L165" s="5"/>
      <c r="M165" s="5"/>
    </row>
    <row r="166" spans="1:13" s="98" customFormat="1" ht="15.75" customHeight="1">
      <c r="A166" s="100"/>
      <c r="B166" s="100"/>
      <c r="C166" s="100"/>
      <c r="D166" s="100"/>
      <c r="F166" s="99"/>
      <c r="G166" s="5"/>
      <c r="H166" s="5"/>
      <c r="I166" s="5"/>
      <c r="J166" s="5"/>
      <c r="K166" s="5"/>
      <c r="L166" s="5"/>
      <c r="M166" s="5"/>
    </row>
    <row r="167" spans="1:13" s="98" customFormat="1" ht="15.75" customHeight="1">
      <c r="A167" s="100"/>
      <c r="B167" s="100"/>
      <c r="C167" s="100"/>
      <c r="D167" s="100"/>
      <c r="F167" s="99"/>
      <c r="G167" s="5"/>
      <c r="H167" s="5"/>
      <c r="I167" s="5"/>
      <c r="J167" s="5"/>
      <c r="K167" s="5"/>
      <c r="L167" s="5"/>
      <c r="M167" s="5"/>
    </row>
    <row r="168" spans="1:13" s="98" customFormat="1" ht="15.75" customHeight="1">
      <c r="A168" s="100"/>
      <c r="B168" s="100"/>
      <c r="C168" s="100"/>
      <c r="D168" s="100"/>
      <c r="F168" s="99"/>
      <c r="G168" s="5"/>
      <c r="H168" s="5"/>
      <c r="I168" s="5"/>
      <c r="J168" s="5"/>
      <c r="K168" s="5"/>
      <c r="L168" s="5"/>
      <c r="M168" s="5"/>
    </row>
    <row r="169" spans="1:13" s="98" customFormat="1" ht="15.75" customHeight="1">
      <c r="A169" s="100"/>
      <c r="B169" s="100"/>
      <c r="C169" s="100"/>
      <c r="D169" s="100"/>
      <c r="F169" s="99"/>
      <c r="G169" s="5"/>
      <c r="H169" s="5"/>
      <c r="I169" s="5"/>
      <c r="J169" s="5"/>
      <c r="K169" s="5"/>
      <c r="L169" s="5"/>
      <c r="M169" s="5"/>
    </row>
    <row r="170" spans="1:13" s="98" customFormat="1" ht="15.75" customHeight="1">
      <c r="A170" s="100"/>
      <c r="B170" s="100"/>
      <c r="C170" s="100"/>
      <c r="D170" s="100"/>
      <c r="F170" s="99"/>
      <c r="G170" s="5"/>
      <c r="H170" s="5"/>
      <c r="I170" s="5"/>
      <c r="J170" s="5"/>
      <c r="K170" s="5"/>
      <c r="L170" s="5"/>
      <c r="M170" s="5"/>
    </row>
    <row r="171" spans="1:13" s="98" customFormat="1" ht="15.75" customHeight="1">
      <c r="A171" s="100"/>
      <c r="B171" s="100"/>
      <c r="C171" s="100"/>
      <c r="D171" s="100"/>
      <c r="F171" s="99"/>
      <c r="G171" s="5"/>
      <c r="H171" s="5"/>
      <c r="I171" s="5"/>
      <c r="J171" s="5"/>
      <c r="K171" s="5"/>
      <c r="L171" s="5"/>
      <c r="M171" s="5"/>
    </row>
    <row r="172" spans="1:13" s="98" customFormat="1" ht="15.75" customHeight="1">
      <c r="A172" s="100"/>
      <c r="B172" s="100"/>
      <c r="C172" s="100"/>
      <c r="D172" s="100"/>
      <c r="F172" s="99"/>
      <c r="G172" s="5"/>
      <c r="H172" s="5"/>
      <c r="I172" s="5"/>
      <c r="J172" s="5"/>
      <c r="K172" s="5"/>
      <c r="L172" s="5"/>
      <c r="M172" s="5"/>
    </row>
    <row r="173" spans="1:13" s="98" customFormat="1" ht="15.75" customHeight="1">
      <c r="A173" s="100"/>
      <c r="B173" s="100"/>
      <c r="C173" s="100"/>
      <c r="D173" s="100"/>
      <c r="F173" s="99"/>
      <c r="G173" s="5"/>
      <c r="H173" s="5"/>
      <c r="I173" s="5"/>
      <c r="J173" s="5"/>
      <c r="K173" s="5"/>
      <c r="L173" s="5"/>
      <c r="M173" s="5"/>
    </row>
    <row r="174" spans="1:13" s="98" customFormat="1" ht="15.75" customHeight="1">
      <c r="A174" s="100"/>
      <c r="B174" s="100"/>
      <c r="C174" s="100"/>
      <c r="D174" s="100"/>
      <c r="F174" s="99"/>
      <c r="G174" s="5"/>
      <c r="H174" s="5"/>
      <c r="I174" s="5"/>
      <c r="J174" s="5"/>
      <c r="K174" s="5"/>
      <c r="L174" s="5"/>
      <c r="M174" s="5"/>
    </row>
    <row r="175" spans="1:13" s="98" customFormat="1" ht="15.75" customHeight="1">
      <c r="A175" s="100"/>
      <c r="B175" s="100"/>
      <c r="C175" s="100"/>
      <c r="D175" s="100"/>
      <c r="F175" s="99"/>
      <c r="G175" s="5"/>
      <c r="H175" s="5"/>
      <c r="I175" s="5"/>
      <c r="J175" s="5"/>
      <c r="K175" s="5"/>
      <c r="L175" s="5"/>
      <c r="M175" s="5"/>
    </row>
    <row r="176" spans="1:13" s="98" customFormat="1" ht="15.75" customHeight="1">
      <c r="A176" s="100"/>
      <c r="B176" s="100"/>
      <c r="C176" s="100"/>
      <c r="D176" s="100"/>
      <c r="F176" s="99"/>
      <c r="G176" s="5"/>
      <c r="H176" s="5"/>
      <c r="I176" s="5"/>
      <c r="J176" s="5"/>
      <c r="K176" s="5"/>
      <c r="L176" s="5"/>
      <c r="M176" s="5"/>
    </row>
    <row r="177" spans="1:13" s="98" customFormat="1" ht="15.75" customHeight="1">
      <c r="A177" s="100"/>
      <c r="B177" s="100"/>
      <c r="C177" s="100"/>
      <c r="D177" s="100"/>
      <c r="F177" s="99"/>
      <c r="G177" s="5"/>
      <c r="H177" s="5"/>
      <c r="I177" s="5"/>
      <c r="J177" s="5"/>
      <c r="K177" s="5"/>
      <c r="L177" s="5"/>
      <c r="M177" s="5"/>
    </row>
    <row r="178" spans="1:13" s="98" customFormat="1" ht="15.75" customHeight="1">
      <c r="A178" s="100"/>
      <c r="B178" s="100"/>
      <c r="C178" s="100"/>
      <c r="D178" s="100"/>
      <c r="F178" s="99"/>
      <c r="G178" s="5"/>
      <c r="H178" s="5"/>
      <c r="I178" s="5"/>
      <c r="J178" s="5"/>
      <c r="K178" s="5"/>
      <c r="L178" s="5"/>
      <c r="M178" s="5"/>
    </row>
    <row r="179" spans="1:13" s="98" customFormat="1" ht="15.75" customHeight="1">
      <c r="A179" s="100"/>
      <c r="B179" s="100"/>
      <c r="C179" s="100"/>
      <c r="D179" s="100"/>
      <c r="F179" s="99"/>
      <c r="G179" s="5"/>
      <c r="H179" s="5"/>
      <c r="I179" s="5"/>
      <c r="J179" s="5"/>
      <c r="K179" s="5"/>
      <c r="L179" s="5"/>
      <c r="M179" s="5"/>
    </row>
    <row r="180" spans="1:13" s="98" customFormat="1" ht="15.75" customHeight="1">
      <c r="A180" s="100"/>
      <c r="B180" s="100"/>
      <c r="C180" s="100"/>
      <c r="D180" s="100"/>
      <c r="F180" s="99"/>
      <c r="G180" s="5"/>
      <c r="H180" s="5"/>
      <c r="I180" s="5"/>
      <c r="J180" s="5"/>
      <c r="K180" s="5"/>
      <c r="L180" s="5"/>
      <c r="M180" s="5"/>
    </row>
    <row r="181" spans="1:13" s="98" customFormat="1" ht="15.75" customHeight="1">
      <c r="A181" s="100"/>
      <c r="B181" s="100"/>
      <c r="C181" s="100"/>
      <c r="D181" s="100"/>
      <c r="F181" s="99"/>
      <c r="G181" s="5"/>
      <c r="H181" s="5"/>
      <c r="I181" s="5"/>
      <c r="J181" s="5"/>
      <c r="K181" s="5"/>
      <c r="L181" s="5"/>
      <c r="M181" s="5"/>
    </row>
    <row r="182" spans="1:13" s="98" customFormat="1" ht="15.75" customHeight="1">
      <c r="A182" s="100"/>
      <c r="B182" s="100"/>
      <c r="C182" s="100"/>
      <c r="D182" s="100"/>
      <c r="F182" s="99"/>
      <c r="G182" s="5"/>
      <c r="H182" s="5"/>
      <c r="I182" s="5"/>
      <c r="J182" s="5"/>
      <c r="K182" s="5"/>
      <c r="L182" s="5"/>
      <c r="M182" s="5"/>
    </row>
    <row r="183" spans="1:13" s="98" customFormat="1" ht="15.75" customHeight="1">
      <c r="A183" s="100"/>
      <c r="B183" s="100"/>
      <c r="C183" s="100"/>
      <c r="D183" s="100"/>
      <c r="F183" s="99"/>
      <c r="G183" s="5"/>
      <c r="H183" s="5"/>
      <c r="I183" s="5"/>
      <c r="J183" s="5"/>
      <c r="K183" s="5"/>
      <c r="L183" s="5"/>
      <c r="M183" s="5"/>
    </row>
    <row r="184" spans="1:13" s="98" customFormat="1" ht="15.75" customHeight="1">
      <c r="A184" s="100"/>
      <c r="B184" s="100"/>
      <c r="C184" s="100"/>
      <c r="D184" s="100"/>
      <c r="F184" s="99"/>
      <c r="G184" s="5"/>
      <c r="H184" s="5"/>
      <c r="I184" s="5"/>
      <c r="J184" s="5"/>
      <c r="K184" s="5"/>
      <c r="L184" s="5"/>
      <c r="M184" s="5"/>
    </row>
    <row r="185" spans="1:13" s="98" customFormat="1" ht="15.75" customHeight="1">
      <c r="A185" s="100"/>
      <c r="B185" s="100"/>
      <c r="C185" s="100"/>
      <c r="D185" s="100"/>
      <c r="F185" s="99"/>
      <c r="G185" s="5"/>
      <c r="H185" s="5"/>
      <c r="I185" s="5"/>
      <c r="J185" s="5"/>
      <c r="K185" s="5"/>
      <c r="L185" s="5"/>
      <c r="M185" s="5"/>
    </row>
    <row r="186" spans="1:13" s="98" customFormat="1" ht="15.75" customHeight="1">
      <c r="A186" s="100"/>
      <c r="B186" s="100"/>
      <c r="C186" s="100"/>
      <c r="D186" s="100"/>
      <c r="F186" s="99"/>
      <c r="G186" s="5"/>
      <c r="H186" s="5"/>
      <c r="I186" s="5"/>
      <c r="J186" s="5"/>
      <c r="K186" s="5"/>
      <c r="L186" s="5"/>
      <c r="M186" s="5"/>
    </row>
    <row r="187" spans="1:13" s="98" customFormat="1" ht="15.75" customHeight="1">
      <c r="A187" s="100"/>
      <c r="B187" s="100"/>
      <c r="C187" s="100"/>
      <c r="D187" s="100"/>
      <c r="F187" s="99"/>
      <c r="G187" s="5"/>
      <c r="H187" s="5"/>
      <c r="I187" s="5"/>
      <c r="J187" s="5"/>
      <c r="K187" s="5"/>
      <c r="L187" s="5"/>
      <c r="M187" s="5"/>
    </row>
    <row r="188" spans="1:13" s="98" customFormat="1" ht="15.75" customHeight="1">
      <c r="A188" s="100"/>
      <c r="B188" s="100"/>
      <c r="C188" s="100"/>
      <c r="D188" s="100"/>
      <c r="F188" s="99"/>
      <c r="G188" s="5"/>
      <c r="H188" s="5"/>
      <c r="I188" s="5"/>
      <c r="J188" s="5"/>
      <c r="K188" s="5"/>
      <c r="L188" s="5"/>
      <c r="M188" s="5"/>
    </row>
    <row r="189" spans="1:13" s="98" customFormat="1" ht="15.75" customHeight="1">
      <c r="A189" s="100"/>
      <c r="B189" s="100"/>
      <c r="C189" s="100"/>
      <c r="D189" s="100"/>
      <c r="F189" s="99"/>
      <c r="G189" s="5"/>
      <c r="H189" s="5"/>
      <c r="I189" s="5"/>
      <c r="J189" s="5"/>
      <c r="K189" s="5"/>
      <c r="L189" s="5"/>
      <c r="M189" s="5"/>
    </row>
    <row r="190" spans="1:13" s="98" customFormat="1" ht="15.75" customHeight="1">
      <c r="A190" s="100"/>
      <c r="B190" s="100"/>
      <c r="C190" s="100"/>
      <c r="D190" s="100"/>
      <c r="F190" s="99"/>
      <c r="G190" s="5"/>
      <c r="H190" s="5"/>
      <c r="I190" s="5"/>
      <c r="J190" s="5"/>
      <c r="K190" s="5"/>
      <c r="L190" s="5"/>
      <c r="M190" s="5"/>
    </row>
    <row r="191" spans="1:13" s="98" customFormat="1" ht="15.75" customHeight="1">
      <c r="A191" s="100"/>
      <c r="B191" s="100"/>
      <c r="C191" s="100"/>
      <c r="D191" s="100"/>
      <c r="F191" s="99"/>
      <c r="G191" s="5"/>
      <c r="H191" s="5"/>
      <c r="I191" s="5"/>
      <c r="J191" s="5"/>
      <c r="K191" s="5"/>
      <c r="L191" s="5"/>
      <c r="M191" s="5"/>
    </row>
    <row r="192" spans="1:13" s="98" customFormat="1" ht="15.75" customHeight="1">
      <c r="A192" s="100"/>
      <c r="B192" s="100"/>
      <c r="C192" s="100"/>
      <c r="D192" s="100"/>
      <c r="F192" s="99"/>
      <c r="G192" s="5"/>
      <c r="H192" s="5"/>
      <c r="I192" s="5"/>
      <c r="J192" s="5"/>
      <c r="K192" s="5"/>
      <c r="L192" s="5"/>
      <c r="M192" s="5"/>
    </row>
    <row r="193" spans="1:13" s="98" customFormat="1" ht="15.75" customHeight="1">
      <c r="A193" s="100"/>
      <c r="B193" s="100"/>
      <c r="C193" s="100"/>
      <c r="D193" s="100"/>
      <c r="F193" s="99"/>
      <c r="G193" s="5"/>
      <c r="H193" s="5"/>
      <c r="I193" s="5"/>
      <c r="J193" s="5"/>
      <c r="K193" s="5"/>
      <c r="L193" s="5"/>
      <c r="M193" s="5"/>
    </row>
  </sheetData>
  <mergeCells count="22">
    <mergeCell ref="C44:H44"/>
    <mergeCell ref="I44:M44"/>
    <mergeCell ref="C7:H7"/>
    <mergeCell ref="I7:M7"/>
    <mergeCell ref="A1:B1"/>
    <mergeCell ref="C1:H1"/>
    <mergeCell ref="I1:M1"/>
    <mergeCell ref="D3:D5"/>
    <mergeCell ref="E4:E5"/>
    <mergeCell ref="F3:F5"/>
    <mergeCell ref="K3:K5"/>
    <mergeCell ref="L4:L5"/>
    <mergeCell ref="D2:H2"/>
    <mergeCell ref="I2:M2"/>
    <mergeCell ref="B2:B5"/>
    <mergeCell ref="M3:M5"/>
    <mergeCell ref="J4:J5"/>
    <mergeCell ref="G3:G5"/>
    <mergeCell ref="H4:H5"/>
    <mergeCell ref="A2:A5"/>
    <mergeCell ref="C2:C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8.42578125" style="17" customWidth="1"/>
    <col min="9" max="11" width="7" style="17" bestFit="1" customWidth="1"/>
    <col min="12" max="12" width="8" style="17" bestFit="1" customWidth="1"/>
    <col min="13" max="13" width="7.7109375" style="17" customWidth="1"/>
    <col min="14" max="14" width="7" style="17" customWidth="1"/>
    <col min="15" max="16384" width="11.42578125" style="17"/>
  </cols>
  <sheetData>
    <row r="1" spans="1:14" s="18" customFormat="1" ht="34.5" customHeight="1">
      <c r="A1" s="261" t="s">
        <v>136</v>
      </c>
      <c r="B1" s="236"/>
      <c r="C1" s="244"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D1" s="245"/>
      <c r="E1" s="245"/>
      <c r="F1" s="245"/>
      <c r="G1" s="245"/>
      <c r="H1" s="245"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I1" s="245"/>
      <c r="J1" s="245"/>
      <c r="K1" s="245"/>
      <c r="L1" s="245"/>
      <c r="M1" s="245"/>
      <c r="N1" s="245"/>
    </row>
    <row r="2" spans="1:14" s="18" customFormat="1" ht="20.25" customHeight="1">
      <c r="A2" s="261" t="s">
        <v>113</v>
      </c>
      <c r="B2" s="236"/>
      <c r="C2" s="244" t="s">
        <v>130</v>
      </c>
      <c r="D2" s="245"/>
      <c r="E2" s="245"/>
      <c r="F2" s="245"/>
      <c r="G2" s="245"/>
      <c r="H2" s="245" t="s">
        <v>130</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4"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4"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row>
    <row r="19" spans="1:24" s="22" customFormat="1" ht="11.1" customHeight="1">
      <c r="A19" s="163">
        <f>IF(D19&lt;&gt;"",COUNTA($D$19:D19),"")</f>
        <v>1</v>
      </c>
      <c r="B19" s="42" t="s">
        <v>150</v>
      </c>
      <c r="C19" s="136">
        <v>164493</v>
      </c>
      <c r="D19" s="136">
        <v>65999</v>
      </c>
      <c r="E19" s="136">
        <v>25763</v>
      </c>
      <c r="F19" s="136">
        <v>10033</v>
      </c>
      <c r="G19" s="136">
        <v>7697</v>
      </c>
      <c r="H19" s="136">
        <v>22936</v>
      </c>
      <c r="I19" s="136">
        <v>7764</v>
      </c>
      <c r="J19" s="136">
        <v>15172</v>
      </c>
      <c r="K19" s="136">
        <v>5359</v>
      </c>
      <c r="L19" s="136">
        <v>16610</v>
      </c>
      <c r="M19" s="136">
        <v>10094</v>
      </c>
      <c r="N19" s="136" t="s">
        <v>13</v>
      </c>
      <c r="O19" s="126"/>
      <c r="P19" s="126"/>
      <c r="Q19" s="126"/>
      <c r="R19" s="126"/>
      <c r="S19" s="126"/>
      <c r="T19" s="126"/>
      <c r="U19" s="126"/>
      <c r="V19" s="126"/>
      <c r="W19" s="126"/>
      <c r="X19" s="126"/>
    </row>
    <row r="20" spans="1:24" s="22" customFormat="1" ht="11.1" customHeight="1">
      <c r="A20" s="163">
        <f>IF(D20&lt;&gt;"",COUNTA($D$19:D20),"")</f>
        <v>2</v>
      </c>
      <c r="B20" s="42" t="s">
        <v>151</v>
      </c>
      <c r="C20" s="136">
        <v>104523</v>
      </c>
      <c r="D20" s="136">
        <v>26439</v>
      </c>
      <c r="E20" s="136">
        <v>7348</v>
      </c>
      <c r="F20" s="136">
        <v>31667</v>
      </c>
      <c r="G20" s="136">
        <v>3934</v>
      </c>
      <c r="H20" s="136">
        <v>9552</v>
      </c>
      <c r="I20" s="136">
        <v>7794</v>
      </c>
      <c r="J20" s="136">
        <v>1758</v>
      </c>
      <c r="K20" s="136">
        <v>2272</v>
      </c>
      <c r="L20" s="136">
        <v>14230</v>
      </c>
      <c r="M20" s="136">
        <v>9081</v>
      </c>
      <c r="N20" s="136" t="s">
        <v>13</v>
      </c>
      <c r="O20" s="126"/>
      <c r="P20" s="126"/>
      <c r="Q20" s="126"/>
      <c r="R20" s="126"/>
      <c r="S20" s="126"/>
      <c r="T20" s="126"/>
      <c r="U20" s="126"/>
      <c r="V20" s="126"/>
      <c r="W20" s="126"/>
      <c r="X20" s="126"/>
    </row>
    <row r="21" spans="1:24" s="22" customFormat="1" ht="21.6" customHeight="1">
      <c r="A21" s="163">
        <f>IF(D21&lt;&gt;"",COUNTA($D$19:D21),"")</f>
        <v>3</v>
      </c>
      <c r="B21" s="43" t="s">
        <v>152</v>
      </c>
      <c r="C21" s="136">
        <v>201116</v>
      </c>
      <c r="D21" s="136" t="s">
        <v>13</v>
      </c>
      <c r="E21" s="136" t="s">
        <v>13</v>
      </c>
      <c r="F21" s="136" t="s">
        <v>13</v>
      </c>
      <c r="G21" s="136" t="s">
        <v>13</v>
      </c>
      <c r="H21" s="136">
        <v>201116</v>
      </c>
      <c r="I21" s="136">
        <v>179651</v>
      </c>
      <c r="J21" s="136">
        <v>21464</v>
      </c>
      <c r="K21" s="136" t="s">
        <v>13</v>
      </c>
      <c r="L21" s="136" t="s">
        <v>13</v>
      </c>
      <c r="M21" s="136" t="s">
        <v>13</v>
      </c>
      <c r="N21" s="136" t="s">
        <v>13</v>
      </c>
      <c r="O21" s="126"/>
      <c r="P21" s="126"/>
      <c r="Q21" s="126"/>
      <c r="R21" s="126"/>
      <c r="S21" s="126"/>
      <c r="T21" s="126"/>
      <c r="U21" s="126"/>
      <c r="V21" s="126"/>
      <c r="W21" s="126"/>
      <c r="X21" s="126"/>
    </row>
    <row r="22" spans="1:24" s="22" customFormat="1" ht="11.1" customHeight="1">
      <c r="A22" s="163">
        <f>IF(D22&lt;&gt;"",COUNTA($D$19:D22),"")</f>
        <v>4</v>
      </c>
      <c r="B22" s="42" t="s">
        <v>153</v>
      </c>
      <c r="C22" s="136">
        <v>7359</v>
      </c>
      <c r="D22" s="136">
        <v>759</v>
      </c>
      <c r="E22" s="136">
        <v>10</v>
      </c>
      <c r="F22" s="136">
        <v>154</v>
      </c>
      <c r="G22" s="136" t="s">
        <v>13</v>
      </c>
      <c r="H22" s="136" t="s">
        <v>13</v>
      </c>
      <c r="I22" s="136" t="s">
        <v>13</v>
      </c>
      <c r="J22" s="136" t="s">
        <v>13</v>
      </c>
      <c r="K22" s="136">
        <v>6</v>
      </c>
      <c r="L22" s="136">
        <v>53</v>
      </c>
      <c r="M22" s="136">
        <v>219</v>
      </c>
      <c r="N22" s="136">
        <v>6158</v>
      </c>
      <c r="O22" s="126"/>
      <c r="P22" s="126"/>
      <c r="Q22" s="126"/>
      <c r="R22" s="126"/>
      <c r="S22" s="126"/>
      <c r="T22" s="126"/>
      <c r="U22" s="126"/>
      <c r="V22" s="126"/>
      <c r="W22" s="126"/>
      <c r="X22" s="126"/>
    </row>
    <row r="23" spans="1:24" s="22" customFormat="1" ht="11.1" customHeight="1">
      <c r="A23" s="163">
        <f>IF(D23&lt;&gt;"",COUNTA($D$19:D23),"")</f>
        <v>5</v>
      </c>
      <c r="B23" s="42" t="s">
        <v>154</v>
      </c>
      <c r="C23" s="136">
        <v>334084</v>
      </c>
      <c r="D23" s="136">
        <v>26709</v>
      </c>
      <c r="E23" s="136">
        <v>4736</v>
      </c>
      <c r="F23" s="136">
        <v>15198</v>
      </c>
      <c r="G23" s="136">
        <v>16918</v>
      </c>
      <c r="H23" s="136">
        <v>83149</v>
      </c>
      <c r="I23" s="136">
        <v>7786</v>
      </c>
      <c r="J23" s="136">
        <v>75363</v>
      </c>
      <c r="K23" s="136">
        <v>9523</v>
      </c>
      <c r="L23" s="136">
        <v>9220</v>
      </c>
      <c r="M23" s="136">
        <v>48011</v>
      </c>
      <c r="N23" s="136">
        <v>120621</v>
      </c>
      <c r="O23" s="126"/>
      <c r="P23" s="126"/>
      <c r="Q23" s="126"/>
      <c r="R23" s="126"/>
      <c r="S23" s="126"/>
      <c r="T23" s="126"/>
      <c r="U23" s="126"/>
      <c r="V23" s="126"/>
      <c r="W23" s="126"/>
      <c r="X23" s="126"/>
    </row>
    <row r="24" spans="1:24" s="22" customFormat="1" ht="11.1" customHeight="1">
      <c r="A24" s="163">
        <f>IF(D24&lt;&gt;"",COUNTA($D$19:D24),"")</f>
        <v>6</v>
      </c>
      <c r="B24" s="42" t="s">
        <v>155</v>
      </c>
      <c r="C24" s="136">
        <v>156887</v>
      </c>
      <c r="D24" s="136">
        <v>12786</v>
      </c>
      <c r="E24" s="136">
        <v>2083</v>
      </c>
      <c r="F24" s="136">
        <v>7391</v>
      </c>
      <c r="G24" s="136">
        <v>155</v>
      </c>
      <c r="H24" s="136">
        <v>7876</v>
      </c>
      <c r="I24" s="136">
        <v>37</v>
      </c>
      <c r="J24" s="136">
        <v>7839</v>
      </c>
      <c r="K24" s="136">
        <v>189</v>
      </c>
      <c r="L24" s="136">
        <v>1563</v>
      </c>
      <c r="M24" s="136">
        <v>121</v>
      </c>
      <c r="N24" s="136">
        <v>124722</v>
      </c>
      <c r="O24" s="126"/>
      <c r="P24" s="126"/>
      <c r="Q24" s="126"/>
      <c r="R24" s="126"/>
      <c r="S24" s="126"/>
      <c r="T24" s="126"/>
      <c r="U24" s="126"/>
      <c r="V24" s="126"/>
      <c r="W24" s="126"/>
      <c r="X24" s="126"/>
    </row>
    <row r="25" spans="1:24" s="22" customFormat="1" ht="20.100000000000001" customHeight="1">
      <c r="A25" s="164">
        <f>IF(D25&lt;&gt;"",COUNTA($D$19:D25),"")</f>
        <v>7</v>
      </c>
      <c r="B25" s="45" t="s">
        <v>156</v>
      </c>
      <c r="C25" s="137">
        <v>654687</v>
      </c>
      <c r="D25" s="137">
        <v>107121</v>
      </c>
      <c r="E25" s="137">
        <v>35775</v>
      </c>
      <c r="F25" s="137">
        <v>49660</v>
      </c>
      <c r="G25" s="137">
        <v>28394</v>
      </c>
      <c r="H25" s="137">
        <v>308877</v>
      </c>
      <c r="I25" s="137">
        <v>202959</v>
      </c>
      <c r="J25" s="137">
        <v>105918</v>
      </c>
      <c r="K25" s="137">
        <v>16971</v>
      </c>
      <c r="L25" s="137">
        <v>38550</v>
      </c>
      <c r="M25" s="137">
        <v>67284</v>
      </c>
      <c r="N25" s="137">
        <v>2057</v>
      </c>
      <c r="O25" s="126"/>
      <c r="P25" s="126"/>
      <c r="Q25" s="126"/>
      <c r="R25" s="126"/>
      <c r="S25" s="126"/>
      <c r="T25" s="126"/>
      <c r="U25" s="126"/>
      <c r="V25" s="126"/>
      <c r="W25" s="126"/>
      <c r="X25" s="126"/>
    </row>
    <row r="26" spans="1:24" s="22" customFormat="1" ht="21.6" customHeight="1">
      <c r="A26" s="163">
        <f>IF(D26&lt;&gt;"",COUNTA($D$19:D26),"")</f>
        <v>8</v>
      </c>
      <c r="B26" s="43" t="s">
        <v>157</v>
      </c>
      <c r="C26" s="136">
        <v>64201</v>
      </c>
      <c r="D26" s="136">
        <v>4895</v>
      </c>
      <c r="E26" s="136">
        <v>2866</v>
      </c>
      <c r="F26" s="136">
        <v>14983</v>
      </c>
      <c r="G26" s="136">
        <v>2763</v>
      </c>
      <c r="H26" s="136">
        <v>3159</v>
      </c>
      <c r="I26" s="136">
        <v>66</v>
      </c>
      <c r="J26" s="136">
        <v>3094</v>
      </c>
      <c r="K26" s="136">
        <v>489</v>
      </c>
      <c r="L26" s="136">
        <v>24165</v>
      </c>
      <c r="M26" s="136">
        <v>10880</v>
      </c>
      <c r="N26" s="136" t="s">
        <v>13</v>
      </c>
      <c r="O26" s="126"/>
      <c r="P26" s="126"/>
      <c r="Q26" s="126"/>
      <c r="R26" s="126"/>
      <c r="S26" s="126"/>
      <c r="T26" s="126"/>
      <c r="U26" s="126"/>
      <c r="V26" s="126"/>
      <c r="W26" s="126"/>
      <c r="X26" s="126"/>
    </row>
    <row r="27" spans="1:24" s="22" customFormat="1" ht="11.1" customHeight="1">
      <c r="A27" s="163">
        <f>IF(D27&lt;&gt;"",COUNTA($D$19:D27),"")</f>
        <v>9</v>
      </c>
      <c r="B27" s="42" t="s">
        <v>158</v>
      </c>
      <c r="C27" s="136">
        <v>29873</v>
      </c>
      <c r="D27" s="136">
        <v>697</v>
      </c>
      <c r="E27" s="136">
        <v>239</v>
      </c>
      <c r="F27" s="136">
        <v>1523</v>
      </c>
      <c r="G27" s="136">
        <v>1007</v>
      </c>
      <c r="H27" s="136">
        <v>2546</v>
      </c>
      <c r="I27" s="136" t="s">
        <v>13</v>
      </c>
      <c r="J27" s="136">
        <v>2546</v>
      </c>
      <c r="K27" s="136">
        <v>217</v>
      </c>
      <c r="L27" s="136">
        <v>14321</v>
      </c>
      <c r="M27" s="136">
        <v>9323</v>
      </c>
      <c r="N27" s="136" t="s">
        <v>13</v>
      </c>
      <c r="O27" s="126"/>
      <c r="P27" s="126"/>
      <c r="Q27" s="126"/>
      <c r="R27" s="126"/>
      <c r="S27" s="126"/>
      <c r="T27" s="126"/>
      <c r="U27" s="126"/>
      <c r="V27" s="126"/>
      <c r="W27" s="126"/>
      <c r="X27" s="126"/>
    </row>
    <row r="28" spans="1:24" s="22" customFormat="1" ht="11.1" customHeight="1">
      <c r="A28" s="163">
        <f>IF(D28&lt;&gt;"",COUNTA($D$19:D28),"")</f>
        <v>10</v>
      </c>
      <c r="B28" s="42" t="s">
        <v>159</v>
      </c>
      <c r="C28" s="136">
        <v>87</v>
      </c>
      <c r="D28" s="136" t="s">
        <v>13</v>
      </c>
      <c r="E28" s="136" t="s">
        <v>13</v>
      </c>
      <c r="F28" s="136" t="s">
        <v>13</v>
      </c>
      <c r="G28" s="136" t="s">
        <v>13</v>
      </c>
      <c r="H28" s="136" t="s">
        <v>13</v>
      </c>
      <c r="I28" s="136" t="s">
        <v>13</v>
      </c>
      <c r="J28" s="136" t="s">
        <v>13</v>
      </c>
      <c r="K28" s="136" t="s">
        <v>13</v>
      </c>
      <c r="L28" s="136">
        <v>27</v>
      </c>
      <c r="M28" s="136" t="s">
        <v>13</v>
      </c>
      <c r="N28" s="136">
        <v>60</v>
      </c>
      <c r="O28" s="126"/>
      <c r="P28" s="126"/>
      <c r="Q28" s="126"/>
      <c r="R28" s="126"/>
      <c r="S28" s="126"/>
      <c r="T28" s="126"/>
      <c r="U28" s="126"/>
      <c r="V28" s="126"/>
      <c r="W28" s="126"/>
      <c r="X28" s="126"/>
    </row>
    <row r="29" spans="1:24" s="22" customFormat="1" ht="11.1" customHeight="1">
      <c r="A29" s="163">
        <f>IF(D29&lt;&gt;"",COUNTA($D$19:D29),"")</f>
        <v>11</v>
      </c>
      <c r="B29" s="42" t="s">
        <v>160</v>
      </c>
      <c r="C29" s="136">
        <v>10619</v>
      </c>
      <c r="D29" s="136">
        <v>98</v>
      </c>
      <c r="E29" s="136">
        <v>1</v>
      </c>
      <c r="F29" s="136">
        <v>25</v>
      </c>
      <c r="G29" s="136">
        <v>152</v>
      </c>
      <c r="H29" s="136">
        <v>11</v>
      </c>
      <c r="I29" s="136" t="s">
        <v>13</v>
      </c>
      <c r="J29" s="136">
        <v>11</v>
      </c>
      <c r="K29" s="136">
        <v>562</v>
      </c>
      <c r="L29" s="136">
        <v>6223</v>
      </c>
      <c r="M29" s="136">
        <v>2345</v>
      </c>
      <c r="N29" s="136">
        <v>1203</v>
      </c>
      <c r="O29" s="126"/>
      <c r="P29" s="126"/>
      <c r="Q29" s="126"/>
      <c r="R29" s="126"/>
      <c r="S29" s="126"/>
      <c r="T29" s="126"/>
      <c r="U29" s="126"/>
      <c r="V29" s="126"/>
      <c r="W29" s="126"/>
      <c r="X29" s="126"/>
    </row>
    <row r="30" spans="1:24" s="22" customFormat="1" ht="11.1" customHeight="1">
      <c r="A30" s="163">
        <f>IF(D30&lt;&gt;"",COUNTA($D$19:D30),"")</f>
        <v>12</v>
      </c>
      <c r="B30" s="42" t="s">
        <v>155</v>
      </c>
      <c r="C30" s="136">
        <v>1073</v>
      </c>
      <c r="D30" s="136">
        <v>175</v>
      </c>
      <c r="E30" s="136">
        <v>390</v>
      </c>
      <c r="F30" s="136" t="s">
        <v>13</v>
      </c>
      <c r="G30" s="136">
        <v>28</v>
      </c>
      <c r="H30" s="136" t="s">
        <v>13</v>
      </c>
      <c r="I30" s="136" t="s">
        <v>13</v>
      </c>
      <c r="J30" s="136" t="s">
        <v>13</v>
      </c>
      <c r="K30" s="136">
        <v>4</v>
      </c>
      <c r="L30" s="136">
        <v>259</v>
      </c>
      <c r="M30" s="136">
        <v>157</v>
      </c>
      <c r="N30" s="136">
        <v>60</v>
      </c>
      <c r="O30" s="126"/>
      <c r="P30" s="126"/>
      <c r="Q30" s="126"/>
      <c r="R30" s="126"/>
      <c r="S30" s="126"/>
      <c r="T30" s="126"/>
      <c r="U30" s="126"/>
      <c r="V30" s="126"/>
      <c r="W30" s="126"/>
      <c r="X30" s="126"/>
    </row>
    <row r="31" spans="1:24" s="22" customFormat="1" ht="20.100000000000001" customHeight="1">
      <c r="A31" s="164">
        <f>IF(D31&lt;&gt;"",COUNTA($D$19:D31),"")</f>
        <v>13</v>
      </c>
      <c r="B31" s="45" t="s">
        <v>161</v>
      </c>
      <c r="C31" s="137">
        <v>73834</v>
      </c>
      <c r="D31" s="137">
        <v>4818</v>
      </c>
      <c r="E31" s="137">
        <v>2477</v>
      </c>
      <c r="F31" s="137">
        <v>15008</v>
      </c>
      <c r="G31" s="137">
        <v>2887</v>
      </c>
      <c r="H31" s="137">
        <v>3170</v>
      </c>
      <c r="I31" s="137">
        <v>66</v>
      </c>
      <c r="J31" s="137">
        <v>3104</v>
      </c>
      <c r="K31" s="137">
        <v>1046</v>
      </c>
      <c r="L31" s="137">
        <v>30156</v>
      </c>
      <c r="M31" s="137">
        <v>13069</v>
      </c>
      <c r="N31" s="137">
        <v>1203</v>
      </c>
      <c r="O31" s="126"/>
      <c r="P31" s="126"/>
      <c r="Q31" s="126"/>
      <c r="R31" s="126"/>
      <c r="S31" s="126"/>
      <c r="T31" s="126"/>
      <c r="U31" s="126"/>
      <c r="V31" s="126"/>
      <c r="W31" s="126"/>
      <c r="X31" s="126"/>
    </row>
    <row r="32" spans="1:24" s="22" customFormat="1" ht="20.100000000000001" customHeight="1">
      <c r="A32" s="164">
        <f>IF(D32&lt;&gt;"",COUNTA($D$19:D32),"")</f>
        <v>14</v>
      </c>
      <c r="B32" s="45" t="s">
        <v>162</v>
      </c>
      <c r="C32" s="137">
        <v>728521</v>
      </c>
      <c r="D32" s="137">
        <v>111938</v>
      </c>
      <c r="E32" s="137">
        <v>38252</v>
      </c>
      <c r="F32" s="137">
        <v>64668</v>
      </c>
      <c r="G32" s="137">
        <v>31281</v>
      </c>
      <c r="H32" s="137">
        <v>312047</v>
      </c>
      <c r="I32" s="137">
        <v>203025</v>
      </c>
      <c r="J32" s="137">
        <v>109023</v>
      </c>
      <c r="K32" s="137">
        <v>18017</v>
      </c>
      <c r="L32" s="137">
        <v>68706</v>
      </c>
      <c r="M32" s="137">
        <v>80352</v>
      </c>
      <c r="N32" s="137">
        <v>3260</v>
      </c>
      <c r="O32" s="126"/>
      <c r="P32" s="126"/>
      <c r="Q32" s="126"/>
      <c r="R32" s="126"/>
      <c r="S32" s="126"/>
      <c r="T32" s="126"/>
      <c r="U32" s="126"/>
      <c r="V32" s="126"/>
      <c r="W32" s="126"/>
      <c r="X32" s="126"/>
    </row>
    <row r="33" spans="1:24" s="22" customFormat="1" ht="11.1" customHeight="1">
      <c r="A33" s="163">
        <f>IF(D33&lt;&gt;"",COUNTA($D$19:D33),"")</f>
        <v>15</v>
      </c>
      <c r="B33" s="42" t="s">
        <v>163</v>
      </c>
      <c r="C33" s="136">
        <v>169558</v>
      </c>
      <c r="D33" s="136" t="s">
        <v>13</v>
      </c>
      <c r="E33" s="136" t="s">
        <v>13</v>
      </c>
      <c r="F33" s="136" t="s">
        <v>13</v>
      </c>
      <c r="G33" s="136" t="s">
        <v>13</v>
      </c>
      <c r="H33" s="136" t="s">
        <v>13</v>
      </c>
      <c r="I33" s="136" t="s">
        <v>13</v>
      </c>
      <c r="J33" s="136" t="s">
        <v>13</v>
      </c>
      <c r="K33" s="136" t="s">
        <v>13</v>
      </c>
      <c r="L33" s="136" t="s">
        <v>13</v>
      </c>
      <c r="M33" s="136" t="s">
        <v>13</v>
      </c>
      <c r="N33" s="136">
        <v>169558</v>
      </c>
      <c r="O33" s="126"/>
      <c r="P33" s="126"/>
      <c r="Q33" s="126"/>
      <c r="R33" s="126"/>
      <c r="S33" s="126"/>
      <c r="T33" s="126"/>
      <c r="U33" s="126"/>
      <c r="V33" s="126"/>
      <c r="W33" s="126"/>
      <c r="X33" s="126"/>
    </row>
    <row r="34" spans="1:24" s="22" customFormat="1" ht="11.1" customHeight="1">
      <c r="A34" s="163">
        <f>IF(D34&lt;&gt;"",COUNTA($D$19:D34),"")</f>
        <v>16</v>
      </c>
      <c r="B34" s="42" t="s">
        <v>164</v>
      </c>
      <c r="C34" s="136">
        <v>60779</v>
      </c>
      <c r="D34" s="136" t="s">
        <v>13</v>
      </c>
      <c r="E34" s="136" t="s">
        <v>13</v>
      </c>
      <c r="F34" s="136" t="s">
        <v>13</v>
      </c>
      <c r="G34" s="136" t="s">
        <v>13</v>
      </c>
      <c r="H34" s="136" t="s">
        <v>13</v>
      </c>
      <c r="I34" s="136" t="s">
        <v>13</v>
      </c>
      <c r="J34" s="136" t="s">
        <v>13</v>
      </c>
      <c r="K34" s="136" t="s">
        <v>13</v>
      </c>
      <c r="L34" s="136" t="s">
        <v>13</v>
      </c>
      <c r="M34" s="136" t="s">
        <v>13</v>
      </c>
      <c r="N34" s="136">
        <v>60779</v>
      </c>
      <c r="O34" s="126"/>
      <c r="P34" s="126"/>
      <c r="Q34" s="126"/>
      <c r="R34" s="126"/>
      <c r="S34" s="126"/>
      <c r="T34" s="126"/>
      <c r="U34" s="126"/>
      <c r="V34" s="126"/>
      <c r="W34" s="126"/>
      <c r="X34" s="126"/>
    </row>
    <row r="35" spans="1:24" s="22" customFormat="1" ht="11.1" customHeight="1">
      <c r="A35" s="163">
        <f>IF(D35&lt;&gt;"",COUNTA($D$19:D35),"")</f>
        <v>17</v>
      </c>
      <c r="B35" s="42" t="s">
        <v>180</v>
      </c>
      <c r="C35" s="136">
        <v>63745</v>
      </c>
      <c r="D35" s="136" t="s">
        <v>13</v>
      </c>
      <c r="E35" s="136" t="s">
        <v>13</v>
      </c>
      <c r="F35" s="136" t="s">
        <v>13</v>
      </c>
      <c r="G35" s="136" t="s">
        <v>13</v>
      </c>
      <c r="H35" s="136" t="s">
        <v>13</v>
      </c>
      <c r="I35" s="136" t="s">
        <v>13</v>
      </c>
      <c r="J35" s="136" t="s">
        <v>13</v>
      </c>
      <c r="K35" s="136" t="s">
        <v>13</v>
      </c>
      <c r="L35" s="136" t="s">
        <v>13</v>
      </c>
      <c r="M35" s="136" t="s">
        <v>13</v>
      </c>
      <c r="N35" s="136">
        <v>63745</v>
      </c>
      <c r="O35" s="126"/>
      <c r="P35" s="126"/>
      <c r="Q35" s="126"/>
      <c r="R35" s="126"/>
      <c r="S35" s="126"/>
      <c r="T35" s="126"/>
      <c r="U35" s="126"/>
      <c r="V35" s="126"/>
      <c r="W35" s="126"/>
      <c r="X35" s="126"/>
    </row>
    <row r="36" spans="1:24" s="22" customFormat="1" ht="11.1" customHeight="1">
      <c r="A36" s="163">
        <f>IF(D36&lt;&gt;"",COUNTA($D$19:D36),"")</f>
        <v>18</v>
      </c>
      <c r="B36" s="42" t="s">
        <v>181</v>
      </c>
      <c r="C36" s="136">
        <v>31533</v>
      </c>
      <c r="D36" s="136" t="s">
        <v>13</v>
      </c>
      <c r="E36" s="136" t="s">
        <v>13</v>
      </c>
      <c r="F36" s="136" t="s">
        <v>13</v>
      </c>
      <c r="G36" s="136" t="s">
        <v>13</v>
      </c>
      <c r="H36" s="136" t="s">
        <v>13</v>
      </c>
      <c r="I36" s="136" t="s">
        <v>13</v>
      </c>
      <c r="J36" s="136" t="s">
        <v>13</v>
      </c>
      <c r="K36" s="136" t="s">
        <v>13</v>
      </c>
      <c r="L36" s="136" t="s">
        <v>13</v>
      </c>
      <c r="M36" s="136" t="s">
        <v>13</v>
      </c>
      <c r="N36" s="136">
        <v>31533</v>
      </c>
      <c r="O36" s="126"/>
      <c r="P36" s="126"/>
      <c r="Q36" s="126"/>
      <c r="R36" s="126"/>
      <c r="S36" s="126"/>
      <c r="T36" s="126"/>
      <c r="U36" s="126"/>
      <c r="V36" s="126"/>
      <c r="W36" s="126"/>
      <c r="X36" s="126"/>
    </row>
    <row r="37" spans="1:24" s="22" customFormat="1" ht="11.1" customHeight="1">
      <c r="A37" s="163">
        <f>IF(D37&lt;&gt;"",COUNTA($D$19:D37),"")</f>
        <v>19</v>
      </c>
      <c r="B37" s="42" t="s">
        <v>69</v>
      </c>
      <c r="C37" s="136">
        <v>109762</v>
      </c>
      <c r="D37" s="136" t="s">
        <v>13</v>
      </c>
      <c r="E37" s="136" t="s">
        <v>13</v>
      </c>
      <c r="F37" s="136" t="s">
        <v>13</v>
      </c>
      <c r="G37" s="136" t="s">
        <v>13</v>
      </c>
      <c r="H37" s="136" t="s">
        <v>13</v>
      </c>
      <c r="I37" s="136" t="s">
        <v>13</v>
      </c>
      <c r="J37" s="136" t="s">
        <v>13</v>
      </c>
      <c r="K37" s="136" t="s">
        <v>13</v>
      </c>
      <c r="L37" s="136" t="s">
        <v>13</v>
      </c>
      <c r="M37" s="136" t="s">
        <v>13</v>
      </c>
      <c r="N37" s="136">
        <v>109762</v>
      </c>
      <c r="O37" s="126"/>
      <c r="P37" s="126"/>
      <c r="Q37" s="126"/>
      <c r="R37" s="126"/>
      <c r="S37" s="126"/>
      <c r="T37" s="126"/>
      <c r="U37" s="126"/>
      <c r="V37" s="126"/>
      <c r="W37" s="126"/>
      <c r="X37" s="126"/>
    </row>
    <row r="38" spans="1:24" s="22" customFormat="1" ht="21.6" customHeight="1">
      <c r="A38" s="163">
        <f>IF(D38&lt;&gt;"",COUNTA($D$19:D38),"")</f>
        <v>20</v>
      </c>
      <c r="B38" s="43" t="s">
        <v>165</v>
      </c>
      <c r="C38" s="136">
        <v>91580</v>
      </c>
      <c r="D38" s="136" t="s">
        <v>13</v>
      </c>
      <c r="E38" s="136" t="s">
        <v>13</v>
      </c>
      <c r="F38" s="136" t="s">
        <v>13</v>
      </c>
      <c r="G38" s="136" t="s">
        <v>13</v>
      </c>
      <c r="H38" s="136" t="s">
        <v>13</v>
      </c>
      <c r="I38" s="136" t="s">
        <v>13</v>
      </c>
      <c r="J38" s="136" t="s">
        <v>13</v>
      </c>
      <c r="K38" s="136" t="s">
        <v>13</v>
      </c>
      <c r="L38" s="136" t="s">
        <v>13</v>
      </c>
      <c r="M38" s="136" t="s">
        <v>13</v>
      </c>
      <c r="N38" s="136">
        <v>91580</v>
      </c>
      <c r="O38" s="126"/>
      <c r="P38" s="126"/>
      <c r="Q38" s="126"/>
      <c r="R38" s="126"/>
      <c r="S38" s="126"/>
      <c r="T38" s="126"/>
      <c r="U38" s="126"/>
      <c r="V38" s="126"/>
      <c r="W38" s="126"/>
      <c r="X38" s="126"/>
    </row>
    <row r="39" spans="1:24" s="22" customFormat="1" ht="21.6" customHeight="1">
      <c r="A39" s="163">
        <f>IF(D39&lt;&gt;"",COUNTA($D$19:D39),"")</f>
        <v>21</v>
      </c>
      <c r="B39" s="43" t="s">
        <v>166</v>
      </c>
      <c r="C39" s="136">
        <v>68479</v>
      </c>
      <c r="D39" s="136">
        <v>663</v>
      </c>
      <c r="E39" s="136">
        <v>78</v>
      </c>
      <c r="F39" s="136">
        <v>2586</v>
      </c>
      <c r="G39" s="136">
        <v>9559</v>
      </c>
      <c r="H39" s="136">
        <v>50726</v>
      </c>
      <c r="I39" s="136">
        <v>46827</v>
      </c>
      <c r="J39" s="136">
        <v>3898</v>
      </c>
      <c r="K39" s="136">
        <v>369</v>
      </c>
      <c r="L39" s="136">
        <v>4295</v>
      </c>
      <c r="M39" s="136">
        <v>203</v>
      </c>
      <c r="N39" s="136" t="s">
        <v>13</v>
      </c>
      <c r="O39" s="126"/>
      <c r="P39" s="126"/>
      <c r="Q39" s="126"/>
      <c r="R39" s="126"/>
      <c r="S39" s="126"/>
      <c r="T39" s="126"/>
      <c r="U39" s="126"/>
      <c r="V39" s="126"/>
      <c r="W39" s="126"/>
      <c r="X39" s="126"/>
    </row>
    <row r="40" spans="1:24" s="22" customFormat="1" ht="21.6" customHeight="1">
      <c r="A40" s="163">
        <f>IF(D40&lt;&gt;"",COUNTA($D$19:D40),"")</f>
        <v>22</v>
      </c>
      <c r="B40" s="43" t="s">
        <v>167</v>
      </c>
      <c r="C40" s="136">
        <v>25887</v>
      </c>
      <c r="D40" s="136">
        <v>303</v>
      </c>
      <c r="E40" s="136">
        <v>16</v>
      </c>
      <c r="F40" s="136">
        <v>3</v>
      </c>
      <c r="G40" s="136">
        <v>20</v>
      </c>
      <c r="H40" s="136">
        <v>25408</v>
      </c>
      <c r="I40" s="136">
        <v>25125</v>
      </c>
      <c r="J40" s="136">
        <v>282</v>
      </c>
      <c r="K40" s="136">
        <v>31</v>
      </c>
      <c r="L40" s="136">
        <v>14</v>
      </c>
      <c r="M40" s="136">
        <v>93</v>
      </c>
      <c r="N40" s="136" t="s">
        <v>13</v>
      </c>
      <c r="O40" s="126"/>
      <c r="P40" s="126"/>
      <c r="Q40" s="126"/>
      <c r="R40" s="126"/>
      <c r="S40" s="126"/>
      <c r="T40" s="126"/>
      <c r="U40" s="126"/>
      <c r="V40" s="126"/>
      <c r="W40" s="126"/>
      <c r="X40" s="126"/>
    </row>
    <row r="41" spans="1:24" s="22" customFormat="1" ht="11.1" customHeight="1">
      <c r="A41" s="163">
        <f>IF(D41&lt;&gt;"",COUNTA($D$19:D41),"")</f>
        <v>23</v>
      </c>
      <c r="B41" s="42" t="s">
        <v>168</v>
      </c>
      <c r="C41" s="136">
        <v>60163</v>
      </c>
      <c r="D41" s="136">
        <v>805</v>
      </c>
      <c r="E41" s="136">
        <v>7041</v>
      </c>
      <c r="F41" s="136">
        <v>801</v>
      </c>
      <c r="G41" s="136">
        <v>1962</v>
      </c>
      <c r="H41" s="136">
        <v>2669</v>
      </c>
      <c r="I41" s="136">
        <v>117</v>
      </c>
      <c r="J41" s="136">
        <v>2552</v>
      </c>
      <c r="K41" s="136">
        <v>1124</v>
      </c>
      <c r="L41" s="136">
        <v>4194</v>
      </c>
      <c r="M41" s="136">
        <v>41568</v>
      </c>
      <c r="N41" s="136" t="s">
        <v>13</v>
      </c>
      <c r="O41" s="126"/>
      <c r="P41" s="126"/>
      <c r="Q41" s="126"/>
      <c r="R41" s="126"/>
      <c r="S41" s="126"/>
      <c r="T41" s="126"/>
      <c r="U41" s="126"/>
      <c r="V41" s="126"/>
      <c r="W41" s="126"/>
      <c r="X41" s="126"/>
    </row>
    <row r="42" spans="1:24" s="22" customFormat="1" ht="11.1" customHeight="1">
      <c r="A42" s="163">
        <f>IF(D42&lt;&gt;"",COUNTA($D$19:D42),"")</f>
        <v>24</v>
      </c>
      <c r="B42" s="42" t="s">
        <v>169</v>
      </c>
      <c r="C42" s="136">
        <v>301829</v>
      </c>
      <c r="D42" s="136">
        <v>38446</v>
      </c>
      <c r="E42" s="136">
        <v>12021</v>
      </c>
      <c r="F42" s="136">
        <v>9156</v>
      </c>
      <c r="G42" s="136">
        <v>1169</v>
      </c>
      <c r="H42" s="136">
        <v>79855</v>
      </c>
      <c r="I42" s="136">
        <v>39023</v>
      </c>
      <c r="J42" s="136">
        <v>40832</v>
      </c>
      <c r="K42" s="136">
        <v>890</v>
      </c>
      <c r="L42" s="136">
        <v>6579</v>
      </c>
      <c r="M42" s="136">
        <v>13410</v>
      </c>
      <c r="N42" s="136">
        <v>140303</v>
      </c>
      <c r="O42" s="126"/>
      <c r="P42" s="126"/>
      <c r="Q42" s="126"/>
      <c r="R42" s="126"/>
      <c r="S42" s="126"/>
      <c r="T42" s="126"/>
      <c r="U42" s="126"/>
      <c r="V42" s="126"/>
      <c r="W42" s="126"/>
      <c r="X42" s="126"/>
    </row>
    <row r="43" spans="1:24" s="22" customFormat="1" ht="11.1" customHeight="1">
      <c r="A43" s="163">
        <f>IF(D43&lt;&gt;"",COUNTA($D$19:D43),"")</f>
        <v>25</v>
      </c>
      <c r="B43" s="42" t="s">
        <v>155</v>
      </c>
      <c r="C43" s="136">
        <v>156887</v>
      </c>
      <c r="D43" s="136">
        <v>12786</v>
      </c>
      <c r="E43" s="136">
        <v>2083</v>
      </c>
      <c r="F43" s="136">
        <v>7391</v>
      </c>
      <c r="G43" s="136">
        <v>155</v>
      </c>
      <c r="H43" s="136">
        <v>7876</v>
      </c>
      <c r="I43" s="136">
        <v>37</v>
      </c>
      <c r="J43" s="136">
        <v>7839</v>
      </c>
      <c r="K43" s="136">
        <v>189</v>
      </c>
      <c r="L43" s="136">
        <v>1563</v>
      </c>
      <c r="M43" s="136">
        <v>121</v>
      </c>
      <c r="N43" s="136">
        <v>124722</v>
      </c>
      <c r="O43" s="126"/>
      <c r="P43" s="126"/>
      <c r="Q43" s="126"/>
      <c r="R43" s="126"/>
      <c r="S43" s="126"/>
      <c r="T43" s="126"/>
      <c r="U43" s="126"/>
      <c r="V43" s="126"/>
      <c r="W43" s="126"/>
      <c r="X43" s="126"/>
    </row>
    <row r="44" spans="1:24" s="22" customFormat="1" ht="20.100000000000001" customHeight="1">
      <c r="A44" s="164">
        <f>IF(D44&lt;&gt;"",COUNTA($D$19:D44),"")</f>
        <v>26</v>
      </c>
      <c r="B44" s="45" t="s">
        <v>170</v>
      </c>
      <c r="C44" s="137">
        <v>670370</v>
      </c>
      <c r="D44" s="137">
        <v>27430</v>
      </c>
      <c r="E44" s="137">
        <v>17072</v>
      </c>
      <c r="F44" s="137">
        <v>5155</v>
      </c>
      <c r="G44" s="137">
        <v>12556</v>
      </c>
      <c r="H44" s="137">
        <v>150781</v>
      </c>
      <c r="I44" s="137">
        <v>111056</v>
      </c>
      <c r="J44" s="137">
        <v>39725</v>
      </c>
      <c r="K44" s="137">
        <v>2224</v>
      </c>
      <c r="L44" s="137">
        <v>13518</v>
      </c>
      <c r="M44" s="137">
        <v>55154</v>
      </c>
      <c r="N44" s="137">
        <v>386481</v>
      </c>
      <c r="O44" s="126"/>
      <c r="P44" s="126"/>
      <c r="Q44" s="126"/>
      <c r="R44" s="126"/>
      <c r="S44" s="126"/>
      <c r="T44" s="126"/>
      <c r="U44" s="126"/>
      <c r="V44" s="126"/>
      <c r="W44" s="126"/>
      <c r="X44" s="126"/>
    </row>
    <row r="45" spans="1:24" s="47" customFormat="1" ht="11.1" customHeight="1">
      <c r="A45" s="163">
        <f>IF(D45&lt;&gt;"",COUNTA($D$19:D45),"")</f>
        <v>27</v>
      </c>
      <c r="B45" s="42" t="s">
        <v>171</v>
      </c>
      <c r="C45" s="136">
        <v>55547</v>
      </c>
      <c r="D45" s="136">
        <v>877</v>
      </c>
      <c r="E45" s="136">
        <v>2660</v>
      </c>
      <c r="F45" s="136">
        <v>14940</v>
      </c>
      <c r="G45" s="136">
        <v>1607</v>
      </c>
      <c r="H45" s="136">
        <v>1240</v>
      </c>
      <c r="I45" s="136">
        <v>797</v>
      </c>
      <c r="J45" s="136">
        <v>443</v>
      </c>
      <c r="K45" s="136">
        <v>160</v>
      </c>
      <c r="L45" s="136">
        <v>7635</v>
      </c>
      <c r="M45" s="136">
        <v>7447</v>
      </c>
      <c r="N45" s="136">
        <v>18981</v>
      </c>
      <c r="O45" s="127"/>
      <c r="P45" s="127"/>
      <c r="Q45" s="127"/>
      <c r="R45" s="127"/>
      <c r="S45" s="127"/>
      <c r="T45" s="127"/>
      <c r="U45" s="127"/>
      <c r="V45" s="127"/>
      <c r="W45" s="127"/>
      <c r="X45" s="127"/>
    </row>
    <row r="46" spans="1:24"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row>
    <row r="47" spans="1:24" s="47" customFormat="1" ht="11.1" customHeight="1">
      <c r="A47" s="163">
        <f>IF(D47&lt;&gt;"",COUNTA($D$19:D47),"")</f>
        <v>29</v>
      </c>
      <c r="B47" s="42" t="s">
        <v>173</v>
      </c>
      <c r="C47" s="136">
        <v>18646</v>
      </c>
      <c r="D47" s="136">
        <v>5060</v>
      </c>
      <c r="E47" s="136">
        <v>536</v>
      </c>
      <c r="F47" s="136">
        <v>24</v>
      </c>
      <c r="G47" s="136">
        <v>71</v>
      </c>
      <c r="H47" s="136">
        <v>46</v>
      </c>
      <c r="I47" s="136" t="s">
        <v>13</v>
      </c>
      <c r="J47" s="136">
        <v>46</v>
      </c>
      <c r="K47" s="136">
        <v>1036</v>
      </c>
      <c r="L47" s="136">
        <v>5708</v>
      </c>
      <c r="M47" s="136">
        <v>3679</v>
      </c>
      <c r="N47" s="136">
        <v>2487</v>
      </c>
      <c r="O47" s="127"/>
      <c r="P47" s="127"/>
      <c r="Q47" s="127"/>
      <c r="R47" s="127"/>
      <c r="S47" s="127"/>
      <c r="T47" s="127"/>
      <c r="U47" s="127"/>
      <c r="V47" s="127"/>
      <c r="W47" s="127"/>
      <c r="X47" s="127"/>
    </row>
    <row r="48" spans="1:24" s="47" customFormat="1" ht="11.1" customHeight="1">
      <c r="A48" s="163">
        <f>IF(D48&lt;&gt;"",COUNTA($D$19:D48),"")</f>
        <v>30</v>
      </c>
      <c r="B48" s="42" t="s">
        <v>155</v>
      </c>
      <c r="C48" s="136">
        <v>1073</v>
      </c>
      <c r="D48" s="136">
        <v>175</v>
      </c>
      <c r="E48" s="136">
        <v>390</v>
      </c>
      <c r="F48" s="136" t="s">
        <v>13</v>
      </c>
      <c r="G48" s="136">
        <v>28</v>
      </c>
      <c r="H48" s="136" t="s">
        <v>13</v>
      </c>
      <c r="I48" s="136" t="s">
        <v>13</v>
      </c>
      <c r="J48" s="136" t="s">
        <v>13</v>
      </c>
      <c r="K48" s="136">
        <v>4</v>
      </c>
      <c r="L48" s="136">
        <v>259</v>
      </c>
      <c r="M48" s="136">
        <v>157</v>
      </c>
      <c r="N48" s="136">
        <v>60</v>
      </c>
      <c r="O48" s="127"/>
      <c r="P48" s="127"/>
      <c r="Q48" s="127"/>
      <c r="R48" s="127"/>
      <c r="S48" s="127"/>
      <c r="T48" s="127"/>
      <c r="U48" s="127"/>
      <c r="V48" s="127"/>
      <c r="W48" s="127"/>
      <c r="X48" s="127"/>
    </row>
    <row r="49" spans="1:24" s="22" customFormat="1" ht="20.100000000000001" customHeight="1">
      <c r="A49" s="164">
        <f>IF(D49&lt;&gt;"",COUNTA($D$19:D49),"")</f>
        <v>31</v>
      </c>
      <c r="B49" s="45" t="s">
        <v>174</v>
      </c>
      <c r="C49" s="137">
        <v>73120</v>
      </c>
      <c r="D49" s="137">
        <v>5762</v>
      </c>
      <c r="E49" s="137">
        <v>2806</v>
      </c>
      <c r="F49" s="137">
        <v>14964</v>
      </c>
      <c r="G49" s="137">
        <v>1650</v>
      </c>
      <c r="H49" s="137">
        <v>1285</v>
      </c>
      <c r="I49" s="137">
        <v>797</v>
      </c>
      <c r="J49" s="137">
        <v>489</v>
      </c>
      <c r="K49" s="137">
        <v>1192</v>
      </c>
      <c r="L49" s="137">
        <v>13084</v>
      </c>
      <c r="M49" s="137">
        <v>10969</v>
      </c>
      <c r="N49" s="137">
        <v>21408</v>
      </c>
      <c r="O49" s="126"/>
      <c r="P49" s="126"/>
      <c r="Q49" s="126"/>
      <c r="R49" s="126"/>
      <c r="S49" s="126"/>
      <c r="T49" s="126"/>
      <c r="U49" s="126"/>
      <c r="V49" s="126"/>
      <c r="W49" s="126"/>
      <c r="X49" s="126"/>
    </row>
    <row r="50" spans="1:24" s="22" customFormat="1" ht="20.100000000000001" customHeight="1">
      <c r="A50" s="164">
        <f>IF(D50&lt;&gt;"",COUNTA($D$19:D50),"")</f>
        <v>32</v>
      </c>
      <c r="B50" s="45" t="s">
        <v>175</v>
      </c>
      <c r="C50" s="137">
        <v>743490</v>
      </c>
      <c r="D50" s="137">
        <v>33192</v>
      </c>
      <c r="E50" s="137">
        <v>19879</v>
      </c>
      <c r="F50" s="137">
        <v>20119</v>
      </c>
      <c r="G50" s="137">
        <v>14206</v>
      </c>
      <c r="H50" s="137">
        <v>152066</v>
      </c>
      <c r="I50" s="137">
        <v>111852</v>
      </c>
      <c r="J50" s="137">
        <v>40214</v>
      </c>
      <c r="K50" s="137">
        <v>3415</v>
      </c>
      <c r="L50" s="137">
        <v>26602</v>
      </c>
      <c r="M50" s="137">
        <v>66123</v>
      </c>
      <c r="N50" s="137">
        <v>407888</v>
      </c>
      <c r="O50" s="126"/>
      <c r="P50" s="126"/>
      <c r="Q50" s="126"/>
      <c r="R50" s="126"/>
      <c r="S50" s="126"/>
      <c r="T50" s="126"/>
      <c r="U50" s="126"/>
      <c r="V50" s="126"/>
      <c r="W50" s="126"/>
      <c r="X50" s="126"/>
    </row>
    <row r="51" spans="1:24" s="22" customFormat="1" ht="20.100000000000001" customHeight="1">
      <c r="A51" s="164">
        <f>IF(D51&lt;&gt;"",COUNTA($D$19:D51),"")</f>
        <v>33</v>
      </c>
      <c r="B51" s="45" t="s">
        <v>176</v>
      </c>
      <c r="C51" s="137">
        <v>14968</v>
      </c>
      <c r="D51" s="137">
        <v>-78746</v>
      </c>
      <c r="E51" s="137">
        <v>-18374</v>
      </c>
      <c r="F51" s="137">
        <v>-44549</v>
      </c>
      <c r="G51" s="137">
        <v>-17076</v>
      </c>
      <c r="H51" s="137">
        <v>-159981</v>
      </c>
      <c r="I51" s="137">
        <v>-91173</v>
      </c>
      <c r="J51" s="137">
        <v>-68808</v>
      </c>
      <c r="K51" s="137">
        <v>-14602</v>
      </c>
      <c r="L51" s="137">
        <v>-42104</v>
      </c>
      <c r="M51" s="137">
        <v>-14229</v>
      </c>
      <c r="N51" s="137">
        <v>404629</v>
      </c>
      <c r="O51" s="126"/>
      <c r="P51" s="126"/>
      <c r="Q51" s="126"/>
      <c r="R51" s="126"/>
      <c r="S51" s="126"/>
      <c r="T51" s="126"/>
      <c r="U51" s="126"/>
      <c r="V51" s="126"/>
      <c r="W51" s="126"/>
      <c r="X51" s="126"/>
    </row>
    <row r="52" spans="1:24" s="47" customFormat="1" ht="24.95" customHeight="1">
      <c r="A52" s="163">
        <f>IF(D52&lt;&gt;"",COUNTA($D$19:D52),"")</f>
        <v>34</v>
      </c>
      <c r="B52" s="44" t="s">
        <v>177</v>
      </c>
      <c r="C52" s="138">
        <v>15683</v>
      </c>
      <c r="D52" s="138">
        <v>-79690</v>
      </c>
      <c r="E52" s="138">
        <v>-18703</v>
      </c>
      <c r="F52" s="138">
        <v>-44505</v>
      </c>
      <c r="G52" s="138">
        <v>-15838</v>
      </c>
      <c r="H52" s="138">
        <v>-158096</v>
      </c>
      <c r="I52" s="138">
        <v>-91903</v>
      </c>
      <c r="J52" s="138">
        <v>-66193</v>
      </c>
      <c r="K52" s="138">
        <v>-14747</v>
      </c>
      <c r="L52" s="138">
        <v>-25031</v>
      </c>
      <c r="M52" s="138">
        <v>-12130</v>
      </c>
      <c r="N52" s="138">
        <v>384424</v>
      </c>
      <c r="O52" s="127"/>
      <c r="P52" s="127"/>
      <c r="Q52" s="127"/>
      <c r="R52" s="127"/>
      <c r="S52" s="127"/>
      <c r="T52" s="127"/>
      <c r="U52" s="127"/>
      <c r="V52" s="127"/>
      <c r="W52" s="127"/>
      <c r="X52" s="127"/>
    </row>
    <row r="53" spans="1:24" s="47" customFormat="1" ht="18" customHeight="1">
      <c r="A53" s="163">
        <f>IF(D53&lt;&gt;"",COUNTA($D$19:D53),"")</f>
        <v>35</v>
      </c>
      <c r="B53" s="42" t="s">
        <v>178</v>
      </c>
      <c r="C53" s="136">
        <v>16104</v>
      </c>
      <c r="D53" s="136">
        <v>2229</v>
      </c>
      <c r="E53" s="136" t="s">
        <v>13</v>
      </c>
      <c r="F53" s="136" t="s">
        <v>13</v>
      </c>
      <c r="G53" s="136" t="s">
        <v>13</v>
      </c>
      <c r="H53" s="136" t="s">
        <v>13</v>
      </c>
      <c r="I53" s="136" t="s">
        <v>13</v>
      </c>
      <c r="J53" s="136" t="s">
        <v>13</v>
      </c>
      <c r="K53" s="136">
        <v>119</v>
      </c>
      <c r="L53" s="136">
        <v>90</v>
      </c>
      <c r="M53" s="136" t="s">
        <v>13</v>
      </c>
      <c r="N53" s="136">
        <v>13666</v>
      </c>
      <c r="O53" s="127"/>
      <c r="P53" s="127"/>
      <c r="Q53" s="127"/>
      <c r="R53" s="127"/>
      <c r="S53" s="127"/>
      <c r="T53" s="127"/>
      <c r="U53" s="127"/>
      <c r="V53" s="127"/>
      <c r="W53" s="127"/>
      <c r="X53" s="127"/>
    </row>
    <row r="54" spans="1:24" ht="11.1" customHeight="1">
      <c r="A54" s="163">
        <f>IF(D54&lt;&gt;"",COUNTA($D$19:D54),"")</f>
        <v>36</v>
      </c>
      <c r="B54" s="42" t="s">
        <v>179</v>
      </c>
      <c r="C54" s="136">
        <v>40161</v>
      </c>
      <c r="D54" s="136">
        <v>4261</v>
      </c>
      <c r="E54" s="136">
        <v>97</v>
      </c>
      <c r="F54" s="136">
        <v>772</v>
      </c>
      <c r="G54" s="136" t="s">
        <v>13</v>
      </c>
      <c r="H54" s="136" t="s">
        <v>13</v>
      </c>
      <c r="I54" s="136" t="s">
        <v>13</v>
      </c>
      <c r="J54" s="136" t="s">
        <v>13</v>
      </c>
      <c r="K54" s="136">
        <v>188</v>
      </c>
      <c r="L54" s="136">
        <v>289</v>
      </c>
      <c r="M54" s="136">
        <v>555</v>
      </c>
      <c r="N54" s="136">
        <v>33998</v>
      </c>
    </row>
    <row r="55" spans="1:24"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4" s="22" customFormat="1" ht="11.1" customHeight="1">
      <c r="A56" s="163">
        <f>IF(D56&lt;&gt;"",COUNTA($D$19:D56),"")</f>
        <v>37</v>
      </c>
      <c r="B56" s="42" t="s">
        <v>150</v>
      </c>
      <c r="C56" s="36">
        <v>629.39</v>
      </c>
      <c r="D56" s="36">
        <v>252.53</v>
      </c>
      <c r="E56" s="36">
        <v>98.58</v>
      </c>
      <c r="F56" s="36">
        <v>38.39</v>
      </c>
      <c r="G56" s="36">
        <v>29.45</v>
      </c>
      <c r="H56" s="36">
        <v>87.76</v>
      </c>
      <c r="I56" s="36">
        <v>29.71</v>
      </c>
      <c r="J56" s="36">
        <v>58.05</v>
      </c>
      <c r="K56" s="36">
        <v>20.51</v>
      </c>
      <c r="L56" s="36">
        <v>63.55</v>
      </c>
      <c r="M56" s="36">
        <v>38.619999999999997</v>
      </c>
      <c r="N56" s="36" t="s">
        <v>13</v>
      </c>
      <c r="O56" s="126"/>
      <c r="P56" s="126"/>
      <c r="Q56" s="126"/>
      <c r="R56" s="126"/>
      <c r="S56" s="126"/>
      <c r="T56" s="126"/>
      <c r="U56" s="126"/>
      <c r="V56" s="126"/>
      <c r="W56" s="126"/>
      <c r="X56" s="126"/>
    </row>
    <row r="57" spans="1:24" s="22" customFormat="1" ht="11.1" customHeight="1">
      <c r="A57" s="163">
        <f>IF(D57&lt;&gt;"",COUNTA($D$19:D57),"")</f>
        <v>38</v>
      </c>
      <c r="B57" s="42" t="s">
        <v>151</v>
      </c>
      <c r="C57" s="36">
        <v>399.93</v>
      </c>
      <c r="D57" s="36">
        <v>101.16</v>
      </c>
      <c r="E57" s="36">
        <v>28.12</v>
      </c>
      <c r="F57" s="36">
        <v>121.16</v>
      </c>
      <c r="G57" s="36">
        <v>15.05</v>
      </c>
      <c r="H57" s="36">
        <v>36.549999999999997</v>
      </c>
      <c r="I57" s="36">
        <v>29.82</v>
      </c>
      <c r="J57" s="36">
        <v>6.73</v>
      </c>
      <c r="K57" s="36">
        <v>8.69</v>
      </c>
      <c r="L57" s="36">
        <v>54.45</v>
      </c>
      <c r="M57" s="36">
        <v>34.74</v>
      </c>
      <c r="N57" s="36" t="s">
        <v>13</v>
      </c>
      <c r="O57" s="126"/>
      <c r="P57" s="126"/>
      <c r="Q57" s="126"/>
      <c r="R57" s="126"/>
      <c r="S57" s="126"/>
      <c r="T57" s="126"/>
      <c r="U57" s="126"/>
      <c r="V57" s="126"/>
      <c r="W57" s="126"/>
      <c r="X57" s="126"/>
    </row>
    <row r="58" spans="1:24" s="22" customFormat="1" ht="21.6" customHeight="1">
      <c r="A58" s="163">
        <f>IF(D58&lt;&gt;"",COUNTA($D$19:D58),"")</f>
        <v>39</v>
      </c>
      <c r="B58" s="43" t="s">
        <v>152</v>
      </c>
      <c r="C58" s="36">
        <v>769.51</v>
      </c>
      <c r="D58" s="36" t="s">
        <v>13</v>
      </c>
      <c r="E58" s="36" t="s">
        <v>13</v>
      </c>
      <c r="F58" s="36" t="s">
        <v>13</v>
      </c>
      <c r="G58" s="36" t="s">
        <v>13</v>
      </c>
      <c r="H58" s="36">
        <v>769.51</v>
      </c>
      <c r="I58" s="36">
        <v>687.39</v>
      </c>
      <c r="J58" s="36">
        <v>82.13</v>
      </c>
      <c r="K58" s="36" t="s">
        <v>13</v>
      </c>
      <c r="L58" s="36" t="s">
        <v>13</v>
      </c>
      <c r="M58" s="36" t="s">
        <v>13</v>
      </c>
      <c r="N58" s="36" t="s">
        <v>13</v>
      </c>
      <c r="O58" s="126"/>
      <c r="P58" s="126"/>
      <c r="Q58" s="126"/>
      <c r="R58" s="126"/>
      <c r="S58" s="126"/>
      <c r="T58" s="126"/>
      <c r="U58" s="126"/>
      <c r="V58" s="126"/>
      <c r="W58" s="126"/>
      <c r="X58" s="126"/>
    </row>
    <row r="59" spans="1:24" s="22" customFormat="1" ht="11.1" customHeight="1">
      <c r="A59" s="163">
        <f>IF(D59&lt;&gt;"",COUNTA($D$19:D59),"")</f>
        <v>40</v>
      </c>
      <c r="B59" s="42" t="s">
        <v>153</v>
      </c>
      <c r="C59" s="36">
        <v>28.16</v>
      </c>
      <c r="D59" s="36">
        <v>2.91</v>
      </c>
      <c r="E59" s="36">
        <v>0.04</v>
      </c>
      <c r="F59" s="36">
        <v>0.59</v>
      </c>
      <c r="G59" s="36" t="s">
        <v>13</v>
      </c>
      <c r="H59" s="36" t="s">
        <v>13</v>
      </c>
      <c r="I59" s="36" t="s">
        <v>13</v>
      </c>
      <c r="J59" s="36" t="s">
        <v>13</v>
      </c>
      <c r="K59" s="36">
        <v>0.02</v>
      </c>
      <c r="L59" s="36">
        <v>0.2</v>
      </c>
      <c r="M59" s="36">
        <v>0.84</v>
      </c>
      <c r="N59" s="36">
        <v>23.56</v>
      </c>
      <c r="O59" s="126"/>
      <c r="P59" s="126"/>
      <c r="Q59" s="126"/>
      <c r="R59" s="126"/>
      <c r="S59" s="126"/>
      <c r="T59" s="126"/>
      <c r="U59" s="126"/>
      <c r="V59" s="126"/>
      <c r="W59" s="126"/>
      <c r="X59" s="126"/>
    </row>
    <row r="60" spans="1:24" s="22" customFormat="1" ht="11.1" customHeight="1">
      <c r="A60" s="163">
        <f>IF(D60&lt;&gt;"",COUNTA($D$19:D60),"")</f>
        <v>41</v>
      </c>
      <c r="B60" s="42" t="s">
        <v>154</v>
      </c>
      <c r="C60" s="36">
        <v>1278.28</v>
      </c>
      <c r="D60" s="36">
        <v>102.19</v>
      </c>
      <c r="E60" s="36">
        <v>18.12</v>
      </c>
      <c r="F60" s="36">
        <v>58.15</v>
      </c>
      <c r="G60" s="36">
        <v>64.73</v>
      </c>
      <c r="H60" s="36">
        <v>318.14999999999998</v>
      </c>
      <c r="I60" s="36">
        <v>29.79</v>
      </c>
      <c r="J60" s="36">
        <v>288.36</v>
      </c>
      <c r="K60" s="36">
        <v>36.44</v>
      </c>
      <c r="L60" s="36">
        <v>35.28</v>
      </c>
      <c r="M60" s="36">
        <v>183.7</v>
      </c>
      <c r="N60" s="36">
        <v>461.52</v>
      </c>
      <c r="O60" s="126"/>
      <c r="P60" s="126"/>
      <c r="Q60" s="126"/>
      <c r="R60" s="126"/>
      <c r="S60" s="126"/>
      <c r="T60" s="126"/>
      <c r="U60" s="126"/>
      <c r="V60" s="126"/>
      <c r="W60" s="126"/>
      <c r="X60" s="126"/>
    </row>
    <row r="61" spans="1:24" s="22" customFormat="1" ht="11.1" customHeight="1">
      <c r="A61" s="163">
        <f>IF(D61&lt;&gt;"",COUNTA($D$19:D61),"")</f>
        <v>42</v>
      </c>
      <c r="B61" s="42" t="s">
        <v>155</v>
      </c>
      <c r="C61" s="36">
        <v>600.29</v>
      </c>
      <c r="D61" s="36">
        <v>48.92</v>
      </c>
      <c r="E61" s="36">
        <v>7.97</v>
      </c>
      <c r="F61" s="36">
        <v>28.28</v>
      </c>
      <c r="G61" s="36">
        <v>0.59</v>
      </c>
      <c r="H61" s="36">
        <v>30.14</v>
      </c>
      <c r="I61" s="36">
        <v>0.14000000000000001</v>
      </c>
      <c r="J61" s="36">
        <v>30</v>
      </c>
      <c r="K61" s="36">
        <v>0.72</v>
      </c>
      <c r="L61" s="36">
        <v>5.98</v>
      </c>
      <c r="M61" s="36">
        <v>0.46</v>
      </c>
      <c r="N61" s="36">
        <v>477.22</v>
      </c>
      <c r="O61" s="126"/>
      <c r="P61" s="126"/>
      <c r="Q61" s="126"/>
      <c r="R61" s="126"/>
      <c r="S61" s="126"/>
      <c r="T61" s="126"/>
      <c r="U61" s="126"/>
      <c r="V61" s="126"/>
      <c r="W61" s="126"/>
      <c r="X61" s="126"/>
    </row>
    <row r="62" spans="1:24" s="22" customFormat="1" ht="20.100000000000001" customHeight="1">
      <c r="A62" s="164">
        <f>IF(D62&lt;&gt;"",COUNTA($D$19:D62),"")</f>
        <v>43</v>
      </c>
      <c r="B62" s="45" t="s">
        <v>156</v>
      </c>
      <c r="C62" s="37">
        <v>2504.98</v>
      </c>
      <c r="D62" s="37">
        <v>409.87</v>
      </c>
      <c r="E62" s="37">
        <v>136.88</v>
      </c>
      <c r="F62" s="37">
        <v>190.01</v>
      </c>
      <c r="G62" s="37">
        <v>108.64</v>
      </c>
      <c r="H62" s="37">
        <v>1181.83</v>
      </c>
      <c r="I62" s="37">
        <v>776.57</v>
      </c>
      <c r="J62" s="37">
        <v>405.27</v>
      </c>
      <c r="K62" s="37">
        <v>64.94</v>
      </c>
      <c r="L62" s="37">
        <v>147.5</v>
      </c>
      <c r="M62" s="37">
        <v>257.44</v>
      </c>
      <c r="N62" s="37">
        <v>7.87</v>
      </c>
      <c r="O62" s="126"/>
      <c r="P62" s="126"/>
      <c r="Q62" s="126"/>
      <c r="R62" s="126"/>
      <c r="S62" s="126"/>
      <c r="T62" s="126"/>
      <c r="U62" s="126"/>
      <c r="V62" s="126"/>
      <c r="W62" s="126"/>
      <c r="X62" s="126"/>
    </row>
    <row r="63" spans="1:24" s="22" customFormat="1" ht="21.6" customHeight="1">
      <c r="A63" s="163">
        <f>IF(D63&lt;&gt;"",COUNTA($D$19:D63),"")</f>
        <v>44</v>
      </c>
      <c r="B63" s="43" t="s">
        <v>157</v>
      </c>
      <c r="C63" s="36">
        <v>245.65</v>
      </c>
      <c r="D63" s="36">
        <v>18.73</v>
      </c>
      <c r="E63" s="36">
        <v>10.97</v>
      </c>
      <c r="F63" s="36">
        <v>57.33</v>
      </c>
      <c r="G63" s="36">
        <v>10.57</v>
      </c>
      <c r="H63" s="36">
        <v>12.09</v>
      </c>
      <c r="I63" s="36">
        <v>0.25</v>
      </c>
      <c r="J63" s="36">
        <v>11.84</v>
      </c>
      <c r="K63" s="36">
        <v>1.87</v>
      </c>
      <c r="L63" s="36">
        <v>92.46</v>
      </c>
      <c r="M63" s="36">
        <v>41.63</v>
      </c>
      <c r="N63" s="36" t="s">
        <v>13</v>
      </c>
      <c r="O63" s="126"/>
      <c r="P63" s="126"/>
      <c r="Q63" s="126"/>
      <c r="R63" s="126"/>
      <c r="S63" s="126"/>
      <c r="T63" s="126"/>
      <c r="U63" s="126"/>
      <c r="V63" s="126"/>
      <c r="W63" s="126"/>
      <c r="X63" s="126"/>
    </row>
    <row r="64" spans="1:24" s="22" customFormat="1" ht="11.1" customHeight="1">
      <c r="A64" s="163">
        <f>IF(D64&lt;&gt;"",COUNTA($D$19:D64),"")</f>
        <v>45</v>
      </c>
      <c r="B64" s="42" t="s">
        <v>158</v>
      </c>
      <c r="C64" s="36">
        <v>114.3</v>
      </c>
      <c r="D64" s="36">
        <v>2.67</v>
      </c>
      <c r="E64" s="36">
        <v>0.91</v>
      </c>
      <c r="F64" s="36">
        <v>5.83</v>
      </c>
      <c r="G64" s="36">
        <v>3.85</v>
      </c>
      <c r="H64" s="36">
        <v>9.74</v>
      </c>
      <c r="I64" s="36" t="s">
        <v>13</v>
      </c>
      <c r="J64" s="36">
        <v>9.74</v>
      </c>
      <c r="K64" s="36">
        <v>0.83</v>
      </c>
      <c r="L64" s="36">
        <v>54.79</v>
      </c>
      <c r="M64" s="36">
        <v>35.67</v>
      </c>
      <c r="N64" s="36" t="s">
        <v>13</v>
      </c>
      <c r="O64" s="126"/>
      <c r="P64" s="126"/>
      <c r="Q64" s="126"/>
      <c r="R64" s="126"/>
      <c r="S64" s="126"/>
      <c r="T64" s="126"/>
      <c r="U64" s="126"/>
      <c r="V64" s="126"/>
      <c r="W64" s="126"/>
      <c r="X64" s="126"/>
    </row>
    <row r="65" spans="1:24" s="22" customFormat="1" ht="11.1" customHeight="1">
      <c r="A65" s="163">
        <f>IF(D65&lt;&gt;"",COUNTA($D$19:D65),"")</f>
        <v>46</v>
      </c>
      <c r="B65" s="42" t="s">
        <v>159</v>
      </c>
      <c r="C65" s="36">
        <v>0.33</v>
      </c>
      <c r="D65" s="36" t="s">
        <v>13</v>
      </c>
      <c r="E65" s="36" t="s">
        <v>13</v>
      </c>
      <c r="F65" s="36" t="s">
        <v>13</v>
      </c>
      <c r="G65" s="36" t="s">
        <v>13</v>
      </c>
      <c r="H65" s="36" t="s">
        <v>13</v>
      </c>
      <c r="I65" s="36" t="s">
        <v>13</v>
      </c>
      <c r="J65" s="36" t="s">
        <v>13</v>
      </c>
      <c r="K65" s="36" t="s">
        <v>13</v>
      </c>
      <c r="L65" s="36">
        <v>0.1</v>
      </c>
      <c r="M65" s="36" t="s">
        <v>13</v>
      </c>
      <c r="N65" s="36">
        <v>0.23</v>
      </c>
      <c r="O65" s="126"/>
      <c r="P65" s="126"/>
      <c r="Q65" s="126"/>
      <c r="R65" s="126"/>
      <c r="S65" s="126"/>
      <c r="T65" s="126"/>
      <c r="U65" s="126"/>
      <c r="V65" s="126"/>
      <c r="W65" s="126"/>
      <c r="X65" s="126"/>
    </row>
    <row r="66" spans="1:24" s="22" customFormat="1" ht="11.1" customHeight="1">
      <c r="A66" s="163">
        <f>IF(D66&lt;&gt;"",COUNTA($D$19:D66),"")</f>
        <v>47</v>
      </c>
      <c r="B66" s="42" t="s">
        <v>160</v>
      </c>
      <c r="C66" s="36">
        <v>40.630000000000003</v>
      </c>
      <c r="D66" s="36">
        <v>0.37</v>
      </c>
      <c r="E66" s="36" t="s">
        <v>13</v>
      </c>
      <c r="F66" s="36">
        <v>0.1</v>
      </c>
      <c r="G66" s="36">
        <v>0.57999999999999996</v>
      </c>
      <c r="H66" s="36">
        <v>0.04</v>
      </c>
      <c r="I66" s="36" t="s">
        <v>13</v>
      </c>
      <c r="J66" s="36">
        <v>0.04</v>
      </c>
      <c r="K66" s="36">
        <v>2.15</v>
      </c>
      <c r="L66" s="36">
        <v>23.81</v>
      </c>
      <c r="M66" s="36">
        <v>8.9700000000000006</v>
      </c>
      <c r="N66" s="36">
        <v>4.5999999999999996</v>
      </c>
      <c r="O66" s="126"/>
      <c r="P66" s="126"/>
      <c r="Q66" s="126"/>
      <c r="R66" s="126"/>
      <c r="S66" s="126"/>
      <c r="T66" s="126"/>
      <c r="U66" s="126"/>
      <c r="V66" s="126"/>
      <c r="W66" s="126"/>
      <c r="X66" s="126"/>
    </row>
    <row r="67" spans="1:24" s="22" customFormat="1" ht="11.1" customHeight="1">
      <c r="A67" s="163">
        <f>IF(D67&lt;&gt;"",COUNTA($D$19:D67),"")</f>
        <v>48</v>
      </c>
      <c r="B67" s="42" t="s">
        <v>155</v>
      </c>
      <c r="C67" s="36">
        <v>4.1100000000000003</v>
      </c>
      <c r="D67" s="36">
        <v>0.67</v>
      </c>
      <c r="E67" s="36">
        <v>1.49</v>
      </c>
      <c r="F67" s="36" t="s">
        <v>13</v>
      </c>
      <c r="G67" s="36">
        <v>0.11</v>
      </c>
      <c r="H67" s="36" t="s">
        <v>13</v>
      </c>
      <c r="I67" s="36" t="s">
        <v>13</v>
      </c>
      <c r="J67" s="36" t="s">
        <v>13</v>
      </c>
      <c r="K67" s="36">
        <v>0.02</v>
      </c>
      <c r="L67" s="36">
        <v>0.99</v>
      </c>
      <c r="M67" s="36">
        <v>0.6</v>
      </c>
      <c r="N67" s="36">
        <v>0.23</v>
      </c>
      <c r="O67" s="126"/>
      <c r="P67" s="126"/>
      <c r="Q67" s="126"/>
      <c r="R67" s="126"/>
      <c r="S67" s="126"/>
      <c r="T67" s="126"/>
      <c r="U67" s="126"/>
      <c r="V67" s="126"/>
      <c r="W67" s="126"/>
      <c r="X67" s="126"/>
    </row>
    <row r="68" spans="1:24" s="22" customFormat="1" ht="20.100000000000001" customHeight="1">
      <c r="A68" s="164">
        <f>IF(D68&lt;&gt;"",COUNTA($D$19:D68),"")</f>
        <v>49</v>
      </c>
      <c r="B68" s="45" t="s">
        <v>161</v>
      </c>
      <c r="C68" s="37">
        <v>282.51</v>
      </c>
      <c r="D68" s="37">
        <v>18.43</v>
      </c>
      <c r="E68" s="37">
        <v>9.48</v>
      </c>
      <c r="F68" s="37">
        <v>57.42</v>
      </c>
      <c r="G68" s="37">
        <v>11.05</v>
      </c>
      <c r="H68" s="37">
        <v>12.13</v>
      </c>
      <c r="I68" s="37">
        <v>0.25</v>
      </c>
      <c r="J68" s="37">
        <v>11.88</v>
      </c>
      <c r="K68" s="37">
        <v>4</v>
      </c>
      <c r="L68" s="37">
        <v>115.38</v>
      </c>
      <c r="M68" s="37">
        <v>50</v>
      </c>
      <c r="N68" s="37">
        <v>4.5999999999999996</v>
      </c>
      <c r="O68" s="126"/>
      <c r="P68" s="126"/>
      <c r="Q68" s="126"/>
      <c r="R68" s="126"/>
      <c r="S68" s="126"/>
      <c r="T68" s="126"/>
      <c r="U68" s="126"/>
      <c r="V68" s="126"/>
      <c r="W68" s="126"/>
      <c r="X68" s="126"/>
    </row>
    <row r="69" spans="1:24" s="22" customFormat="1" ht="20.100000000000001" customHeight="1">
      <c r="A69" s="164">
        <f>IF(D69&lt;&gt;"",COUNTA($D$19:D69),"")</f>
        <v>50</v>
      </c>
      <c r="B69" s="45" t="s">
        <v>162</v>
      </c>
      <c r="C69" s="37">
        <v>2787.49</v>
      </c>
      <c r="D69" s="37">
        <v>428.3</v>
      </c>
      <c r="E69" s="37">
        <v>146.36000000000001</v>
      </c>
      <c r="F69" s="37">
        <v>247.43</v>
      </c>
      <c r="G69" s="37">
        <v>119.69</v>
      </c>
      <c r="H69" s="37">
        <v>1193.96</v>
      </c>
      <c r="I69" s="37">
        <v>776.82</v>
      </c>
      <c r="J69" s="37">
        <v>417.15</v>
      </c>
      <c r="K69" s="37">
        <v>68.94</v>
      </c>
      <c r="L69" s="37">
        <v>262.88</v>
      </c>
      <c r="M69" s="37">
        <v>307.45</v>
      </c>
      <c r="N69" s="37">
        <v>12.47</v>
      </c>
      <c r="O69" s="126"/>
      <c r="P69" s="126"/>
      <c r="Q69" s="126"/>
      <c r="R69" s="126"/>
      <c r="S69" s="126"/>
      <c r="T69" s="126"/>
      <c r="U69" s="126"/>
      <c r="V69" s="126"/>
      <c r="W69" s="126"/>
      <c r="X69" s="126"/>
    </row>
    <row r="70" spans="1:24" s="22" customFormat="1" ht="11.1" customHeight="1">
      <c r="A70" s="163">
        <f>IF(D70&lt;&gt;"",COUNTA($D$19:D70),"")</f>
        <v>51</v>
      </c>
      <c r="B70" s="42" t="s">
        <v>163</v>
      </c>
      <c r="C70" s="36">
        <v>648.77</v>
      </c>
      <c r="D70" s="36" t="s">
        <v>13</v>
      </c>
      <c r="E70" s="36" t="s">
        <v>13</v>
      </c>
      <c r="F70" s="36" t="s">
        <v>13</v>
      </c>
      <c r="G70" s="36" t="s">
        <v>13</v>
      </c>
      <c r="H70" s="36" t="s">
        <v>13</v>
      </c>
      <c r="I70" s="36" t="s">
        <v>13</v>
      </c>
      <c r="J70" s="36" t="s">
        <v>13</v>
      </c>
      <c r="K70" s="36" t="s">
        <v>13</v>
      </c>
      <c r="L70" s="36" t="s">
        <v>13</v>
      </c>
      <c r="M70" s="36" t="s">
        <v>13</v>
      </c>
      <c r="N70" s="36">
        <v>648.77</v>
      </c>
      <c r="O70" s="126"/>
      <c r="P70" s="126"/>
      <c r="Q70" s="126"/>
      <c r="R70" s="126"/>
      <c r="S70" s="126"/>
      <c r="T70" s="126"/>
      <c r="U70" s="126"/>
      <c r="V70" s="126"/>
      <c r="W70" s="126"/>
      <c r="X70" s="126"/>
    </row>
    <row r="71" spans="1:24" s="22" customFormat="1" ht="11.1" customHeight="1">
      <c r="A71" s="163">
        <f>IF(D71&lt;&gt;"",COUNTA($D$19:D71),"")</f>
        <v>52</v>
      </c>
      <c r="B71" s="42" t="s">
        <v>164</v>
      </c>
      <c r="C71" s="36">
        <v>232.55</v>
      </c>
      <c r="D71" s="36" t="s">
        <v>13</v>
      </c>
      <c r="E71" s="36" t="s">
        <v>13</v>
      </c>
      <c r="F71" s="36" t="s">
        <v>13</v>
      </c>
      <c r="G71" s="36" t="s">
        <v>13</v>
      </c>
      <c r="H71" s="36" t="s">
        <v>13</v>
      </c>
      <c r="I71" s="36" t="s">
        <v>13</v>
      </c>
      <c r="J71" s="36" t="s">
        <v>13</v>
      </c>
      <c r="K71" s="36" t="s">
        <v>13</v>
      </c>
      <c r="L71" s="36" t="s">
        <v>13</v>
      </c>
      <c r="M71" s="36" t="s">
        <v>13</v>
      </c>
      <c r="N71" s="36">
        <v>232.55</v>
      </c>
      <c r="O71" s="126"/>
      <c r="P71" s="126"/>
      <c r="Q71" s="126"/>
      <c r="R71" s="126"/>
      <c r="S71" s="126"/>
      <c r="T71" s="126"/>
      <c r="U71" s="126"/>
      <c r="V71" s="126"/>
      <c r="W71" s="126"/>
      <c r="X71" s="126"/>
    </row>
    <row r="72" spans="1:24" s="22" customFormat="1" ht="11.1" customHeight="1">
      <c r="A72" s="163">
        <f>IF(D72&lt;&gt;"",COUNTA($D$19:D72),"")</f>
        <v>53</v>
      </c>
      <c r="B72" s="42" t="s">
        <v>180</v>
      </c>
      <c r="C72" s="36">
        <v>243.9</v>
      </c>
      <c r="D72" s="36" t="s">
        <v>13</v>
      </c>
      <c r="E72" s="36" t="s">
        <v>13</v>
      </c>
      <c r="F72" s="36" t="s">
        <v>13</v>
      </c>
      <c r="G72" s="36" t="s">
        <v>13</v>
      </c>
      <c r="H72" s="36" t="s">
        <v>13</v>
      </c>
      <c r="I72" s="36" t="s">
        <v>13</v>
      </c>
      <c r="J72" s="36" t="s">
        <v>13</v>
      </c>
      <c r="K72" s="36" t="s">
        <v>13</v>
      </c>
      <c r="L72" s="36" t="s">
        <v>13</v>
      </c>
      <c r="M72" s="36" t="s">
        <v>13</v>
      </c>
      <c r="N72" s="36">
        <v>243.9</v>
      </c>
      <c r="O72" s="126"/>
      <c r="P72" s="126"/>
      <c r="Q72" s="126"/>
      <c r="R72" s="126"/>
      <c r="S72" s="126"/>
      <c r="T72" s="126"/>
      <c r="U72" s="126"/>
      <c r="V72" s="126"/>
      <c r="W72" s="126"/>
      <c r="X72" s="126"/>
    </row>
    <row r="73" spans="1:24" s="22" customFormat="1" ht="11.1" customHeight="1">
      <c r="A73" s="163">
        <f>IF(D73&lt;&gt;"",COUNTA($D$19:D73),"")</f>
        <v>54</v>
      </c>
      <c r="B73" s="42" t="s">
        <v>181</v>
      </c>
      <c r="C73" s="36">
        <v>120.65</v>
      </c>
      <c r="D73" s="36" t="s">
        <v>13</v>
      </c>
      <c r="E73" s="36" t="s">
        <v>13</v>
      </c>
      <c r="F73" s="36" t="s">
        <v>13</v>
      </c>
      <c r="G73" s="36" t="s">
        <v>13</v>
      </c>
      <c r="H73" s="36" t="s">
        <v>13</v>
      </c>
      <c r="I73" s="36" t="s">
        <v>13</v>
      </c>
      <c r="J73" s="36" t="s">
        <v>13</v>
      </c>
      <c r="K73" s="36" t="s">
        <v>13</v>
      </c>
      <c r="L73" s="36" t="s">
        <v>13</v>
      </c>
      <c r="M73" s="36" t="s">
        <v>13</v>
      </c>
      <c r="N73" s="36">
        <v>120.65</v>
      </c>
      <c r="O73" s="126"/>
      <c r="P73" s="126"/>
      <c r="Q73" s="126"/>
      <c r="R73" s="126"/>
      <c r="S73" s="126"/>
      <c r="T73" s="126"/>
      <c r="U73" s="126"/>
      <c r="V73" s="126"/>
      <c r="W73" s="126"/>
      <c r="X73" s="126"/>
    </row>
    <row r="74" spans="1:24" s="22" customFormat="1" ht="11.1" customHeight="1">
      <c r="A74" s="163">
        <f>IF(D74&lt;&gt;"",COUNTA($D$19:D74),"")</f>
        <v>55</v>
      </c>
      <c r="B74" s="42" t="s">
        <v>69</v>
      </c>
      <c r="C74" s="36">
        <v>419.98</v>
      </c>
      <c r="D74" s="36" t="s">
        <v>13</v>
      </c>
      <c r="E74" s="36" t="s">
        <v>13</v>
      </c>
      <c r="F74" s="36" t="s">
        <v>13</v>
      </c>
      <c r="G74" s="36" t="s">
        <v>13</v>
      </c>
      <c r="H74" s="36" t="s">
        <v>13</v>
      </c>
      <c r="I74" s="36" t="s">
        <v>13</v>
      </c>
      <c r="J74" s="36" t="s">
        <v>13</v>
      </c>
      <c r="K74" s="36" t="s">
        <v>13</v>
      </c>
      <c r="L74" s="36" t="s">
        <v>13</v>
      </c>
      <c r="M74" s="36" t="s">
        <v>13</v>
      </c>
      <c r="N74" s="36">
        <v>419.98</v>
      </c>
      <c r="O74" s="126"/>
      <c r="P74" s="126"/>
      <c r="Q74" s="126"/>
      <c r="R74" s="126"/>
      <c r="S74" s="126"/>
      <c r="T74" s="126"/>
      <c r="U74" s="126"/>
      <c r="V74" s="126"/>
      <c r="W74" s="126"/>
      <c r="X74" s="126"/>
    </row>
    <row r="75" spans="1:24" s="22" customFormat="1" ht="21.6" customHeight="1">
      <c r="A75" s="163">
        <f>IF(D75&lt;&gt;"",COUNTA($D$19:D75),"")</f>
        <v>56</v>
      </c>
      <c r="B75" s="43" t="s">
        <v>165</v>
      </c>
      <c r="C75" s="36">
        <v>350.4</v>
      </c>
      <c r="D75" s="36" t="s">
        <v>13</v>
      </c>
      <c r="E75" s="36" t="s">
        <v>13</v>
      </c>
      <c r="F75" s="36" t="s">
        <v>13</v>
      </c>
      <c r="G75" s="36" t="s">
        <v>13</v>
      </c>
      <c r="H75" s="36" t="s">
        <v>13</v>
      </c>
      <c r="I75" s="36" t="s">
        <v>13</v>
      </c>
      <c r="J75" s="36" t="s">
        <v>13</v>
      </c>
      <c r="K75" s="36" t="s">
        <v>13</v>
      </c>
      <c r="L75" s="36" t="s">
        <v>13</v>
      </c>
      <c r="M75" s="36" t="s">
        <v>13</v>
      </c>
      <c r="N75" s="36">
        <v>350.4</v>
      </c>
      <c r="O75" s="126"/>
      <c r="P75" s="126"/>
      <c r="Q75" s="126"/>
      <c r="R75" s="126"/>
      <c r="S75" s="126"/>
      <c r="T75" s="126"/>
      <c r="U75" s="126"/>
      <c r="V75" s="126"/>
      <c r="W75" s="126"/>
      <c r="X75" s="126"/>
    </row>
    <row r="76" spans="1:24" s="22" customFormat="1" ht="21.6" customHeight="1">
      <c r="A76" s="163">
        <f>IF(D76&lt;&gt;"",COUNTA($D$19:D76),"")</f>
        <v>57</v>
      </c>
      <c r="B76" s="43" t="s">
        <v>166</v>
      </c>
      <c r="C76" s="36">
        <v>262.02</v>
      </c>
      <c r="D76" s="36">
        <v>2.54</v>
      </c>
      <c r="E76" s="36">
        <v>0.3</v>
      </c>
      <c r="F76" s="36">
        <v>9.9</v>
      </c>
      <c r="G76" s="36">
        <v>36.57</v>
      </c>
      <c r="H76" s="36">
        <v>194.09</v>
      </c>
      <c r="I76" s="36">
        <v>179.17</v>
      </c>
      <c r="J76" s="36">
        <v>14.92</v>
      </c>
      <c r="K76" s="36">
        <v>1.41</v>
      </c>
      <c r="L76" s="36">
        <v>16.440000000000001</v>
      </c>
      <c r="M76" s="36">
        <v>0.78</v>
      </c>
      <c r="N76" s="36" t="s">
        <v>13</v>
      </c>
      <c r="O76" s="126"/>
      <c r="P76" s="126"/>
      <c r="Q76" s="126"/>
      <c r="R76" s="126"/>
      <c r="S76" s="126"/>
      <c r="T76" s="126"/>
      <c r="U76" s="126"/>
      <c r="V76" s="126"/>
      <c r="W76" s="126"/>
      <c r="X76" s="126"/>
    </row>
    <row r="77" spans="1:24" s="22" customFormat="1" ht="21.6" customHeight="1">
      <c r="A77" s="163">
        <f>IF(D77&lt;&gt;"",COUNTA($D$19:D77),"")</f>
        <v>58</v>
      </c>
      <c r="B77" s="43" t="s">
        <v>167</v>
      </c>
      <c r="C77" s="36">
        <v>99.05</v>
      </c>
      <c r="D77" s="36">
        <v>1.1599999999999999</v>
      </c>
      <c r="E77" s="36">
        <v>0.06</v>
      </c>
      <c r="F77" s="36">
        <v>0.01</v>
      </c>
      <c r="G77" s="36">
        <v>0.08</v>
      </c>
      <c r="H77" s="36">
        <v>97.22</v>
      </c>
      <c r="I77" s="36">
        <v>96.13</v>
      </c>
      <c r="J77" s="36">
        <v>1.08</v>
      </c>
      <c r="K77" s="36">
        <v>0.12</v>
      </c>
      <c r="L77" s="36">
        <v>0.05</v>
      </c>
      <c r="M77" s="36">
        <v>0.36</v>
      </c>
      <c r="N77" s="36" t="s">
        <v>13</v>
      </c>
      <c r="O77" s="126"/>
      <c r="P77" s="126"/>
      <c r="Q77" s="126"/>
      <c r="R77" s="126"/>
      <c r="S77" s="126"/>
      <c r="T77" s="126"/>
      <c r="U77" s="126"/>
      <c r="V77" s="126"/>
      <c r="W77" s="126"/>
      <c r="X77" s="126"/>
    </row>
    <row r="78" spans="1:24" s="22" customFormat="1" ht="11.1" customHeight="1">
      <c r="A78" s="163">
        <f>IF(D78&lt;&gt;"",COUNTA($D$19:D78),"")</f>
        <v>59</v>
      </c>
      <c r="B78" s="42" t="s">
        <v>168</v>
      </c>
      <c r="C78" s="36">
        <v>230.2</v>
      </c>
      <c r="D78" s="36">
        <v>3.08</v>
      </c>
      <c r="E78" s="36">
        <v>26.94</v>
      </c>
      <c r="F78" s="36">
        <v>3.06</v>
      </c>
      <c r="G78" s="36">
        <v>7.51</v>
      </c>
      <c r="H78" s="36">
        <v>10.210000000000001</v>
      </c>
      <c r="I78" s="36">
        <v>0.45</v>
      </c>
      <c r="J78" s="36">
        <v>9.77</v>
      </c>
      <c r="K78" s="36">
        <v>4.3</v>
      </c>
      <c r="L78" s="36">
        <v>16.05</v>
      </c>
      <c r="M78" s="36">
        <v>159.05000000000001</v>
      </c>
      <c r="N78" s="36" t="s">
        <v>13</v>
      </c>
      <c r="O78" s="126"/>
      <c r="P78" s="126"/>
      <c r="Q78" s="126"/>
      <c r="R78" s="126"/>
      <c r="S78" s="126"/>
      <c r="T78" s="126"/>
      <c r="U78" s="126"/>
      <c r="V78" s="126"/>
      <c r="W78" s="126"/>
      <c r="X78" s="126"/>
    </row>
    <row r="79" spans="1:24" s="22" customFormat="1" ht="11.1" customHeight="1">
      <c r="A79" s="163">
        <f>IF(D79&lt;&gt;"",COUNTA($D$19:D79),"")</f>
        <v>60</v>
      </c>
      <c r="B79" s="42" t="s">
        <v>169</v>
      </c>
      <c r="C79" s="36">
        <v>1154.8699999999999</v>
      </c>
      <c r="D79" s="36">
        <v>147.1</v>
      </c>
      <c r="E79" s="36">
        <v>45.99</v>
      </c>
      <c r="F79" s="36">
        <v>35.03</v>
      </c>
      <c r="G79" s="36">
        <v>4.47</v>
      </c>
      <c r="H79" s="36">
        <v>305.54000000000002</v>
      </c>
      <c r="I79" s="36">
        <v>149.31</v>
      </c>
      <c r="J79" s="36">
        <v>156.22999999999999</v>
      </c>
      <c r="K79" s="36">
        <v>3.4</v>
      </c>
      <c r="L79" s="36">
        <v>25.17</v>
      </c>
      <c r="M79" s="36">
        <v>51.31</v>
      </c>
      <c r="N79" s="36">
        <v>536.83000000000004</v>
      </c>
      <c r="O79" s="126"/>
      <c r="P79" s="126"/>
      <c r="Q79" s="126"/>
      <c r="R79" s="126"/>
      <c r="S79" s="126"/>
      <c r="T79" s="126"/>
      <c r="U79" s="126"/>
      <c r="V79" s="126"/>
      <c r="W79" s="126"/>
      <c r="X79" s="126"/>
    </row>
    <row r="80" spans="1:24" s="22" customFormat="1" ht="11.1" customHeight="1">
      <c r="A80" s="163">
        <f>IF(D80&lt;&gt;"",COUNTA($D$19:D80),"")</f>
        <v>61</v>
      </c>
      <c r="B80" s="42" t="s">
        <v>155</v>
      </c>
      <c r="C80" s="36">
        <v>600.29</v>
      </c>
      <c r="D80" s="36">
        <v>48.92</v>
      </c>
      <c r="E80" s="36">
        <v>7.97</v>
      </c>
      <c r="F80" s="36">
        <v>28.28</v>
      </c>
      <c r="G80" s="36">
        <v>0.59</v>
      </c>
      <c r="H80" s="36">
        <v>30.14</v>
      </c>
      <c r="I80" s="36">
        <v>0.14000000000000001</v>
      </c>
      <c r="J80" s="36">
        <v>30</v>
      </c>
      <c r="K80" s="36">
        <v>0.72</v>
      </c>
      <c r="L80" s="36">
        <v>5.98</v>
      </c>
      <c r="M80" s="36">
        <v>0.46</v>
      </c>
      <c r="N80" s="36">
        <v>477.22</v>
      </c>
      <c r="O80" s="126"/>
      <c r="P80" s="126"/>
      <c r="Q80" s="126"/>
      <c r="R80" s="126"/>
      <c r="S80" s="126"/>
      <c r="T80" s="126"/>
      <c r="U80" s="126"/>
      <c r="V80" s="126"/>
      <c r="W80" s="126"/>
      <c r="X80" s="126"/>
    </row>
    <row r="81" spans="1:24" s="22" customFormat="1" ht="20.100000000000001" customHeight="1">
      <c r="A81" s="164">
        <f>IF(D81&lt;&gt;"",COUNTA($D$19:D81),"")</f>
        <v>62</v>
      </c>
      <c r="B81" s="45" t="s">
        <v>170</v>
      </c>
      <c r="C81" s="37">
        <v>2564.9899999999998</v>
      </c>
      <c r="D81" s="37">
        <v>104.95</v>
      </c>
      <c r="E81" s="37">
        <v>65.319999999999993</v>
      </c>
      <c r="F81" s="37">
        <v>19.72</v>
      </c>
      <c r="G81" s="37">
        <v>48.04</v>
      </c>
      <c r="H81" s="37">
        <v>576.91999999999996</v>
      </c>
      <c r="I81" s="37">
        <v>424.92</v>
      </c>
      <c r="J81" s="37">
        <v>152</v>
      </c>
      <c r="K81" s="37">
        <v>8.51</v>
      </c>
      <c r="L81" s="37">
        <v>51.72</v>
      </c>
      <c r="M81" s="37">
        <v>211.03</v>
      </c>
      <c r="N81" s="37">
        <v>1478.76</v>
      </c>
      <c r="O81" s="126"/>
      <c r="P81" s="126"/>
      <c r="Q81" s="126"/>
      <c r="R81" s="126"/>
      <c r="S81" s="126"/>
      <c r="T81" s="126"/>
      <c r="U81" s="126"/>
      <c r="V81" s="126"/>
      <c r="W81" s="126"/>
      <c r="X81" s="126"/>
    </row>
    <row r="82" spans="1:24" s="47" customFormat="1" ht="11.1" customHeight="1">
      <c r="A82" s="163">
        <f>IF(D82&lt;&gt;"",COUNTA($D$19:D82),"")</f>
        <v>63</v>
      </c>
      <c r="B82" s="42" t="s">
        <v>171</v>
      </c>
      <c r="C82" s="36">
        <v>212.54</v>
      </c>
      <c r="D82" s="36">
        <v>3.36</v>
      </c>
      <c r="E82" s="36">
        <v>10.18</v>
      </c>
      <c r="F82" s="36">
        <v>57.16</v>
      </c>
      <c r="G82" s="36">
        <v>6.15</v>
      </c>
      <c r="H82" s="36">
        <v>4.74</v>
      </c>
      <c r="I82" s="36">
        <v>3.05</v>
      </c>
      <c r="J82" s="36">
        <v>1.7</v>
      </c>
      <c r="K82" s="36">
        <v>0.61</v>
      </c>
      <c r="L82" s="36">
        <v>29.21</v>
      </c>
      <c r="M82" s="36">
        <v>28.49</v>
      </c>
      <c r="N82" s="36">
        <v>72.63</v>
      </c>
      <c r="O82" s="127"/>
      <c r="P82" s="127"/>
      <c r="Q82" s="127"/>
      <c r="R82" s="127"/>
      <c r="S82" s="127"/>
      <c r="T82" s="127"/>
      <c r="U82" s="127"/>
      <c r="V82" s="127"/>
      <c r="W82" s="127"/>
      <c r="X82" s="127"/>
    </row>
    <row r="83" spans="1:24"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row>
    <row r="84" spans="1:24" s="47" customFormat="1" ht="11.1" customHeight="1">
      <c r="A84" s="163">
        <f>IF(D84&lt;&gt;"",COUNTA($D$19:D84),"")</f>
        <v>65</v>
      </c>
      <c r="B84" s="42" t="s">
        <v>173</v>
      </c>
      <c r="C84" s="36">
        <v>71.34</v>
      </c>
      <c r="D84" s="36">
        <v>19.36</v>
      </c>
      <c r="E84" s="36">
        <v>2.0499999999999998</v>
      </c>
      <c r="F84" s="36">
        <v>0.09</v>
      </c>
      <c r="G84" s="36">
        <v>0.27</v>
      </c>
      <c r="H84" s="36">
        <v>0.18</v>
      </c>
      <c r="I84" s="36" t="s">
        <v>13</v>
      </c>
      <c r="J84" s="36">
        <v>0.18</v>
      </c>
      <c r="K84" s="36">
        <v>3.96</v>
      </c>
      <c r="L84" s="36">
        <v>21.84</v>
      </c>
      <c r="M84" s="36">
        <v>14.08</v>
      </c>
      <c r="N84" s="36">
        <v>9.51</v>
      </c>
      <c r="O84" s="127"/>
      <c r="P84" s="127"/>
      <c r="Q84" s="127"/>
      <c r="R84" s="127"/>
      <c r="S84" s="127"/>
      <c r="T84" s="127"/>
      <c r="U84" s="127"/>
      <c r="V84" s="127"/>
      <c r="W84" s="127"/>
      <c r="X84" s="127"/>
    </row>
    <row r="85" spans="1:24" s="47" customFormat="1" ht="11.1" customHeight="1">
      <c r="A85" s="163">
        <f>IF(D85&lt;&gt;"",COUNTA($D$19:D85),"")</f>
        <v>66</v>
      </c>
      <c r="B85" s="42" t="s">
        <v>155</v>
      </c>
      <c r="C85" s="36">
        <v>4.1100000000000003</v>
      </c>
      <c r="D85" s="36">
        <v>0.67</v>
      </c>
      <c r="E85" s="36">
        <v>1.49</v>
      </c>
      <c r="F85" s="36" t="s">
        <v>13</v>
      </c>
      <c r="G85" s="36">
        <v>0.11</v>
      </c>
      <c r="H85" s="36" t="s">
        <v>13</v>
      </c>
      <c r="I85" s="36" t="s">
        <v>13</v>
      </c>
      <c r="J85" s="36" t="s">
        <v>13</v>
      </c>
      <c r="K85" s="36">
        <v>0.02</v>
      </c>
      <c r="L85" s="36">
        <v>0.99</v>
      </c>
      <c r="M85" s="36">
        <v>0.6</v>
      </c>
      <c r="N85" s="36">
        <v>0.23</v>
      </c>
      <c r="O85" s="127"/>
      <c r="P85" s="127"/>
      <c r="Q85" s="127"/>
      <c r="R85" s="127"/>
      <c r="S85" s="127"/>
      <c r="T85" s="127"/>
      <c r="U85" s="127"/>
      <c r="V85" s="127"/>
      <c r="W85" s="127"/>
      <c r="X85" s="127"/>
    </row>
    <row r="86" spans="1:24" s="22" customFormat="1" ht="20.100000000000001" customHeight="1">
      <c r="A86" s="164">
        <f>IF(D86&lt;&gt;"",COUNTA($D$19:D86),"")</f>
        <v>67</v>
      </c>
      <c r="B86" s="45" t="s">
        <v>174</v>
      </c>
      <c r="C86" s="37">
        <v>279.77</v>
      </c>
      <c r="D86" s="37">
        <v>22.05</v>
      </c>
      <c r="E86" s="37">
        <v>10.74</v>
      </c>
      <c r="F86" s="37">
        <v>57.25</v>
      </c>
      <c r="G86" s="37">
        <v>6.31</v>
      </c>
      <c r="H86" s="37">
        <v>4.92</v>
      </c>
      <c r="I86" s="37">
        <v>3.05</v>
      </c>
      <c r="J86" s="37">
        <v>1.87</v>
      </c>
      <c r="K86" s="37">
        <v>4.5599999999999996</v>
      </c>
      <c r="L86" s="37">
        <v>50.06</v>
      </c>
      <c r="M86" s="37">
        <v>41.97</v>
      </c>
      <c r="N86" s="37">
        <v>81.91</v>
      </c>
      <c r="O86" s="126"/>
      <c r="P86" s="126"/>
      <c r="Q86" s="126"/>
      <c r="R86" s="126"/>
      <c r="S86" s="126"/>
      <c r="T86" s="126"/>
      <c r="U86" s="126"/>
      <c r="V86" s="126"/>
      <c r="W86" s="126"/>
      <c r="X86" s="126"/>
    </row>
    <row r="87" spans="1:24" s="22" customFormat="1" ht="20.100000000000001" customHeight="1">
      <c r="A87" s="164">
        <f>IF(D87&lt;&gt;"",COUNTA($D$19:D87),"")</f>
        <v>68</v>
      </c>
      <c r="B87" s="45" t="s">
        <v>175</v>
      </c>
      <c r="C87" s="37">
        <v>2844.76</v>
      </c>
      <c r="D87" s="37">
        <v>127</v>
      </c>
      <c r="E87" s="37">
        <v>76.06</v>
      </c>
      <c r="F87" s="37">
        <v>76.98</v>
      </c>
      <c r="G87" s="37">
        <v>54.35</v>
      </c>
      <c r="H87" s="37">
        <v>581.84</v>
      </c>
      <c r="I87" s="37">
        <v>427.97</v>
      </c>
      <c r="J87" s="37">
        <v>153.87</v>
      </c>
      <c r="K87" s="37">
        <v>13.07</v>
      </c>
      <c r="L87" s="37">
        <v>101.78</v>
      </c>
      <c r="M87" s="37">
        <v>253</v>
      </c>
      <c r="N87" s="37">
        <v>1560.67</v>
      </c>
      <c r="O87" s="126"/>
      <c r="P87" s="126"/>
      <c r="Q87" s="126"/>
      <c r="R87" s="126"/>
      <c r="S87" s="126"/>
      <c r="T87" s="126"/>
      <c r="U87" s="126"/>
      <c r="V87" s="126"/>
      <c r="W87" s="126"/>
      <c r="X87" s="126"/>
    </row>
    <row r="88" spans="1:24" s="22" customFormat="1" ht="20.100000000000001" customHeight="1">
      <c r="A88" s="164">
        <f>IF(D88&lt;&gt;"",COUNTA($D$19:D88),"")</f>
        <v>69</v>
      </c>
      <c r="B88" s="45" t="s">
        <v>176</v>
      </c>
      <c r="C88" s="37">
        <v>57.27</v>
      </c>
      <c r="D88" s="37">
        <v>-301.3</v>
      </c>
      <c r="E88" s="37">
        <v>-70.3</v>
      </c>
      <c r="F88" s="37">
        <v>-170.45</v>
      </c>
      <c r="G88" s="37">
        <v>-65.34</v>
      </c>
      <c r="H88" s="37">
        <v>-612.12</v>
      </c>
      <c r="I88" s="37">
        <v>-348.85</v>
      </c>
      <c r="J88" s="37">
        <v>-263.27999999999997</v>
      </c>
      <c r="K88" s="37">
        <v>-55.87</v>
      </c>
      <c r="L88" s="37">
        <v>-161.1</v>
      </c>
      <c r="M88" s="37">
        <v>-54.44</v>
      </c>
      <c r="N88" s="37">
        <v>1548.2</v>
      </c>
      <c r="O88" s="126"/>
      <c r="P88" s="126"/>
      <c r="Q88" s="126"/>
      <c r="R88" s="126"/>
      <c r="S88" s="126"/>
      <c r="T88" s="126"/>
      <c r="U88" s="126"/>
      <c r="V88" s="126"/>
      <c r="W88" s="126"/>
      <c r="X88" s="126"/>
    </row>
    <row r="89" spans="1:24" s="47" customFormat="1" ht="24.95" customHeight="1">
      <c r="A89" s="163">
        <f>IF(D89&lt;&gt;"",COUNTA($D$19:D89),"")</f>
        <v>70</v>
      </c>
      <c r="B89" s="44" t="s">
        <v>177</v>
      </c>
      <c r="C89" s="38">
        <v>60.01</v>
      </c>
      <c r="D89" s="38">
        <v>-304.91000000000003</v>
      </c>
      <c r="E89" s="38">
        <v>-71.56</v>
      </c>
      <c r="F89" s="38">
        <v>-170.29</v>
      </c>
      <c r="G89" s="38">
        <v>-60.6</v>
      </c>
      <c r="H89" s="38">
        <v>-604.91</v>
      </c>
      <c r="I89" s="38">
        <v>-351.64</v>
      </c>
      <c r="J89" s="38">
        <v>-253.27</v>
      </c>
      <c r="K89" s="38">
        <v>-56.43</v>
      </c>
      <c r="L89" s="38">
        <v>-95.78</v>
      </c>
      <c r="M89" s="38">
        <v>-46.41</v>
      </c>
      <c r="N89" s="38">
        <v>1470.89</v>
      </c>
      <c r="O89" s="127"/>
      <c r="P89" s="127"/>
      <c r="Q89" s="127"/>
      <c r="R89" s="127"/>
      <c r="S89" s="127"/>
      <c r="T89" s="127"/>
      <c r="U89" s="127"/>
      <c r="V89" s="127"/>
      <c r="W89" s="127"/>
      <c r="X89" s="127"/>
    </row>
    <row r="90" spans="1:24" s="47" customFormat="1" ht="18" customHeight="1">
      <c r="A90" s="163">
        <f>IF(D90&lt;&gt;"",COUNTA($D$19:D90),"")</f>
        <v>71</v>
      </c>
      <c r="B90" s="42" t="s">
        <v>178</v>
      </c>
      <c r="C90" s="36">
        <v>61.62</v>
      </c>
      <c r="D90" s="36">
        <v>8.5299999999999994</v>
      </c>
      <c r="E90" s="36" t="s">
        <v>13</v>
      </c>
      <c r="F90" s="36" t="s">
        <v>13</v>
      </c>
      <c r="G90" s="36" t="s">
        <v>13</v>
      </c>
      <c r="H90" s="36" t="s">
        <v>13</v>
      </c>
      <c r="I90" s="36" t="s">
        <v>13</v>
      </c>
      <c r="J90" s="36" t="s">
        <v>13</v>
      </c>
      <c r="K90" s="36">
        <v>0.45</v>
      </c>
      <c r="L90" s="36">
        <v>0.34</v>
      </c>
      <c r="M90" s="36" t="s">
        <v>13</v>
      </c>
      <c r="N90" s="36">
        <v>52.29</v>
      </c>
      <c r="O90" s="127"/>
      <c r="P90" s="127"/>
      <c r="Q90" s="127"/>
      <c r="R90" s="127"/>
      <c r="S90" s="127"/>
      <c r="T90" s="127"/>
      <c r="U90" s="127"/>
      <c r="V90" s="127"/>
      <c r="W90" s="127"/>
      <c r="X90" s="127"/>
    </row>
    <row r="91" spans="1:24" ht="11.1" customHeight="1">
      <c r="A91" s="163">
        <f>IF(D91&lt;&gt;"",COUNTA($D$19:D91),"")</f>
        <v>72</v>
      </c>
      <c r="B91" s="42" t="s">
        <v>179</v>
      </c>
      <c r="C91" s="36">
        <v>153.66999999999999</v>
      </c>
      <c r="D91" s="36">
        <v>16.3</v>
      </c>
      <c r="E91" s="36">
        <v>0.37</v>
      </c>
      <c r="F91" s="36">
        <v>2.95</v>
      </c>
      <c r="G91" s="36" t="s">
        <v>13</v>
      </c>
      <c r="H91" s="36" t="s">
        <v>13</v>
      </c>
      <c r="I91" s="36" t="s">
        <v>13</v>
      </c>
      <c r="J91" s="36" t="s">
        <v>13</v>
      </c>
      <c r="K91" s="36">
        <v>0.72</v>
      </c>
      <c r="L91" s="36">
        <v>1.1100000000000001</v>
      </c>
      <c r="M91" s="36">
        <v>2.12</v>
      </c>
      <c r="N91" s="36">
        <v>130.09</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61" t="s">
        <v>136</v>
      </c>
      <c r="B1" s="236"/>
      <c r="C1" s="244"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D1" s="245"/>
      <c r="E1" s="245"/>
      <c r="F1" s="245"/>
      <c r="G1" s="245"/>
      <c r="H1" s="245"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I1" s="245"/>
      <c r="J1" s="245"/>
      <c r="K1" s="245"/>
      <c r="L1" s="245"/>
      <c r="M1" s="245"/>
      <c r="N1" s="245"/>
    </row>
    <row r="2" spans="1:14" s="18" customFormat="1" ht="20.25" customHeight="1">
      <c r="A2" s="261" t="s">
        <v>114</v>
      </c>
      <c r="B2" s="236"/>
      <c r="C2" s="244" t="s">
        <v>131</v>
      </c>
      <c r="D2" s="245"/>
      <c r="E2" s="245"/>
      <c r="F2" s="245"/>
      <c r="G2" s="245"/>
      <c r="H2" s="245" t="s">
        <v>131</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4"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4"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row>
    <row r="19" spans="1:24" s="22" customFormat="1" ht="11.1" customHeight="1">
      <c r="A19" s="163">
        <f>IF(D19&lt;&gt;"",COUNTA($D$19:D19),"")</f>
        <v>1</v>
      </c>
      <c r="B19" s="42" t="s">
        <v>150</v>
      </c>
      <c r="C19" s="136">
        <v>121362</v>
      </c>
      <c r="D19" s="136">
        <v>46106</v>
      </c>
      <c r="E19" s="136">
        <v>16145</v>
      </c>
      <c r="F19" s="136">
        <v>7277</v>
      </c>
      <c r="G19" s="136">
        <v>4781</v>
      </c>
      <c r="H19" s="136">
        <v>26558</v>
      </c>
      <c r="I19" s="136">
        <v>11236</v>
      </c>
      <c r="J19" s="136">
        <v>15322</v>
      </c>
      <c r="K19" s="136">
        <v>3451</v>
      </c>
      <c r="L19" s="136">
        <v>12229</v>
      </c>
      <c r="M19" s="136">
        <v>4815</v>
      </c>
      <c r="N19" s="136" t="s">
        <v>13</v>
      </c>
      <c r="O19" s="126"/>
      <c r="P19" s="126"/>
      <c r="Q19" s="126"/>
      <c r="R19" s="126"/>
      <c r="S19" s="126"/>
      <c r="T19" s="126"/>
      <c r="U19" s="126"/>
      <c r="V19" s="126"/>
      <c r="W19" s="126"/>
      <c r="X19" s="126"/>
    </row>
    <row r="20" spans="1:24" s="22" customFormat="1" ht="11.1" customHeight="1">
      <c r="A20" s="163">
        <f>IF(D20&lt;&gt;"",COUNTA($D$19:D20),"")</f>
        <v>2</v>
      </c>
      <c r="B20" s="42" t="s">
        <v>151</v>
      </c>
      <c r="C20" s="136">
        <v>73452</v>
      </c>
      <c r="D20" s="136">
        <v>16119</v>
      </c>
      <c r="E20" s="136">
        <v>4126</v>
      </c>
      <c r="F20" s="136">
        <v>21409</v>
      </c>
      <c r="G20" s="136">
        <v>1084</v>
      </c>
      <c r="H20" s="136">
        <v>10175</v>
      </c>
      <c r="I20" s="136">
        <v>7662</v>
      </c>
      <c r="J20" s="136">
        <v>2513</v>
      </c>
      <c r="K20" s="136">
        <v>1900</v>
      </c>
      <c r="L20" s="136">
        <v>13521</v>
      </c>
      <c r="M20" s="136">
        <v>5087</v>
      </c>
      <c r="N20" s="136">
        <v>32</v>
      </c>
      <c r="O20" s="126"/>
      <c r="P20" s="126"/>
      <c r="Q20" s="126"/>
      <c r="R20" s="126"/>
      <c r="S20" s="126"/>
      <c r="T20" s="126"/>
      <c r="U20" s="126"/>
      <c r="V20" s="126"/>
      <c r="W20" s="126"/>
      <c r="X20" s="126"/>
    </row>
    <row r="21" spans="1:24" s="22" customFormat="1" ht="21.6" customHeight="1">
      <c r="A21" s="163">
        <f>IF(D21&lt;&gt;"",COUNTA($D$19:D21),"")</f>
        <v>3</v>
      </c>
      <c r="B21" s="43" t="s">
        <v>152</v>
      </c>
      <c r="C21" s="136">
        <v>124448</v>
      </c>
      <c r="D21" s="136" t="s">
        <v>13</v>
      </c>
      <c r="E21" s="136" t="s">
        <v>13</v>
      </c>
      <c r="F21" s="136" t="s">
        <v>13</v>
      </c>
      <c r="G21" s="136" t="s">
        <v>13</v>
      </c>
      <c r="H21" s="136">
        <v>124448</v>
      </c>
      <c r="I21" s="136">
        <v>109370</v>
      </c>
      <c r="J21" s="136">
        <v>15078</v>
      </c>
      <c r="K21" s="136" t="s">
        <v>13</v>
      </c>
      <c r="L21" s="136" t="s">
        <v>13</v>
      </c>
      <c r="M21" s="136" t="s">
        <v>13</v>
      </c>
      <c r="N21" s="136" t="s">
        <v>13</v>
      </c>
      <c r="O21" s="126"/>
      <c r="P21" s="126"/>
      <c r="Q21" s="126"/>
      <c r="R21" s="126"/>
      <c r="S21" s="126"/>
      <c r="T21" s="126"/>
      <c r="U21" s="126"/>
      <c r="V21" s="126"/>
      <c r="W21" s="126"/>
      <c r="X21" s="126"/>
    </row>
    <row r="22" spans="1:24" s="22" customFormat="1" ht="11.1" customHeight="1">
      <c r="A22" s="163">
        <f>IF(D22&lt;&gt;"",COUNTA($D$19:D22),"")</f>
        <v>4</v>
      </c>
      <c r="B22" s="42" t="s">
        <v>153</v>
      </c>
      <c r="C22" s="136">
        <v>4778</v>
      </c>
      <c r="D22" s="136">
        <v>153</v>
      </c>
      <c r="E22" s="136">
        <v>1</v>
      </c>
      <c r="F22" s="136">
        <v>40</v>
      </c>
      <c r="G22" s="136" t="s">
        <v>13</v>
      </c>
      <c r="H22" s="136">
        <v>4</v>
      </c>
      <c r="I22" s="136" t="s">
        <v>13</v>
      </c>
      <c r="J22" s="136">
        <v>4</v>
      </c>
      <c r="K22" s="136" t="s">
        <v>13</v>
      </c>
      <c r="L22" s="136" t="s">
        <v>13</v>
      </c>
      <c r="M22" s="136">
        <v>1</v>
      </c>
      <c r="N22" s="136">
        <v>4580</v>
      </c>
      <c r="O22" s="126"/>
      <c r="P22" s="126"/>
      <c r="Q22" s="126"/>
      <c r="R22" s="126"/>
      <c r="S22" s="126"/>
      <c r="T22" s="126"/>
      <c r="U22" s="126"/>
      <c r="V22" s="126"/>
      <c r="W22" s="126"/>
      <c r="X22" s="126"/>
    </row>
    <row r="23" spans="1:24" s="22" customFormat="1" ht="11.1" customHeight="1">
      <c r="A23" s="163">
        <f>IF(D23&lt;&gt;"",COUNTA($D$19:D23),"")</f>
        <v>5</v>
      </c>
      <c r="B23" s="42" t="s">
        <v>154</v>
      </c>
      <c r="C23" s="136">
        <v>219136</v>
      </c>
      <c r="D23" s="136">
        <v>15531</v>
      </c>
      <c r="E23" s="136">
        <v>4167</v>
      </c>
      <c r="F23" s="136">
        <v>16391</v>
      </c>
      <c r="G23" s="136">
        <v>1799</v>
      </c>
      <c r="H23" s="136">
        <v>64580</v>
      </c>
      <c r="I23" s="136">
        <v>8939</v>
      </c>
      <c r="J23" s="136">
        <v>55642</v>
      </c>
      <c r="K23" s="136">
        <v>4381</v>
      </c>
      <c r="L23" s="136">
        <v>7413</v>
      </c>
      <c r="M23" s="136">
        <v>11074</v>
      </c>
      <c r="N23" s="136">
        <v>93800</v>
      </c>
      <c r="O23" s="126"/>
      <c r="P23" s="126"/>
      <c r="Q23" s="126"/>
      <c r="R23" s="126"/>
      <c r="S23" s="126"/>
      <c r="T23" s="126"/>
      <c r="U23" s="126"/>
      <c r="V23" s="126"/>
      <c r="W23" s="126"/>
      <c r="X23" s="126"/>
    </row>
    <row r="24" spans="1:24" s="22" customFormat="1" ht="11.1" customHeight="1">
      <c r="A24" s="163">
        <f>IF(D24&lt;&gt;"",COUNTA($D$19:D24),"")</f>
        <v>6</v>
      </c>
      <c r="B24" s="42" t="s">
        <v>155</v>
      </c>
      <c r="C24" s="136">
        <v>109450</v>
      </c>
      <c r="D24" s="136">
        <v>7493</v>
      </c>
      <c r="E24" s="136">
        <v>250</v>
      </c>
      <c r="F24" s="136">
        <v>9546</v>
      </c>
      <c r="G24" s="136">
        <v>82</v>
      </c>
      <c r="H24" s="136">
        <v>1969</v>
      </c>
      <c r="I24" s="136">
        <v>115</v>
      </c>
      <c r="J24" s="136">
        <v>1854</v>
      </c>
      <c r="K24" s="136">
        <v>118</v>
      </c>
      <c r="L24" s="136">
        <v>54</v>
      </c>
      <c r="M24" s="136">
        <v>10</v>
      </c>
      <c r="N24" s="136">
        <v>89929</v>
      </c>
      <c r="O24" s="126"/>
      <c r="P24" s="126"/>
      <c r="Q24" s="126"/>
      <c r="R24" s="126"/>
      <c r="S24" s="126"/>
      <c r="T24" s="126"/>
      <c r="U24" s="126"/>
      <c r="V24" s="126"/>
      <c r="W24" s="126"/>
      <c r="X24" s="126"/>
    </row>
    <row r="25" spans="1:24" s="22" customFormat="1" ht="20.100000000000001" customHeight="1">
      <c r="A25" s="164">
        <f>IF(D25&lt;&gt;"",COUNTA($D$19:D25),"")</f>
        <v>7</v>
      </c>
      <c r="B25" s="45" t="s">
        <v>156</v>
      </c>
      <c r="C25" s="137">
        <v>433725</v>
      </c>
      <c r="D25" s="137">
        <v>70414</v>
      </c>
      <c r="E25" s="137">
        <v>24188</v>
      </c>
      <c r="F25" s="137">
        <v>35571</v>
      </c>
      <c r="G25" s="137">
        <v>7583</v>
      </c>
      <c r="H25" s="137">
        <v>223797</v>
      </c>
      <c r="I25" s="137">
        <v>137092</v>
      </c>
      <c r="J25" s="137">
        <v>86704</v>
      </c>
      <c r="K25" s="137">
        <v>9614</v>
      </c>
      <c r="L25" s="137">
        <v>33109</v>
      </c>
      <c r="M25" s="137">
        <v>20967</v>
      </c>
      <c r="N25" s="137">
        <v>8483</v>
      </c>
      <c r="O25" s="126"/>
      <c r="P25" s="126"/>
      <c r="Q25" s="126"/>
      <c r="R25" s="126"/>
      <c r="S25" s="126"/>
      <c r="T25" s="126"/>
      <c r="U25" s="126"/>
      <c r="V25" s="126"/>
      <c r="W25" s="126"/>
      <c r="X25" s="126"/>
    </row>
    <row r="26" spans="1:24" s="22" customFormat="1" ht="21.6" customHeight="1">
      <c r="A26" s="163">
        <f>IF(D26&lt;&gt;"",COUNTA($D$19:D26),"")</f>
        <v>8</v>
      </c>
      <c r="B26" s="43" t="s">
        <v>157</v>
      </c>
      <c r="C26" s="136">
        <v>39630</v>
      </c>
      <c r="D26" s="136">
        <v>3505</v>
      </c>
      <c r="E26" s="136">
        <v>1632</v>
      </c>
      <c r="F26" s="136">
        <v>8202</v>
      </c>
      <c r="G26" s="136">
        <v>107</v>
      </c>
      <c r="H26" s="136">
        <v>3027</v>
      </c>
      <c r="I26" s="136">
        <v>144</v>
      </c>
      <c r="J26" s="136">
        <v>2883</v>
      </c>
      <c r="K26" s="136">
        <v>1979</v>
      </c>
      <c r="L26" s="136">
        <v>16217</v>
      </c>
      <c r="M26" s="136">
        <v>4962</v>
      </c>
      <c r="N26" s="136" t="s">
        <v>13</v>
      </c>
      <c r="O26" s="126"/>
      <c r="P26" s="126"/>
      <c r="Q26" s="126"/>
      <c r="R26" s="126"/>
      <c r="S26" s="126"/>
      <c r="T26" s="126"/>
      <c r="U26" s="126"/>
      <c r="V26" s="126"/>
      <c r="W26" s="126"/>
      <c r="X26" s="126"/>
    </row>
    <row r="27" spans="1:24" s="22" customFormat="1" ht="11.1" customHeight="1">
      <c r="A27" s="163">
        <f>IF(D27&lt;&gt;"",COUNTA($D$19:D27),"")</f>
        <v>9</v>
      </c>
      <c r="B27" s="42" t="s">
        <v>158</v>
      </c>
      <c r="C27" s="136">
        <v>26801</v>
      </c>
      <c r="D27" s="136">
        <v>273</v>
      </c>
      <c r="E27" s="136">
        <v>670</v>
      </c>
      <c r="F27" s="136">
        <v>7456</v>
      </c>
      <c r="G27" s="136" t="s">
        <v>13</v>
      </c>
      <c r="H27" s="136">
        <v>1030</v>
      </c>
      <c r="I27" s="136" t="s">
        <v>13</v>
      </c>
      <c r="J27" s="136">
        <v>1030</v>
      </c>
      <c r="K27" s="136">
        <v>1862</v>
      </c>
      <c r="L27" s="136">
        <v>11811</v>
      </c>
      <c r="M27" s="136">
        <v>3698</v>
      </c>
      <c r="N27" s="136" t="s">
        <v>13</v>
      </c>
      <c r="O27" s="126"/>
      <c r="P27" s="126"/>
      <c r="Q27" s="126"/>
      <c r="R27" s="126"/>
      <c r="S27" s="126"/>
      <c r="T27" s="126"/>
      <c r="U27" s="126"/>
      <c r="V27" s="126"/>
      <c r="W27" s="126"/>
      <c r="X27" s="126"/>
    </row>
    <row r="28" spans="1:24"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row>
    <row r="29" spans="1:24" s="22" customFormat="1" ht="11.1" customHeight="1">
      <c r="A29" s="163">
        <f>IF(D29&lt;&gt;"",COUNTA($D$19:D29),"")</f>
        <v>11</v>
      </c>
      <c r="B29" s="42" t="s">
        <v>160</v>
      </c>
      <c r="C29" s="136">
        <v>765</v>
      </c>
      <c r="D29" s="136">
        <v>147</v>
      </c>
      <c r="E29" s="136">
        <v>199</v>
      </c>
      <c r="F29" s="136" t="s">
        <v>13</v>
      </c>
      <c r="G29" s="136">
        <v>5</v>
      </c>
      <c r="H29" s="136">
        <v>256</v>
      </c>
      <c r="I29" s="136">
        <v>254</v>
      </c>
      <c r="J29" s="136">
        <v>2</v>
      </c>
      <c r="K29" s="136">
        <v>50</v>
      </c>
      <c r="L29" s="136">
        <v>43</v>
      </c>
      <c r="M29" s="136">
        <v>-2</v>
      </c>
      <c r="N29" s="136">
        <v>67</v>
      </c>
      <c r="O29" s="126"/>
      <c r="P29" s="126"/>
      <c r="Q29" s="126"/>
      <c r="R29" s="126"/>
      <c r="S29" s="126"/>
      <c r="T29" s="126"/>
      <c r="U29" s="126"/>
      <c r="V29" s="126"/>
      <c r="W29" s="126"/>
      <c r="X29" s="126"/>
    </row>
    <row r="30" spans="1:24" s="22" customFormat="1" ht="11.1" customHeight="1">
      <c r="A30" s="163">
        <f>IF(D30&lt;&gt;"",COUNTA($D$19:D30),"")</f>
        <v>12</v>
      </c>
      <c r="B30" s="42" t="s">
        <v>155</v>
      </c>
      <c r="C30" s="136">
        <v>411</v>
      </c>
      <c r="D30" s="136">
        <v>8</v>
      </c>
      <c r="E30" s="136">
        <v>64</v>
      </c>
      <c r="F30" s="136">
        <v>241</v>
      </c>
      <c r="G30" s="136" t="s">
        <v>13</v>
      </c>
      <c r="H30" s="136" t="s">
        <v>13</v>
      </c>
      <c r="I30" s="136" t="s">
        <v>13</v>
      </c>
      <c r="J30" s="136" t="s">
        <v>13</v>
      </c>
      <c r="K30" s="136" t="s">
        <v>13</v>
      </c>
      <c r="L30" s="136">
        <v>80</v>
      </c>
      <c r="M30" s="136">
        <v>19</v>
      </c>
      <c r="N30" s="136" t="s">
        <v>13</v>
      </c>
      <c r="O30" s="126"/>
      <c r="P30" s="126"/>
      <c r="Q30" s="126"/>
      <c r="R30" s="126"/>
      <c r="S30" s="126"/>
      <c r="T30" s="126"/>
      <c r="U30" s="126"/>
      <c r="V30" s="126"/>
      <c r="W30" s="126"/>
      <c r="X30" s="126"/>
    </row>
    <row r="31" spans="1:24" s="22" customFormat="1" ht="20.100000000000001" customHeight="1">
      <c r="A31" s="164">
        <f>IF(D31&lt;&gt;"",COUNTA($D$19:D31),"")</f>
        <v>13</v>
      </c>
      <c r="B31" s="45" t="s">
        <v>161</v>
      </c>
      <c r="C31" s="137">
        <v>39984</v>
      </c>
      <c r="D31" s="137">
        <v>3645</v>
      </c>
      <c r="E31" s="137">
        <v>1767</v>
      </c>
      <c r="F31" s="137">
        <v>7960</v>
      </c>
      <c r="G31" s="137">
        <v>112</v>
      </c>
      <c r="H31" s="137">
        <v>3283</v>
      </c>
      <c r="I31" s="137">
        <v>398</v>
      </c>
      <c r="J31" s="137">
        <v>2885</v>
      </c>
      <c r="K31" s="137">
        <v>2029</v>
      </c>
      <c r="L31" s="137">
        <v>16180</v>
      </c>
      <c r="M31" s="137">
        <v>4941</v>
      </c>
      <c r="N31" s="137">
        <v>67</v>
      </c>
      <c r="O31" s="126"/>
      <c r="P31" s="126"/>
      <c r="Q31" s="126"/>
      <c r="R31" s="126"/>
      <c r="S31" s="126"/>
      <c r="T31" s="126"/>
      <c r="U31" s="126"/>
      <c r="V31" s="126"/>
      <c r="W31" s="126"/>
      <c r="X31" s="126"/>
    </row>
    <row r="32" spans="1:24" s="22" customFormat="1" ht="20.100000000000001" customHeight="1">
      <c r="A32" s="164">
        <f>IF(D32&lt;&gt;"",COUNTA($D$19:D32),"")</f>
        <v>14</v>
      </c>
      <c r="B32" s="45" t="s">
        <v>162</v>
      </c>
      <c r="C32" s="137">
        <v>473710</v>
      </c>
      <c r="D32" s="137">
        <v>74059</v>
      </c>
      <c r="E32" s="137">
        <v>25956</v>
      </c>
      <c r="F32" s="137">
        <v>43531</v>
      </c>
      <c r="G32" s="137">
        <v>7695</v>
      </c>
      <c r="H32" s="137">
        <v>227079</v>
      </c>
      <c r="I32" s="137">
        <v>137490</v>
      </c>
      <c r="J32" s="137">
        <v>89589</v>
      </c>
      <c r="K32" s="137">
        <v>11644</v>
      </c>
      <c r="L32" s="137">
        <v>49289</v>
      </c>
      <c r="M32" s="137">
        <v>25908</v>
      </c>
      <c r="N32" s="137">
        <v>8549</v>
      </c>
      <c r="O32" s="126"/>
      <c r="P32" s="126"/>
      <c r="Q32" s="126"/>
      <c r="R32" s="126"/>
      <c r="S32" s="126"/>
      <c r="T32" s="126"/>
      <c r="U32" s="126"/>
      <c r="V32" s="126"/>
      <c r="W32" s="126"/>
      <c r="X32" s="126"/>
    </row>
    <row r="33" spans="1:24" s="22" customFormat="1" ht="11.1" customHeight="1">
      <c r="A33" s="163">
        <f>IF(D33&lt;&gt;"",COUNTA($D$19:D33),"")</f>
        <v>15</v>
      </c>
      <c r="B33" s="42" t="s">
        <v>163</v>
      </c>
      <c r="C33" s="136">
        <v>139516</v>
      </c>
      <c r="D33" s="136" t="s">
        <v>13</v>
      </c>
      <c r="E33" s="136" t="s">
        <v>13</v>
      </c>
      <c r="F33" s="136" t="s">
        <v>13</v>
      </c>
      <c r="G33" s="136" t="s">
        <v>13</v>
      </c>
      <c r="H33" s="136" t="s">
        <v>13</v>
      </c>
      <c r="I33" s="136" t="s">
        <v>13</v>
      </c>
      <c r="J33" s="136" t="s">
        <v>13</v>
      </c>
      <c r="K33" s="136" t="s">
        <v>13</v>
      </c>
      <c r="L33" s="136" t="s">
        <v>13</v>
      </c>
      <c r="M33" s="136" t="s">
        <v>13</v>
      </c>
      <c r="N33" s="136">
        <v>139516</v>
      </c>
      <c r="O33" s="126"/>
      <c r="P33" s="126"/>
      <c r="Q33" s="126"/>
      <c r="R33" s="126"/>
      <c r="S33" s="126"/>
      <c r="T33" s="126"/>
      <c r="U33" s="126"/>
      <c r="V33" s="126"/>
      <c r="W33" s="126"/>
      <c r="X33" s="126"/>
    </row>
    <row r="34" spans="1:24" s="22" customFormat="1" ht="11.1" customHeight="1">
      <c r="A34" s="163">
        <f>IF(D34&lt;&gt;"",COUNTA($D$19:D34),"")</f>
        <v>16</v>
      </c>
      <c r="B34" s="42" t="s">
        <v>164</v>
      </c>
      <c r="C34" s="136">
        <v>55834</v>
      </c>
      <c r="D34" s="136" t="s">
        <v>13</v>
      </c>
      <c r="E34" s="136" t="s">
        <v>13</v>
      </c>
      <c r="F34" s="136" t="s">
        <v>13</v>
      </c>
      <c r="G34" s="136" t="s">
        <v>13</v>
      </c>
      <c r="H34" s="136" t="s">
        <v>13</v>
      </c>
      <c r="I34" s="136" t="s">
        <v>13</v>
      </c>
      <c r="J34" s="136" t="s">
        <v>13</v>
      </c>
      <c r="K34" s="136" t="s">
        <v>13</v>
      </c>
      <c r="L34" s="136" t="s">
        <v>13</v>
      </c>
      <c r="M34" s="136" t="s">
        <v>13</v>
      </c>
      <c r="N34" s="136">
        <v>55834</v>
      </c>
      <c r="O34" s="126"/>
      <c r="P34" s="126"/>
      <c r="Q34" s="126"/>
      <c r="R34" s="126"/>
      <c r="S34" s="126"/>
      <c r="T34" s="126"/>
      <c r="U34" s="126"/>
      <c r="V34" s="126"/>
      <c r="W34" s="126"/>
      <c r="X34" s="126"/>
    </row>
    <row r="35" spans="1:24" s="22" customFormat="1" ht="11.1" customHeight="1">
      <c r="A35" s="163">
        <f>IF(D35&lt;&gt;"",COUNTA($D$19:D35),"")</f>
        <v>17</v>
      </c>
      <c r="B35" s="42" t="s">
        <v>180</v>
      </c>
      <c r="C35" s="136">
        <v>52401</v>
      </c>
      <c r="D35" s="136" t="s">
        <v>13</v>
      </c>
      <c r="E35" s="136" t="s">
        <v>13</v>
      </c>
      <c r="F35" s="136" t="s">
        <v>13</v>
      </c>
      <c r="G35" s="136" t="s">
        <v>13</v>
      </c>
      <c r="H35" s="136" t="s">
        <v>13</v>
      </c>
      <c r="I35" s="136" t="s">
        <v>13</v>
      </c>
      <c r="J35" s="136" t="s">
        <v>13</v>
      </c>
      <c r="K35" s="136" t="s">
        <v>13</v>
      </c>
      <c r="L35" s="136" t="s">
        <v>13</v>
      </c>
      <c r="M35" s="136" t="s">
        <v>13</v>
      </c>
      <c r="N35" s="136">
        <v>52401</v>
      </c>
      <c r="O35" s="126"/>
      <c r="P35" s="126"/>
      <c r="Q35" s="126"/>
      <c r="R35" s="126"/>
      <c r="S35" s="126"/>
      <c r="T35" s="126"/>
      <c r="U35" s="126"/>
      <c r="V35" s="126"/>
      <c r="W35" s="126"/>
      <c r="X35" s="126"/>
    </row>
    <row r="36" spans="1:24" s="22" customFormat="1" ht="11.1" customHeight="1">
      <c r="A36" s="163">
        <f>IF(D36&lt;&gt;"",COUNTA($D$19:D36),"")</f>
        <v>18</v>
      </c>
      <c r="B36" s="42" t="s">
        <v>181</v>
      </c>
      <c r="C36" s="136">
        <v>22078</v>
      </c>
      <c r="D36" s="136" t="s">
        <v>13</v>
      </c>
      <c r="E36" s="136" t="s">
        <v>13</v>
      </c>
      <c r="F36" s="136" t="s">
        <v>13</v>
      </c>
      <c r="G36" s="136" t="s">
        <v>13</v>
      </c>
      <c r="H36" s="136" t="s">
        <v>13</v>
      </c>
      <c r="I36" s="136" t="s">
        <v>13</v>
      </c>
      <c r="J36" s="136" t="s">
        <v>13</v>
      </c>
      <c r="K36" s="136" t="s">
        <v>13</v>
      </c>
      <c r="L36" s="136" t="s">
        <v>13</v>
      </c>
      <c r="M36" s="136" t="s">
        <v>13</v>
      </c>
      <c r="N36" s="136">
        <v>22078</v>
      </c>
      <c r="O36" s="126"/>
      <c r="P36" s="126"/>
      <c r="Q36" s="126"/>
      <c r="R36" s="126"/>
      <c r="S36" s="126"/>
      <c r="T36" s="126"/>
      <c r="U36" s="126"/>
      <c r="V36" s="126"/>
      <c r="W36" s="126"/>
      <c r="X36" s="126"/>
    </row>
    <row r="37" spans="1:24" s="22" customFormat="1" ht="11.1" customHeight="1">
      <c r="A37" s="163">
        <f>IF(D37&lt;&gt;"",COUNTA($D$19:D37),"")</f>
        <v>19</v>
      </c>
      <c r="B37" s="42" t="s">
        <v>69</v>
      </c>
      <c r="C37" s="136">
        <v>71157</v>
      </c>
      <c r="D37" s="136" t="s">
        <v>13</v>
      </c>
      <c r="E37" s="136" t="s">
        <v>13</v>
      </c>
      <c r="F37" s="136" t="s">
        <v>13</v>
      </c>
      <c r="G37" s="136" t="s">
        <v>13</v>
      </c>
      <c r="H37" s="136" t="s">
        <v>13</v>
      </c>
      <c r="I37" s="136" t="s">
        <v>13</v>
      </c>
      <c r="J37" s="136" t="s">
        <v>13</v>
      </c>
      <c r="K37" s="136" t="s">
        <v>13</v>
      </c>
      <c r="L37" s="136" t="s">
        <v>13</v>
      </c>
      <c r="M37" s="136" t="s">
        <v>13</v>
      </c>
      <c r="N37" s="136">
        <v>71157</v>
      </c>
      <c r="O37" s="126"/>
      <c r="P37" s="126"/>
      <c r="Q37" s="126"/>
      <c r="R37" s="126"/>
      <c r="S37" s="126"/>
      <c r="T37" s="126"/>
      <c r="U37" s="126"/>
      <c r="V37" s="126"/>
      <c r="W37" s="126"/>
      <c r="X37" s="126"/>
    </row>
    <row r="38" spans="1:24" s="22" customFormat="1" ht="21.6" customHeight="1">
      <c r="A38" s="163">
        <f>IF(D38&lt;&gt;"",COUNTA($D$19:D38),"")</f>
        <v>20</v>
      </c>
      <c r="B38" s="43" t="s">
        <v>165</v>
      </c>
      <c r="C38" s="136">
        <v>63766</v>
      </c>
      <c r="D38" s="136" t="s">
        <v>13</v>
      </c>
      <c r="E38" s="136" t="s">
        <v>13</v>
      </c>
      <c r="F38" s="136" t="s">
        <v>13</v>
      </c>
      <c r="G38" s="136" t="s">
        <v>13</v>
      </c>
      <c r="H38" s="136" t="s">
        <v>13</v>
      </c>
      <c r="I38" s="136" t="s">
        <v>13</v>
      </c>
      <c r="J38" s="136" t="s">
        <v>13</v>
      </c>
      <c r="K38" s="136" t="s">
        <v>13</v>
      </c>
      <c r="L38" s="136" t="s">
        <v>13</v>
      </c>
      <c r="M38" s="136" t="s">
        <v>13</v>
      </c>
      <c r="N38" s="136">
        <v>63766</v>
      </c>
      <c r="O38" s="126"/>
      <c r="P38" s="126"/>
      <c r="Q38" s="126"/>
      <c r="R38" s="126"/>
      <c r="S38" s="126"/>
      <c r="T38" s="126"/>
      <c r="U38" s="126"/>
      <c r="V38" s="126"/>
      <c r="W38" s="126"/>
      <c r="X38" s="126"/>
    </row>
    <row r="39" spans="1:24" s="22" customFormat="1" ht="21.6" customHeight="1">
      <c r="A39" s="163">
        <f>IF(D39&lt;&gt;"",COUNTA($D$19:D39),"")</f>
        <v>21</v>
      </c>
      <c r="B39" s="43" t="s">
        <v>166</v>
      </c>
      <c r="C39" s="136">
        <v>70481</v>
      </c>
      <c r="D39" s="136">
        <v>494</v>
      </c>
      <c r="E39" s="136">
        <v>67</v>
      </c>
      <c r="F39" s="136">
        <v>1931</v>
      </c>
      <c r="G39" s="136">
        <v>644</v>
      </c>
      <c r="H39" s="136">
        <v>64336</v>
      </c>
      <c r="I39" s="136">
        <v>33023</v>
      </c>
      <c r="J39" s="136">
        <v>31313</v>
      </c>
      <c r="K39" s="136">
        <v>46</v>
      </c>
      <c r="L39" s="136">
        <v>2578</v>
      </c>
      <c r="M39" s="136">
        <v>385</v>
      </c>
      <c r="N39" s="136" t="s">
        <v>13</v>
      </c>
      <c r="O39" s="126"/>
      <c r="P39" s="126"/>
      <c r="Q39" s="126"/>
      <c r="R39" s="126"/>
      <c r="S39" s="126"/>
      <c r="T39" s="126"/>
      <c r="U39" s="126"/>
      <c r="V39" s="126"/>
      <c r="W39" s="126"/>
      <c r="X39" s="126"/>
    </row>
    <row r="40" spans="1:24" s="22" customFormat="1" ht="21.6" customHeight="1">
      <c r="A40" s="163">
        <f>IF(D40&lt;&gt;"",COUNTA($D$19:D40),"")</f>
        <v>22</v>
      </c>
      <c r="B40" s="43" t="s">
        <v>167</v>
      </c>
      <c r="C40" s="136">
        <v>12957</v>
      </c>
      <c r="D40" s="136">
        <v>201</v>
      </c>
      <c r="E40" s="136">
        <v>12</v>
      </c>
      <c r="F40" s="136">
        <v>6</v>
      </c>
      <c r="G40" s="136">
        <v>22</v>
      </c>
      <c r="H40" s="136">
        <v>12700</v>
      </c>
      <c r="I40" s="136">
        <v>12664</v>
      </c>
      <c r="J40" s="136">
        <v>36</v>
      </c>
      <c r="K40" s="136" t="s">
        <v>13</v>
      </c>
      <c r="L40" s="136" t="s">
        <v>13</v>
      </c>
      <c r="M40" s="136">
        <v>15</v>
      </c>
      <c r="N40" s="136" t="s">
        <v>13</v>
      </c>
      <c r="O40" s="126"/>
      <c r="P40" s="126"/>
      <c r="Q40" s="126"/>
      <c r="R40" s="126"/>
      <c r="S40" s="126"/>
      <c r="T40" s="126"/>
      <c r="U40" s="126"/>
      <c r="V40" s="126"/>
      <c r="W40" s="126"/>
      <c r="X40" s="126"/>
    </row>
    <row r="41" spans="1:24" s="22" customFormat="1" ht="11.1" customHeight="1">
      <c r="A41" s="163">
        <f>IF(D41&lt;&gt;"",COUNTA($D$19:D41),"")</f>
        <v>23</v>
      </c>
      <c r="B41" s="42" t="s">
        <v>168</v>
      </c>
      <c r="C41" s="136">
        <v>25889</v>
      </c>
      <c r="D41" s="136">
        <v>751</v>
      </c>
      <c r="E41" s="136">
        <v>6813</v>
      </c>
      <c r="F41" s="136">
        <v>411</v>
      </c>
      <c r="G41" s="136">
        <v>1281</v>
      </c>
      <c r="H41" s="136">
        <v>2900</v>
      </c>
      <c r="I41" s="136">
        <v>9</v>
      </c>
      <c r="J41" s="136">
        <v>2891</v>
      </c>
      <c r="K41" s="136">
        <v>420</v>
      </c>
      <c r="L41" s="136">
        <v>4421</v>
      </c>
      <c r="M41" s="136">
        <v>8892</v>
      </c>
      <c r="N41" s="136" t="s">
        <v>13</v>
      </c>
      <c r="O41" s="126"/>
      <c r="P41" s="126"/>
      <c r="Q41" s="126"/>
      <c r="R41" s="126"/>
      <c r="S41" s="126"/>
      <c r="T41" s="126"/>
      <c r="U41" s="126"/>
      <c r="V41" s="126"/>
      <c r="W41" s="126"/>
      <c r="X41" s="126"/>
    </row>
    <row r="42" spans="1:24" s="22" customFormat="1" ht="11.1" customHeight="1">
      <c r="A42" s="163">
        <f>IF(D42&lt;&gt;"",COUNTA($D$19:D42),"")</f>
        <v>24</v>
      </c>
      <c r="B42" s="42" t="s">
        <v>169</v>
      </c>
      <c r="C42" s="136">
        <v>199891</v>
      </c>
      <c r="D42" s="136">
        <v>28155</v>
      </c>
      <c r="E42" s="136">
        <v>6193</v>
      </c>
      <c r="F42" s="136">
        <v>11224</v>
      </c>
      <c r="G42" s="136">
        <v>399</v>
      </c>
      <c r="H42" s="136">
        <v>45812</v>
      </c>
      <c r="I42" s="136">
        <v>39061</v>
      </c>
      <c r="J42" s="136">
        <v>6751</v>
      </c>
      <c r="K42" s="136">
        <v>935</v>
      </c>
      <c r="L42" s="136">
        <v>2513</v>
      </c>
      <c r="M42" s="136">
        <v>10775</v>
      </c>
      <c r="N42" s="136">
        <v>93884</v>
      </c>
      <c r="O42" s="126"/>
      <c r="P42" s="126"/>
      <c r="Q42" s="126"/>
      <c r="R42" s="126"/>
      <c r="S42" s="126"/>
      <c r="T42" s="126"/>
      <c r="U42" s="126"/>
      <c r="V42" s="126"/>
      <c r="W42" s="126"/>
      <c r="X42" s="126"/>
    </row>
    <row r="43" spans="1:24" s="22" customFormat="1" ht="11.1" customHeight="1">
      <c r="A43" s="163">
        <f>IF(D43&lt;&gt;"",COUNTA($D$19:D43),"")</f>
        <v>25</v>
      </c>
      <c r="B43" s="42" t="s">
        <v>155</v>
      </c>
      <c r="C43" s="136">
        <v>109450</v>
      </c>
      <c r="D43" s="136">
        <v>7493</v>
      </c>
      <c r="E43" s="136">
        <v>250</v>
      </c>
      <c r="F43" s="136">
        <v>9546</v>
      </c>
      <c r="G43" s="136">
        <v>82</v>
      </c>
      <c r="H43" s="136">
        <v>1969</v>
      </c>
      <c r="I43" s="136">
        <v>115</v>
      </c>
      <c r="J43" s="136">
        <v>1854</v>
      </c>
      <c r="K43" s="136">
        <v>118</v>
      </c>
      <c r="L43" s="136">
        <v>54</v>
      </c>
      <c r="M43" s="136">
        <v>10</v>
      </c>
      <c r="N43" s="136">
        <v>89929</v>
      </c>
      <c r="O43" s="126"/>
      <c r="P43" s="126"/>
      <c r="Q43" s="126"/>
      <c r="R43" s="126"/>
      <c r="S43" s="126"/>
      <c r="T43" s="126"/>
      <c r="U43" s="126"/>
      <c r="V43" s="126"/>
      <c r="W43" s="126"/>
      <c r="X43" s="126"/>
    </row>
    <row r="44" spans="1:24" s="22" customFormat="1" ht="20.100000000000001" customHeight="1">
      <c r="A44" s="164">
        <f>IF(D44&lt;&gt;"",COUNTA($D$19:D44),"")</f>
        <v>26</v>
      </c>
      <c r="B44" s="45" t="s">
        <v>170</v>
      </c>
      <c r="C44" s="137">
        <v>474206</v>
      </c>
      <c r="D44" s="137">
        <v>22107</v>
      </c>
      <c r="E44" s="137">
        <v>12835</v>
      </c>
      <c r="F44" s="137">
        <v>4026</v>
      </c>
      <c r="G44" s="137">
        <v>2264</v>
      </c>
      <c r="H44" s="137">
        <v>123780</v>
      </c>
      <c r="I44" s="137">
        <v>84643</v>
      </c>
      <c r="J44" s="137">
        <v>39138</v>
      </c>
      <c r="K44" s="137">
        <v>1283</v>
      </c>
      <c r="L44" s="137">
        <v>9459</v>
      </c>
      <c r="M44" s="137">
        <v>20057</v>
      </c>
      <c r="N44" s="137">
        <v>278395</v>
      </c>
      <c r="O44" s="126"/>
      <c r="P44" s="126"/>
      <c r="Q44" s="126"/>
      <c r="R44" s="126"/>
      <c r="S44" s="126"/>
      <c r="T44" s="126"/>
      <c r="U44" s="126"/>
      <c r="V44" s="126"/>
      <c r="W44" s="126"/>
      <c r="X44" s="126"/>
    </row>
    <row r="45" spans="1:24" s="47" customFormat="1" ht="11.1" customHeight="1">
      <c r="A45" s="163">
        <f>IF(D45&lt;&gt;"",COUNTA($D$19:D45),"")</f>
        <v>27</v>
      </c>
      <c r="B45" s="42" t="s">
        <v>171</v>
      </c>
      <c r="C45" s="136">
        <v>27307</v>
      </c>
      <c r="D45" s="136">
        <v>294</v>
      </c>
      <c r="E45" s="136">
        <v>947</v>
      </c>
      <c r="F45" s="136">
        <v>4008</v>
      </c>
      <c r="G45" s="136">
        <v>4</v>
      </c>
      <c r="H45" s="136">
        <v>402</v>
      </c>
      <c r="I45" s="136">
        <v>1</v>
      </c>
      <c r="J45" s="136">
        <v>401</v>
      </c>
      <c r="K45" s="136">
        <v>1174</v>
      </c>
      <c r="L45" s="136">
        <v>7698</v>
      </c>
      <c r="M45" s="136">
        <v>1558</v>
      </c>
      <c r="N45" s="136">
        <v>11222</v>
      </c>
      <c r="O45" s="127"/>
      <c r="P45" s="127"/>
      <c r="Q45" s="127"/>
      <c r="R45" s="127"/>
      <c r="S45" s="127"/>
      <c r="T45" s="127"/>
      <c r="U45" s="127"/>
      <c r="V45" s="127"/>
      <c r="W45" s="127"/>
      <c r="X45" s="127"/>
    </row>
    <row r="46" spans="1:24"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row>
    <row r="47" spans="1:24" s="47" customFormat="1" ht="11.1" customHeight="1">
      <c r="A47" s="163">
        <f>IF(D47&lt;&gt;"",COUNTA($D$19:D47),"")</f>
        <v>29</v>
      </c>
      <c r="B47" s="42" t="s">
        <v>173</v>
      </c>
      <c r="C47" s="136">
        <v>12441</v>
      </c>
      <c r="D47" s="136">
        <v>4283</v>
      </c>
      <c r="E47" s="136">
        <v>133</v>
      </c>
      <c r="F47" s="136">
        <v>1312</v>
      </c>
      <c r="G47" s="136">
        <v>25</v>
      </c>
      <c r="H47" s="136">
        <v>981</v>
      </c>
      <c r="I47" s="136">
        <v>89</v>
      </c>
      <c r="J47" s="136">
        <v>892</v>
      </c>
      <c r="K47" s="136">
        <v>228</v>
      </c>
      <c r="L47" s="136">
        <v>3818</v>
      </c>
      <c r="M47" s="136">
        <v>1625</v>
      </c>
      <c r="N47" s="136">
        <v>36</v>
      </c>
      <c r="O47" s="127"/>
      <c r="P47" s="127"/>
      <c r="Q47" s="127"/>
      <c r="R47" s="127"/>
      <c r="S47" s="127"/>
      <c r="T47" s="127"/>
      <c r="U47" s="127"/>
      <c r="V47" s="127"/>
      <c r="W47" s="127"/>
      <c r="X47" s="127"/>
    </row>
    <row r="48" spans="1:24" s="47" customFormat="1" ht="11.1" customHeight="1">
      <c r="A48" s="163">
        <f>IF(D48&lt;&gt;"",COUNTA($D$19:D48),"")</f>
        <v>30</v>
      </c>
      <c r="B48" s="42" t="s">
        <v>155</v>
      </c>
      <c r="C48" s="136">
        <v>411</v>
      </c>
      <c r="D48" s="136">
        <v>8</v>
      </c>
      <c r="E48" s="136">
        <v>64</v>
      </c>
      <c r="F48" s="136">
        <v>241</v>
      </c>
      <c r="G48" s="136" t="s">
        <v>13</v>
      </c>
      <c r="H48" s="136" t="s">
        <v>13</v>
      </c>
      <c r="I48" s="136" t="s">
        <v>13</v>
      </c>
      <c r="J48" s="136" t="s">
        <v>13</v>
      </c>
      <c r="K48" s="136" t="s">
        <v>13</v>
      </c>
      <c r="L48" s="136">
        <v>80</v>
      </c>
      <c r="M48" s="136">
        <v>19</v>
      </c>
      <c r="N48" s="136" t="s">
        <v>13</v>
      </c>
      <c r="O48" s="127"/>
      <c r="P48" s="127"/>
      <c r="Q48" s="127"/>
      <c r="R48" s="127"/>
      <c r="S48" s="127"/>
      <c r="T48" s="127"/>
      <c r="U48" s="127"/>
      <c r="V48" s="127"/>
      <c r="W48" s="127"/>
      <c r="X48" s="127"/>
    </row>
    <row r="49" spans="1:24" s="22" customFormat="1" ht="20.100000000000001" customHeight="1">
      <c r="A49" s="164">
        <f>IF(D49&lt;&gt;"",COUNTA($D$19:D49),"")</f>
        <v>31</v>
      </c>
      <c r="B49" s="45" t="s">
        <v>174</v>
      </c>
      <c r="C49" s="137">
        <v>39337</v>
      </c>
      <c r="D49" s="137">
        <v>4569</v>
      </c>
      <c r="E49" s="137">
        <v>1017</v>
      </c>
      <c r="F49" s="137">
        <v>5078</v>
      </c>
      <c r="G49" s="137">
        <v>29</v>
      </c>
      <c r="H49" s="137">
        <v>1383</v>
      </c>
      <c r="I49" s="137">
        <v>90</v>
      </c>
      <c r="J49" s="137">
        <v>1293</v>
      </c>
      <c r="K49" s="137">
        <v>1402</v>
      </c>
      <c r="L49" s="137">
        <v>11437</v>
      </c>
      <c r="M49" s="137">
        <v>3164</v>
      </c>
      <c r="N49" s="137">
        <v>11257</v>
      </c>
      <c r="O49" s="126"/>
      <c r="P49" s="126"/>
      <c r="Q49" s="126"/>
      <c r="R49" s="126"/>
      <c r="S49" s="126"/>
      <c r="T49" s="126"/>
      <c r="U49" s="126"/>
      <c r="V49" s="126"/>
      <c r="W49" s="126"/>
      <c r="X49" s="126"/>
    </row>
    <row r="50" spans="1:24" s="22" customFormat="1" ht="20.100000000000001" customHeight="1">
      <c r="A50" s="164">
        <f>IF(D50&lt;&gt;"",COUNTA($D$19:D50),"")</f>
        <v>32</v>
      </c>
      <c r="B50" s="45" t="s">
        <v>175</v>
      </c>
      <c r="C50" s="137">
        <v>513543</v>
      </c>
      <c r="D50" s="137">
        <v>26676</v>
      </c>
      <c r="E50" s="137">
        <v>13852</v>
      </c>
      <c r="F50" s="137">
        <v>9105</v>
      </c>
      <c r="G50" s="137">
        <v>2292</v>
      </c>
      <c r="H50" s="137">
        <v>125164</v>
      </c>
      <c r="I50" s="137">
        <v>84733</v>
      </c>
      <c r="J50" s="137">
        <v>40431</v>
      </c>
      <c r="K50" s="137">
        <v>2685</v>
      </c>
      <c r="L50" s="137">
        <v>20895</v>
      </c>
      <c r="M50" s="137">
        <v>23222</v>
      </c>
      <c r="N50" s="137">
        <v>289652</v>
      </c>
      <c r="O50" s="126"/>
      <c r="P50" s="126"/>
      <c r="Q50" s="126"/>
      <c r="R50" s="126"/>
      <c r="S50" s="126"/>
      <c r="T50" s="126"/>
      <c r="U50" s="126"/>
      <c r="V50" s="126"/>
      <c r="W50" s="126"/>
      <c r="X50" s="126"/>
    </row>
    <row r="51" spans="1:24" s="22" customFormat="1" ht="20.100000000000001" customHeight="1">
      <c r="A51" s="164">
        <f>IF(D51&lt;&gt;"",COUNTA($D$19:D51),"")</f>
        <v>33</v>
      </c>
      <c r="B51" s="45" t="s">
        <v>176</v>
      </c>
      <c r="C51" s="137">
        <v>39833</v>
      </c>
      <c r="D51" s="137">
        <v>-47383</v>
      </c>
      <c r="E51" s="137">
        <v>-12103</v>
      </c>
      <c r="F51" s="137">
        <v>-34427</v>
      </c>
      <c r="G51" s="137">
        <v>-5402</v>
      </c>
      <c r="H51" s="137">
        <v>-101915</v>
      </c>
      <c r="I51" s="137">
        <v>-52757</v>
      </c>
      <c r="J51" s="137">
        <v>-49159</v>
      </c>
      <c r="K51" s="137">
        <v>-8959</v>
      </c>
      <c r="L51" s="137">
        <v>-28394</v>
      </c>
      <c r="M51" s="137">
        <v>-2686</v>
      </c>
      <c r="N51" s="137">
        <v>281103</v>
      </c>
      <c r="O51" s="126"/>
      <c r="P51" s="126"/>
      <c r="Q51" s="126"/>
      <c r="R51" s="126"/>
      <c r="S51" s="126"/>
      <c r="T51" s="126"/>
      <c r="U51" s="126"/>
      <c r="V51" s="126"/>
      <c r="W51" s="126"/>
      <c r="X51" s="126"/>
    </row>
    <row r="52" spans="1:24" s="47" customFormat="1" ht="24.95" customHeight="1">
      <c r="A52" s="163">
        <f>IF(D52&lt;&gt;"",COUNTA($D$19:D52),"")</f>
        <v>34</v>
      </c>
      <c r="B52" s="44" t="s">
        <v>177</v>
      </c>
      <c r="C52" s="138">
        <v>40481</v>
      </c>
      <c r="D52" s="138">
        <v>-48307</v>
      </c>
      <c r="E52" s="138">
        <v>-11353</v>
      </c>
      <c r="F52" s="138">
        <v>-31545</v>
      </c>
      <c r="G52" s="138">
        <v>-5319</v>
      </c>
      <c r="H52" s="138">
        <v>-100016</v>
      </c>
      <c r="I52" s="138">
        <v>-52450</v>
      </c>
      <c r="J52" s="138">
        <v>-47567</v>
      </c>
      <c r="K52" s="138">
        <v>-8331</v>
      </c>
      <c r="L52" s="138">
        <v>-23650</v>
      </c>
      <c r="M52" s="138">
        <v>-910</v>
      </c>
      <c r="N52" s="138">
        <v>269912</v>
      </c>
      <c r="O52" s="127"/>
      <c r="P52" s="127"/>
      <c r="Q52" s="127"/>
      <c r="R52" s="127"/>
      <c r="S52" s="127"/>
      <c r="T52" s="127"/>
      <c r="U52" s="127"/>
      <c r="V52" s="127"/>
      <c r="W52" s="127"/>
      <c r="X52" s="127"/>
    </row>
    <row r="53" spans="1:24" s="47" customFormat="1" ht="18" customHeight="1">
      <c r="A53" s="163">
        <f>IF(D53&lt;&gt;"",COUNTA($D$19:D53),"")</f>
        <v>35</v>
      </c>
      <c r="B53" s="42" t="s">
        <v>178</v>
      </c>
      <c r="C53" s="136">
        <v>16555</v>
      </c>
      <c r="D53" s="136">
        <v>211</v>
      </c>
      <c r="E53" s="136" t="s">
        <v>13</v>
      </c>
      <c r="F53" s="136">
        <v>2328</v>
      </c>
      <c r="G53" s="136" t="s">
        <v>13</v>
      </c>
      <c r="H53" s="136" t="s">
        <v>13</v>
      </c>
      <c r="I53" s="136" t="s">
        <v>13</v>
      </c>
      <c r="J53" s="136" t="s">
        <v>13</v>
      </c>
      <c r="K53" s="136" t="s">
        <v>13</v>
      </c>
      <c r="L53" s="136" t="s">
        <v>13</v>
      </c>
      <c r="M53" s="136" t="s">
        <v>13</v>
      </c>
      <c r="N53" s="136">
        <v>14016</v>
      </c>
      <c r="O53" s="127"/>
      <c r="P53" s="127"/>
      <c r="Q53" s="127"/>
      <c r="R53" s="127"/>
      <c r="S53" s="127"/>
      <c r="T53" s="127"/>
      <c r="U53" s="127"/>
      <c r="V53" s="127"/>
      <c r="W53" s="127"/>
      <c r="X53" s="127"/>
    </row>
    <row r="54" spans="1:24" ht="11.1" customHeight="1">
      <c r="A54" s="163">
        <f>IF(D54&lt;&gt;"",COUNTA($D$19:D54),"")</f>
        <v>36</v>
      </c>
      <c r="B54" s="42" t="s">
        <v>179</v>
      </c>
      <c r="C54" s="136">
        <v>26548</v>
      </c>
      <c r="D54" s="136">
        <v>693</v>
      </c>
      <c r="E54" s="136">
        <v>11</v>
      </c>
      <c r="F54" s="136">
        <v>149</v>
      </c>
      <c r="G54" s="136" t="s">
        <v>13</v>
      </c>
      <c r="H54" s="136">
        <v>54</v>
      </c>
      <c r="I54" s="136" t="s">
        <v>13</v>
      </c>
      <c r="J54" s="136">
        <v>54</v>
      </c>
      <c r="K54" s="136" t="s">
        <v>13</v>
      </c>
      <c r="L54" s="136" t="s">
        <v>13</v>
      </c>
      <c r="M54" s="136">
        <v>4</v>
      </c>
      <c r="N54" s="136">
        <v>25637</v>
      </c>
    </row>
    <row r="55" spans="1:24"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4" s="22" customFormat="1" ht="11.1" customHeight="1">
      <c r="A56" s="163">
        <f>IF(D56&lt;&gt;"",COUNTA($D$19:D56),"")</f>
        <v>37</v>
      </c>
      <c r="B56" s="42" t="s">
        <v>150</v>
      </c>
      <c r="C56" s="36">
        <v>571.80999999999995</v>
      </c>
      <c r="D56" s="36">
        <v>217.23</v>
      </c>
      <c r="E56" s="36">
        <v>76.069999999999993</v>
      </c>
      <c r="F56" s="36">
        <v>34.29</v>
      </c>
      <c r="G56" s="36">
        <v>22.53</v>
      </c>
      <c r="H56" s="36">
        <v>125.13</v>
      </c>
      <c r="I56" s="36">
        <v>52.94</v>
      </c>
      <c r="J56" s="36">
        <v>72.19</v>
      </c>
      <c r="K56" s="36">
        <v>16.260000000000002</v>
      </c>
      <c r="L56" s="36">
        <v>57.62</v>
      </c>
      <c r="M56" s="36">
        <v>22.69</v>
      </c>
      <c r="N56" s="36" t="s">
        <v>13</v>
      </c>
      <c r="O56" s="126"/>
      <c r="P56" s="126"/>
      <c r="Q56" s="126"/>
      <c r="R56" s="126"/>
      <c r="S56" s="126"/>
      <c r="T56" s="126"/>
      <c r="U56" s="126"/>
      <c r="V56" s="126"/>
      <c r="W56" s="126"/>
      <c r="X56" s="126"/>
    </row>
    <row r="57" spans="1:24" s="22" customFormat="1" ht="11.1" customHeight="1">
      <c r="A57" s="163">
        <f>IF(D57&lt;&gt;"",COUNTA($D$19:D57),"")</f>
        <v>38</v>
      </c>
      <c r="B57" s="42" t="s">
        <v>151</v>
      </c>
      <c r="C57" s="36">
        <v>346.08</v>
      </c>
      <c r="D57" s="36">
        <v>75.94</v>
      </c>
      <c r="E57" s="36">
        <v>19.440000000000001</v>
      </c>
      <c r="F57" s="36">
        <v>100.87</v>
      </c>
      <c r="G57" s="36">
        <v>5.1100000000000003</v>
      </c>
      <c r="H57" s="36">
        <v>47.94</v>
      </c>
      <c r="I57" s="36">
        <v>36.1</v>
      </c>
      <c r="J57" s="36">
        <v>11.84</v>
      </c>
      <c r="K57" s="36">
        <v>8.9499999999999993</v>
      </c>
      <c r="L57" s="36">
        <v>63.7</v>
      </c>
      <c r="M57" s="36">
        <v>23.97</v>
      </c>
      <c r="N57" s="36">
        <v>0.15</v>
      </c>
      <c r="O57" s="126"/>
      <c r="P57" s="126"/>
      <c r="Q57" s="126"/>
      <c r="R57" s="126"/>
      <c r="S57" s="126"/>
      <c r="T57" s="126"/>
      <c r="U57" s="126"/>
      <c r="V57" s="126"/>
      <c r="W57" s="126"/>
      <c r="X57" s="126"/>
    </row>
    <row r="58" spans="1:24" s="22" customFormat="1" ht="21.6" customHeight="1">
      <c r="A58" s="163">
        <f>IF(D58&lt;&gt;"",COUNTA($D$19:D58),"")</f>
        <v>39</v>
      </c>
      <c r="B58" s="43" t="s">
        <v>152</v>
      </c>
      <c r="C58" s="36">
        <v>586.35</v>
      </c>
      <c r="D58" s="36" t="s">
        <v>13</v>
      </c>
      <c r="E58" s="36" t="s">
        <v>13</v>
      </c>
      <c r="F58" s="36" t="s">
        <v>13</v>
      </c>
      <c r="G58" s="36" t="s">
        <v>13</v>
      </c>
      <c r="H58" s="36">
        <v>586.35</v>
      </c>
      <c r="I58" s="36">
        <v>515.30999999999995</v>
      </c>
      <c r="J58" s="36">
        <v>71.040000000000006</v>
      </c>
      <c r="K58" s="36" t="s">
        <v>13</v>
      </c>
      <c r="L58" s="36" t="s">
        <v>13</v>
      </c>
      <c r="M58" s="36" t="s">
        <v>13</v>
      </c>
      <c r="N58" s="36" t="s">
        <v>13</v>
      </c>
      <c r="O58" s="126"/>
      <c r="P58" s="126"/>
      <c r="Q58" s="126"/>
      <c r="R58" s="126"/>
      <c r="S58" s="126"/>
      <c r="T58" s="126"/>
      <c r="U58" s="126"/>
      <c r="V58" s="126"/>
      <c r="W58" s="126"/>
      <c r="X58" s="126"/>
    </row>
    <row r="59" spans="1:24" s="22" customFormat="1" ht="11.1" customHeight="1">
      <c r="A59" s="163">
        <f>IF(D59&lt;&gt;"",COUNTA($D$19:D59),"")</f>
        <v>40</v>
      </c>
      <c r="B59" s="42" t="s">
        <v>153</v>
      </c>
      <c r="C59" s="36">
        <v>22.51</v>
      </c>
      <c r="D59" s="36">
        <v>0.72</v>
      </c>
      <c r="E59" s="36" t="s">
        <v>13</v>
      </c>
      <c r="F59" s="36">
        <v>0.19</v>
      </c>
      <c r="G59" s="36" t="s">
        <v>13</v>
      </c>
      <c r="H59" s="36">
        <v>0.02</v>
      </c>
      <c r="I59" s="36" t="s">
        <v>13</v>
      </c>
      <c r="J59" s="36">
        <v>0.02</v>
      </c>
      <c r="K59" s="36" t="s">
        <v>13</v>
      </c>
      <c r="L59" s="36" t="s">
        <v>13</v>
      </c>
      <c r="M59" s="36" t="s">
        <v>13</v>
      </c>
      <c r="N59" s="36">
        <v>21.58</v>
      </c>
      <c r="O59" s="126"/>
      <c r="P59" s="126"/>
      <c r="Q59" s="126"/>
      <c r="R59" s="126"/>
      <c r="S59" s="126"/>
      <c r="T59" s="126"/>
      <c r="U59" s="126"/>
      <c r="V59" s="126"/>
      <c r="W59" s="126"/>
      <c r="X59" s="126"/>
    </row>
    <row r="60" spans="1:24" s="22" customFormat="1" ht="11.1" customHeight="1">
      <c r="A60" s="163">
        <f>IF(D60&lt;&gt;"",COUNTA($D$19:D60),"")</f>
        <v>41</v>
      </c>
      <c r="B60" s="42" t="s">
        <v>154</v>
      </c>
      <c r="C60" s="36">
        <v>1032.48</v>
      </c>
      <c r="D60" s="36">
        <v>73.17</v>
      </c>
      <c r="E60" s="36">
        <v>19.63</v>
      </c>
      <c r="F60" s="36">
        <v>77.23</v>
      </c>
      <c r="G60" s="36">
        <v>8.48</v>
      </c>
      <c r="H60" s="36">
        <v>304.27999999999997</v>
      </c>
      <c r="I60" s="36">
        <v>42.12</v>
      </c>
      <c r="J60" s="36">
        <v>262.16000000000003</v>
      </c>
      <c r="K60" s="36">
        <v>20.64</v>
      </c>
      <c r="L60" s="36">
        <v>34.93</v>
      </c>
      <c r="M60" s="36">
        <v>52.18</v>
      </c>
      <c r="N60" s="36">
        <v>441.94</v>
      </c>
      <c r="O60" s="126"/>
      <c r="P60" s="126"/>
      <c r="Q60" s="126"/>
      <c r="R60" s="126"/>
      <c r="S60" s="126"/>
      <c r="T60" s="126"/>
      <c r="U60" s="126"/>
      <c r="V60" s="126"/>
      <c r="W60" s="126"/>
      <c r="X60" s="126"/>
    </row>
    <row r="61" spans="1:24" s="22" customFormat="1" ht="11.1" customHeight="1">
      <c r="A61" s="163">
        <f>IF(D61&lt;&gt;"",COUNTA($D$19:D61),"")</f>
        <v>42</v>
      </c>
      <c r="B61" s="42" t="s">
        <v>155</v>
      </c>
      <c r="C61" s="36">
        <v>515.67999999999995</v>
      </c>
      <c r="D61" s="36">
        <v>35.31</v>
      </c>
      <c r="E61" s="36">
        <v>1.18</v>
      </c>
      <c r="F61" s="36">
        <v>44.98</v>
      </c>
      <c r="G61" s="36">
        <v>0.39</v>
      </c>
      <c r="H61" s="36">
        <v>9.2799999999999994</v>
      </c>
      <c r="I61" s="36">
        <v>0.54</v>
      </c>
      <c r="J61" s="36">
        <v>8.73</v>
      </c>
      <c r="K61" s="36">
        <v>0.56000000000000005</v>
      </c>
      <c r="L61" s="36">
        <v>0.25</v>
      </c>
      <c r="M61" s="36">
        <v>0.05</v>
      </c>
      <c r="N61" s="36">
        <v>423.71</v>
      </c>
      <c r="O61" s="126"/>
      <c r="P61" s="126"/>
      <c r="Q61" s="126"/>
      <c r="R61" s="126"/>
      <c r="S61" s="126"/>
      <c r="T61" s="126"/>
      <c r="U61" s="126"/>
      <c r="V61" s="126"/>
      <c r="W61" s="126"/>
      <c r="X61" s="126"/>
    </row>
    <row r="62" spans="1:24" s="22" customFormat="1" ht="20.100000000000001" customHeight="1">
      <c r="A62" s="164">
        <f>IF(D62&lt;&gt;"",COUNTA($D$19:D62),"")</f>
        <v>43</v>
      </c>
      <c r="B62" s="45" t="s">
        <v>156</v>
      </c>
      <c r="C62" s="37">
        <v>2043.53</v>
      </c>
      <c r="D62" s="37">
        <v>331.76</v>
      </c>
      <c r="E62" s="37">
        <v>113.97</v>
      </c>
      <c r="F62" s="37">
        <v>167.6</v>
      </c>
      <c r="G62" s="37">
        <v>35.729999999999997</v>
      </c>
      <c r="H62" s="37">
        <v>1054.44</v>
      </c>
      <c r="I62" s="37">
        <v>645.91999999999996</v>
      </c>
      <c r="J62" s="37">
        <v>408.51</v>
      </c>
      <c r="K62" s="37">
        <v>45.3</v>
      </c>
      <c r="L62" s="37">
        <v>155.99</v>
      </c>
      <c r="M62" s="37">
        <v>98.79</v>
      </c>
      <c r="N62" s="37">
        <v>39.97</v>
      </c>
      <c r="O62" s="126"/>
      <c r="P62" s="126"/>
      <c r="Q62" s="126"/>
      <c r="R62" s="126"/>
      <c r="S62" s="126"/>
      <c r="T62" s="126"/>
      <c r="U62" s="126"/>
      <c r="V62" s="126"/>
      <c r="W62" s="126"/>
      <c r="X62" s="126"/>
    </row>
    <row r="63" spans="1:24" s="22" customFormat="1" ht="21.6" customHeight="1">
      <c r="A63" s="163">
        <f>IF(D63&lt;&gt;"",COUNTA($D$19:D63),"")</f>
        <v>44</v>
      </c>
      <c r="B63" s="43" t="s">
        <v>157</v>
      </c>
      <c r="C63" s="36">
        <v>186.72</v>
      </c>
      <c r="D63" s="36">
        <v>16.510000000000002</v>
      </c>
      <c r="E63" s="36">
        <v>7.69</v>
      </c>
      <c r="F63" s="36">
        <v>38.64</v>
      </c>
      <c r="G63" s="36">
        <v>0.5</v>
      </c>
      <c r="H63" s="36">
        <v>14.26</v>
      </c>
      <c r="I63" s="36">
        <v>0.68</v>
      </c>
      <c r="J63" s="36">
        <v>13.58</v>
      </c>
      <c r="K63" s="36">
        <v>9.33</v>
      </c>
      <c r="L63" s="36">
        <v>76.41</v>
      </c>
      <c r="M63" s="36">
        <v>23.38</v>
      </c>
      <c r="N63" s="36" t="s">
        <v>13</v>
      </c>
      <c r="O63" s="126"/>
      <c r="P63" s="126"/>
      <c r="Q63" s="126"/>
      <c r="R63" s="126"/>
      <c r="S63" s="126"/>
      <c r="T63" s="126"/>
      <c r="U63" s="126"/>
      <c r="V63" s="126"/>
      <c r="W63" s="126"/>
      <c r="X63" s="126"/>
    </row>
    <row r="64" spans="1:24" s="22" customFormat="1" ht="11.1" customHeight="1">
      <c r="A64" s="163">
        <f>IF(D64&lt;&gt;"",COUNTA($D$19:D64),"")</f>
        <v>45</v>
      </c>
      <c r="B64" s="42" t="s">
        <v>158</v>
      </c>
      <c r="C64" s="36">
        <v>126.27</v>
      </c>
      <c r="D64" s="36">
        <v>1.29</v>
      </c>
      <c r="E64" s="36">
        <v>3.16</v>
      </c>
      <c r="F64" s="36">
        <v>35.130000000000003</v>
      </c>
      <c r="G64" s="36" t="s">
        <v>13</v>
      </c>
      <c r="H64" s="36">
        <v>4.8499999999999996</v>
      </c>
      <c r="I64" s="36" t="s">
        <v>13</v>
      </c>
      <c r="J64" s="36">
        <v>4.8499999999999996</v>
      </c>
      <c r="K64" s="36">
        <v>8.77</v>
      </c>
      <c r="L64" s="36">
        <v>55.65</v>
      </c>
      <c r="M64" s="36">
        <v>17.420000000000002</v>
      </c>
      <c r="N64" s="36" t="s">
        <v>13</v>
      </c>
      <c r="O64" s="126"/>
      <c r="P64" s="126"/>
      <c r="Q64" s="126"/>
      <c r="R64" s="126"/>
      <c r="S64" s="126"/>
      <c r="T64" s="126"/>
      <c r="U64" s="126"/>
      <c r="V64" s="126"/>
      <c r="W64" s="126"/>
      <c r="X64" s="126"/>
    </row>
    <row r="65" spans="1:24"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row>
    <row r="66" spans="1:24" s="22" customFormat="1" ht="11.1" customHeight="1">
      <c r="A66" s="163">
        <f>IF(D66&lt;&gt;"",COUNTA($D$19:D66),"")</f>
        <v>47</v>
      </c>
      <c r="B66" s="42" t="s">
        <v>160</v>
      </c>
      <c r="C66" s="36">
        <v>3.6</v>
      </c>
      <c r="D66" s="36">
        <v>0.69</v>
      </c>
      <c r="E66" s="36">
        <v>0.94</v>
      </c>
      <c r="F66" s="36" t="s">
        <v>13</v>
      </c>
      <c r="G66" s="36">
        <v>0.02</v>
      </c>
      <c r="H66" s="36">
        <v>1.2</v>
      </c>
      <c r="I66" s="36">
        <v>1.2</v>
      </c>
      <c r="J66" s="36">
        <v>0.01</v>
      </c>
      <c r="K66" s="36">
        <v>0.24</v>
      </c>
      <c r="L66" s="36">
        <v>0.2</v>
      </c>
      <c r="M66" s="36">
        <v>-0.01</v>
      </c>
      <c r="N66" s="36">
        <v>0.31</v>
      </c>
      <c r="O66" s="126"/>
      <c r="P66" s="126"/>
      <c r="Q66" s="126"/>
      <c r="R66" s="126"/>
      <c r="S66" s="126"/>
      <c r="T66" s="126"/>
      <c r="U66" s="126"/>
      <c r="V66" s="126"/>
      <c r="W66" s="126"/>
      <c r="X66" s="126"/>
    </row>
    <row r="67" spans="1:24" s="22" customFormat="1" ht="11.1" customHeight="1">
      <c r="A67" s="163">
        <f>IF(D67&lt;&gt;"",COUNTA($D$19:D67),"")</f>
        <v>48</v>
      </c>
      <c r="B67" s="42" t="s">
        <v>155</v>
      </c>
      <c r="C67" s="36">
        <v>1.94</v>
      </c>
      <c r="D67" s="36">
        <v>0.04</v>
      </c>
      <c r="E67" s="36">
        <v>0.3</v>
      </c>
      <c r="F67" s="36">
        <v>1.1399999999999999</v>
      </c>
      <c r="G67" s="36" t="s">
        <v>13</v>
      </c>
      <c r="H67" s="36" t="s">
        <v>13</v>
      </c>
      <c r="I67" s="36" t="s">
        <v>13</v>
      </c>
      <c r="J67" s="36" t="s">
        <v>13</v>
      </c>
      <c r="K67" s="36" t="s">
        <v>13</v>
      </c>
      <c r="L67" s="36">
        <v>0.38</v>
      </c>
      <c r="M67" s="36">
        <v>0.09</v>
      </c>
      <c r="N67" s="36" t="s">
        <v>13</v>
      </c>
      <c r="O67" s="126"/>
      <c r="P67" s="126"/>
      <c r="Q67" s="126"/>
      <c r="R67" s="126"/>
      <c r="S67" s="126"/>
      <c r="T67" s="126"/>
      <c r="U67" s="126"/>
      <c r="V67" s="126"/>
      <c r="W67" s="126"/>
      <c r="X67" s="126"/>
    </row>
    <row r="68" spans="1:24" s="22" customFormat="1" ht="20.100000000000001" customHeight="1">
      <c r="A68" s="164">
        <f>IF(D68&lt;&gt;"",COUNTA($D$19:D68),"")</f>
        <v>49</v>
      </c>
      <c r="B68" s="45" t="s">
        <v>161</v>
      </c>
      <c r="C68" s="37">
        <v>188.39</v>
      </c>
      <c r="D68" s="37">
        <v>17.170000000000002</v>
      </c>
      <c r="E68" s="37">
        <v>8.33</v>
      </c>
      <c r="F68" s="37">
        <v>37.51</v>
      </c>
      <c r="G68" s="37">
        <v>0.53</v>
      </c>
      <c r="H68" s="37">
        <v>15.47</v>
      </c>
      <c r="I68" s="37">
        <v>1.87</v>
      </c>
      <c r="J68" s="37">
        <v>13.59</v>
      </c>
      <c r="K68" s="37">
        <v>9.56</v>
      </c>
      <c r="L68" s="37">
        <v>76.23</v>
      </c>
      <c r="M68" s="37">
        <v>23.28</v>
      </c>
      <c r="N68" s="37">
        <v>0.31</v>
      </c>
      <c r="O68" s="126"/>
      <c r="P68" s="126"/>
      <c r="Q68" s="126"/>
      <c r="R68" s="126"/>
      <c r="S68" s="126"/>
      <c r="T68" s="126"/>
      <c r="U68" s="126"/>
      <c r="V68" s="126"/>
      <c r="W68" s="126"/>
      <c r="X68" s="126"/>
    </row>
    <row r="69" spans="1:24" s="22" customFormat="1" ht="20.100000000000001" customHeight="1">
      <c r="A69" s="164">
        <f>IF(D69&lt;&gt;"",COUNTA($D$19:D69),"")</f>
        <v>50</v>
      </c>
      <c r="B69" s="45" t="s">
        <v>162</v>
      </c>
      <c r="C69" s="37">
        <v>2231.92</v>
      </c>
      <c r="D69" s="37">
        <v>348.93</v>
      </c>
      <c r="E69" s="37">
        <v>122.29</v>
      </c>
      <c r="F69" s="37">
        <v>205.1</v>
      </c>
      <c r="G69" s="37">
        <v>36.26</v>
      </c>
      <c r="H69" s="37">
        <v>1069.9000000000001</v>
      </c>
      <c r="I69" s="37">
        <v>647.79</v>
      </c>
      <c r="J69" s="37">
        <v>422.11</v>
      </c>
      <c r="K69" s="37">
        <v>54.86</v>
      </c>
      <c r="L69" s="37">
        <v>232.23</v>
      </c>
      <c r="M69" s="37">
        <v>122.07</v>
      </c>
      <c r="N69" s="37">
        <v>40.28</v>
      </c>
      <c r="O69" s="126"/>
      <c r="P69" s="126"/>
      <c r="Q69" s="126"/>
      <c r="R69" s="126"/>
      <c r="S69" s="126"/>
      <c r="T69" s="126"/>
      <c r="U69" s="126"/>
      <c r="V69" s="126"/>
      <c r="W69" s="126"/>
      <c r="X69" s="126"/>
    </row>
    <row r="70" spans="1:24" s="22" customFormat="1" ht="11.1" customHeight="1">
      <c r="A70" s="163">
        <f>IF(D70&lt;&gt;"",COUNTA($D$19:D70),"")</f>
        <v>51</v>
      </c>
      <c r="B70" s="42" t="s">
        <v>163</v>
      </c>
      <c r="C70" s="36">
        <v>657.34</v>
      </c>
      <c r="D70" s="36" t="s">
        <v>13</v>
      </c>
      <c r="E70" s="36" t="s">
        <v>13</v>
      </c>
      <c r="F70" s="36" t="s">
        <v>13</v>
      </c>
      <c r="G70" s="36" t="s">
        <v>13</v>
      </c>
      <c r="H70" s="36" t="s">
        <v>13</v>
      </c>
      <c r="I70" s="36" t="s">
        <v>13</v>
      </c>
      <c r="J70" s="36" t="s">
        <v>13</v>
      </c>
      <c r="K70" s="36" t="s">
        <v>13</v>
      </c>
      <c r="L70" s="36" t="s">
        <v>13</v>
      </c>
      <c r="M70" s="36" t="s">
        <v>13</v>
      </c>
      <c r="N70" s="36">
        <v>657.34</v>
      </c>
      <c r="O70" s="126"/>
      <c r="P70" s="126"/>
      <c r="Q70" s="126"/>
      <c r="R70" s="126"/>
      <c r="S70" s="126"/>
      <c r="T70" s="126"/>
      <c r="U70" s="126"/>
      <c r="V70" s="126"/>
      <c r="W70" s="126"/>
      <c r="X70" s="126"/>
    </row>
    <row r="71" spans="1:24" s="22" customFormat="1" ht="11.1" customHeight="1">
      <c r="A71" s="163">
        <f>IF(D71&lt;&gt;"",COUNTA($D$19:D71),"")</f>
        <v>52</v>
      </c>
      <c r="B71" s="42" t="s">
        <v>164</v>
      </c>
      <c r="C71" s="36">
        <v>263.07</v>
      </c>
      <c r="D71" s="36" t="s">
        <v>13</v>
      </c>
      <c r="E71" s="36" t="s">
        <v>13</v>
      </c>
      <c r="F71" s="36" t="s">
        <v>13</v>
      </c>
      <c r="G71" s="36" t="s">
        <v>13</v>
      </c>
      <c r="H71" s="36" t="s">
        <v>13</v>
      </c>
      <c r="I71" s="36" t="s">
        <v>13</v>
      </c>
      <c r="J71" s="36" t="s">
        <v>13</v>
      </c>
      <c r="K71" s="36" t="s">
        <v>13</v>
      </c>
      <c r="L71" s="36" t="s">
        <v>13</v>
      </c>
      <c r="M71" s="36" t="s">
        <v>13</v>
      </c>
      <c r="N71" s="36">
        <v>263.07</v>
      </c>
      <c r="O71" s="126"/>
      <c r="P71" s="126"/>
      <c r="Q71" s="126"/>
      <c r="R71" s="126"/>
      <c r="S71" s="126"/>
      <c r="T71" s="126"/>
      <c r="U71" s="126"/>
      <c r="V71" s="126"/>
      <c r="W71" s="126"/>
      <c r="X71" s="126"/>
    </row>
    <row r="72" spans="1:24" s="22" customFormat="1" ht="11.1" customHeight="1">
      <c r="A72" s="163">
        <f>IF(D72&lt;&gt;"",COUNTA($D$19:D72),"")</f>
        <v>53</v>
      </c>
      <c r="B72" s="42" t="s">
        <v>180</v>
      </c>
      <c r="C72" s="36">
        <v>246.89</v>
      </c>
      <c r="D72" s="36" t="s">
        <v>13</v>
      </c>
      <c r="E72" s="36" t="s">
        <v>13</v>
      </c>
      <c r="F72" s="36" t="s">
        <v>13</v>
      </c>
      <c r="G72" s="36" t="s">
        <v>13</v>
      </c>
      <c r="H72" s="36" t="s">
        <v>13</v>
      </c>
      <c r="I72" s="36" t="s">
        <v>13</v>
      </c>
      <c r="J72" s="36" t="s">
        <v>13</v>
      </c>
      <c r="K72" s="36" t="s">
        <v>13</v>
      </c>
      <c r="L72" s="36" t="s">
        <v>13</v>
      </c>
      <c r="M72" s="36" t="s">
        <v>13</v>
      </c>
      <c r="N72" s="36">
        <v>246.89</v>
      </c>
      <c r="O72" s="126"/>
      <c r="P72" s="126"/>
      <c r="Q72" s="126"/>
      <c r="R72" s="126"/>
      <c r="S72" s="126"/>
      <c r="T72" s="126"/>
      <c r="U72" s="126"/>
      <c r="V72" s="126"/>
      <c r="W72" s="126"/>
      <c r="X72" s="126"/>
    </row>
    <row r="73" spans="1:24" s="22" customFormat="1" ht="11.1" customHeight="1">
      <c r="A73" s="163">
        <f>IF(D73&lt;&gt;"",COUNTA($D$19:D73),"")</f>
        <v>54</v>
      </c>
      <c r="B73" s="42" t="s">
        <v>181</v>
      </c>
      <c r="C73" s="36">
        <v>104.02</v>
      </c>
      <c r="D73" s="36" t="s">
        <v>13</v>
      </c>
      <c r="E73" s="36" t="s">
        <v>13</v>
      </c>
      <c r="F73" s="36" t="s">
        <v>13</v>
      </c>
      <c r="G73" s="36" t="s">
        <v>13</v>
      </c>
      <c r="H73" s="36" t="s">
        <v>13</v>
      </c>
      <c r="I73" s="36" t="s">
        <v>13</v>
      </c>
      <c r="J73" s="36" t="s">
        <v>13</v>
      </c>
      <c r="K73" s="36" t="s">
        <v>13</v>
      </c>
      <c r="L73" s="36" t="s">
        <v>13</v>
      </c>
      <c r="M73" s="36" t="s">
        <v>13</v>
      </c>
      <c r="N73" s="36">
        <v>104.02</v>
      </c>
      <c r="O73" s="126"/>
      <c r="P73" s="126"/>
      <c r="Q73" s="126"/>
      <c r="R73" s="126"/>
      <c r="S73" s="126"/>
      <c r="T73" s="126"/>
      <c r="U73" s="126"/>
      <c r="V73" s="126"/>
      <c r="W73" s="126"/>
      <c r="X73" s="126"/>
    </row>
    <row r="74" spans="1:24" s="22" customFormat="1" ht="11.1" customHeight="1">
      <c r="A74" s="163">
        <f>IF(D74&lt;&gt;"",COUNTA($D$19:D74),"")</f>
        <v>55</v>
      </c>
      <c r="B74" s="42" t="s">
        <v>69</v>
      </c>
      <c r="C74" s="36">
        <v>335.26</v>
      </c>
      <c r="D74" s="36" t="s">
        <v>13</v>
      </c>
      <c r="E74" s="36" t="s">
        <v>13</v>
      </c>
      <c r="F74" s="36" t="s">
        <v>13</v>
      </c>
      <c r="G74" s="36" t="s">
        <v>13</v>
      </c>
      <c r="H74" s="36" t="s">
        <v>13</v>
      </c>
      <c r="I74" s="36" t="s">
        <v>13</v>
      </c>
      <c r="J74" s="36" t="s">
        <v>13</v>
      </c>
      <c r="K74" s="36" t="s">
        <v>13</v>
      </c>
      <c r="L74" s="36" t="s">
        <v>13</v>
      </c>
      <c r="M74" s="36" t="s">
        <v>13</v>
      </c>
      <c r="N74" s="36">
        <v>335.26</v>
      </c>
      <c r="O74" s="126"/>
      <c r="P74" s="126"/>
      <c r="Q74" s="126"/>
      <c r="R74" s="126"/>
      <c r="S74" s="126"/>
      <c r="T74" s="126"/>
      <c r="U74" s="126"/>
      <c r="V74" s="126"/>
      <c r="W74" s="126"/>
      <c r="X74" s="126"/>
    </row>
    <row r="75" spans="1:24" s="22" customFormat="1" ht="21.6" customHeight="1">
      <c r="A75" s="163">
        <f>IF(D75&lt;&gt;"",COUNTA($D$19:D75),"")</f>
        <v>56</v>
      </c>
      <c r="B75" s="43" t="s">
        <v>165</v>
      </c>
      <c r="C75" s="36">
        <v>300.44</v>
      </c>
      <c r="D75" s="36" t="s">
        <v>13</v>
      </c>
      <c r="E75" s="36" t="s">
        <v>13</v>
      </c>
      <c r="F75" s="36" t="s">
        <v>13</v>
      </c>
      <c r="G75" s="36" t="s">
        <v>13</v>
      </c>
      <c r="H75" s="36" t="s">
        <v>13</v>
      </c>
      <c r="I75" s="36" t="s">
        <v>13</v>
      </c>
      <c r="J75" s="36" t="s">
        <v>13</v>
      </c>
      <c r="K75" s="36" t="s">
        <v>13</v>
      </c>
      <c r="L75" s="36" t="s">
        <v>13</v>
      </c>
      <c r="M75" s="36" t="s">
        <v>13</v>
      </c>
      <c r="N75" s="36">
        <v>300.44</v>
      </c>
      <c r="O75" s="126"/>
      <c r="P75" s="126"/>
      <c r="Q75" s="126"/>
      <c r="R75" s="126"/>
      <c r="S75" s="126"/>
      <c r="T75" s="126"/>
      <c r="U75" s="126"/>
      <c r="V75" s="126"/>
      <c r="W75" s="126"/>
      <c r="X75" s="126"/>
    </row>
    <row r="76" spans="1:24" s="22" customFormat="1" ht="21.6" customHeight="1">
      <c r="A76" s="163">
        <f>IF(D76&lt;&gt;"",COUNTA($D$19:D76),"")</f>
        <v>57</v>
      </c>
      <c r="B76" s="43" t="s">
        <v>166</v>
      </c>
      <c r="C76" s="36">
        <v>332.08</v>
      </c>
      <c r="D76" s="36">
        <v>2.33</v>
      </c>
      <c r="E76" s="36">
        <v>0.32</v>
      </c>
      <c r="F76" s="36">
        <v>9.1</v>
      </c>
      <c r="G76" s="36">
        <v>3.03</v>
      </c>
      <c r="H76" s="36">
        <v>303.12</v>
      </c>
      <c r="I76" s="36">
        <v>155.59</v>
      </c>
      <c r="J76" s="36">
        <v>147.54</v>
      </c>
      <c r="K76" s="36">
        <v>0.22</v>
      </c>
      <c r="L76" s="36">
        <v>12.15</v>
      </c>
      <c r="M76" s="36">
        <v>1.81</v>
      </c>
      <c r="N76" s="36" t="s">
        <v>13</v>
      </c>
      <c r="O76" s="126"/>
      <c r="P76" s="126"/>
      <c r="Q76" s="126"/>
      <c r="R76" s="126"/>
      <c r="S76" s="126"/>
      <c r="T76" s="126"/>
      <c r="U76" s="126"/>
      <c r="V76" s="126"/>
      <c r="W76" s="126"/>
      <c r="X76" s="126"/>
    </row>
    <row r="77" spans="1:24" s="22" customFormat="1" ht="21.6" customHeight="1">
      <c r="A77" s="163">
        <f>IF(D77&lt;&gt;"",COUNTA($D$19:D77),"")</f>
        <v>58</v>
      </c>
      <c r="B77" s="43" t="s">
        <v>167</v>
      </c>
      <c r="C77" s="36">
        <v>61.05</v>
      </c>
      <c r="D77" s="36">
        <v>0.95</v>
      </c>
      <c r="E77" s="36">
        <v>0.06</v>
      </c>
      <c r="F77" s="36">
        <v>0.03</v>
      </c>
      <c r="G77" s="36">
        <v>0.1</v>
      </c>
      <c r="H77" s="36">
        <v>59.84</v>
      </c>
      <c r="I77" s="36">
        <v>59.67</v>
      </c>
      <c r="J77" s="36">
        <v>0.17</v>
      </c>
      <c r="K77" s="36" t="s">
        <v>13</v>
      </c>
      <c r="L77" s="36" t="s">
        <v>13</v>
      </c>
      <c r="M77" s="36">
        <v>7.0000000000000007E-2</v>
      </c>
      <c r="N77" s="36" t="s">
        <v>13</v>
      </c>
      <c r="O77" s="126"/>
      <c r="P77" s="126"/>
      <c r="Q77" s="126"/>
      <c r="R77" s="126"/>
      <c r="S77" s="126"/>
      <c r="T77" s="126"/>
      <c r="U77" s="126"/>
      <c r="V77" s="126"/>
      <c r="W77" s="126"/>
      <c r="X77" s="126"/>
    </row>
    <row r="78" spans="1:24" s="22" customFormat="1" ht="11.1" customHeight="1">
      <c r="A78" s="163">
        <f>IF(D78&lt;&gt;"",COUNTA($D$19:D78),"")</f>
        <v>59</v>
      </c>
      <c r="B78" s="42" t="s">
        <v>168</v>
      </c>
      <c r="C78" s="36">
        <v>121.98</v>
      </c>
      <c r="D78" s="36">
        <v>3.54</v>
      </c>
      <c r="E78" s="36">
        <v>32.1</v>
      </c>
      <c r="F78" s="36">
        <v>1.94</v>
      </c>
      <c r="G78" s="36">
        <v>6.03</v>
      </c>
      <c r="H78" s="36">
        <v>13.67</v>
      </c>
      <c r="I78" s="36">
        <v>0.04</v>
      </c>
      <c r="J78" s="36">
        <v>13.62</v>
      </c>
      <c r="K78" s="36">
        <v>1.98</v>
      </c>
      <c r="L78" s="36">
        <v>20.83</v>
      </c>
      <c r="M78" s="36">
        <v>41.9</v>
      </c>
      <c r="N78" s="36" t="s">
        <v>13</v>
      </c>
      <c r="O78" s="126"/>
      <c r="P78" s="126"/>
      <c r="Q78" s="126"/>
      <c r="R78" s="126"/>
      <c r="S78" s="126"/>
      <c r="T78" s="126"/>
      <c r="U78" s="126"/>
      <c r="V78" s="126"/>
      <c r="W78" s="126"/>
      <c r="X78" s="126"/>
    </row>
    <row r="79" spans="1:24" s="22" customFormat="1" ht="11.1" customHeight="1">
      <c r="A79" s="163">
        <f>IF(D79&lt;&gt;"",COUNTA($D$19:D79),"")</f>
        <v>60</v>
      </c>
      <c r="B79" s="42" t="s">
        <v>169</v>
      </c>
      <c r="C79" s="36">
        <v>941.8</v>
      </c>
      <c r="D79" s="36">
        <v>132.65</v>
      </c>
      <c r="E79" s="36">
        <v>29.18</v>
      </c>
      <c r="F79" s="36">
        <v>52.88</v>
      </c>
      <c r="G79" s="36">
        <v>1.88</v>
      </c>
      <c r="H79" s="36">
        <v>215.85</v>
      </c>
      <c r="I79" s="36">
        <v>184.04</v>
      </c>
      <c r="J79" s="36">
        <v>31.81</v>
      </c>
      <c r="K79" s="36">
        <v>4.4000000000000004</v>
      </c>
      <c r="L79" s="36">
        <v>11.84</v>
      </c>
      <c r="M79" s="36">
        <v>50.77</v>
      </c>
      <c r="N79" s="36">
        <v>442.34</v>
      </c>
      <c r="O79" s="126"/>
      <c r="P79" s="126"/>
      <c r="Q79" s="126"/>
      <c r="R79" s="126"/>
      <c r="S79" s="126"/>
      <c r="T79" s="126"/>
      <c r="U79" s="126"/>
      <c r="V79" s="126"/>
      <c r="W79" s="126"/>
      <c r="X79" s="126"/>
    </row>
    <row r="80" spans="1:24" s="22" customFormat="1" ht="11.1" customHeight="1">
      <c r="A80" s="163">
        <f>IF(D80&lt;&gt;"",COUNTA($D$19:D80),"")</f>
        <v>61</v>
      </c>
      <c r="B80" s="42" t="s">
        <v>155</v>
      </c>
      <c r="C80" s="36">
        <v>515.67999999999995</v>
      </c>
      <c r="D80" s="36">
        <v>35.31</v>
      </c>
      <c r="E80" s="36">
        <v>1.18</v>
      </c>
      <c r="F80" s="36">
        <v>44.98</v>
      </c>
      <c r="G80" s="36">
        <v>0.39</v>
      </c>
      <c r="H80" s="36">
        <v>9.2799999999999994</v>
      </c>
      <c r="I80" s="36">
        <v>0.54</v>
      </c>
      <c r="J80" s="36">
        <v>8.73</v>
      </c>
      <c r="K80" s="36">
        <v>0.56000000000000005</v>
      </c>
      <c r="L80" s="36">
        <v>0.25</v>
      </c>
      <c r="M80" s="36">
        <v>0.05</v>
      </c>
      <c r="N80" s="36">
        <v>423.71</v>
      </c>
      <c r="O80" s="126"/>
      <c r="P80" s="126"/>
      <c r="Q80" s="126"/>
      <c r="R80" s="126"/>
      <c r="S80" s="126"/>
      <c r="T80" s="126"/>
      <c r="U80" s="126"/>
      <c r="V80" s="126"/>
      <c r="W80" s="126"/>
      <c r="X80" s="126"/>
    </row>
    <row r="81" spans="1:24" s="22" customFormat="1" ht="20.100000000000001" customHeight="1">
      <c r="A81" s="164">
        <f>IF(D81&lt;&gt;"",COUNTA($D$19:D81),"")</f>
        <v>62</v>
      </c>
      <c r="B81" s="45" t="s">
        <v>170</v>
      </c>
      <c r="C81" s="37">
        <v>2234.2600000000002</v>
      </c>
      <c r="D81" s="37">
        <v>104.16</v>
      </c>
      <c r="E81" s="37">
        <v>60.47</v>
      </c>
      <c r="F81" s="37">
        <v>18.97</v>
      </c>
      <c r="G81" s="37">
        <v>10.67</v>
      </c>
      <c r="H81" s="37">
        <v>583.20000000000005</v>
      </c>
      <c r="I81" s="37">
        <v>398.8</v>
      </c>
      <c r="J81" s="37">
        <v>184.4</v>
      </c>
      <c r="K81" s="37">
        <v>6.04</v>
      </c>
      <c r="L81" s="37">
        <v>44.56</v>
      </c>
      <c r="M81" s="37">
        <v>94.5</v>
      </c>
      <c r="N81" s="37">
        <v>1311.68</v>
      </c>
      <c r="O81" s="126"/>
      <c r="P81" s="126"/>
      <c r="Q81" s="126"/>
      <c r="R81" s="126"/>
      <c r="S81" s="126"/>
      <c r="T81" s="126"/>
      <c r="U81" s="126"/>
      <c r="V81" s="126"/>
      <c r="W81" s="126"/>
      <c r="X81" s="126"/>
    </row>
    <row r="82" spans="1:24" s="47" customFormat="1" ht="11.1" customHeight="1">
      <c r="A82" s="163">
        <f>IF(D82&lt;&gt;"",COUNTA($D$19:D82),"")</f>
        <v>63</v>
      </c>
      <c r="B82" s="42" t="s">
        <v>171</v>
      </c>
      <c r="C82" s="36">
        <v>128.66</v>
      </c>
      <c r="D82" s="36">
        <v>1.38</v>
      </c>
      <c r="E82" s="36">
        <v>4.46</v>
      </c>
      <c r="F82" s="36">
        <v>18.88</v>
      </c>
      <c r="G82" s="36">
        <v>0.02</v>
      </c>
      <c r="H82" s="36">
        <v>1.9</v>
      </c>
      <c r="I82" s="36">
        <v>0.01</v>
      </c>
      <c r="J82" s="36">
        <v>1.89</v>
      </c>
      <c r="K82" s="36">
        <v>5.53</v>
      </c>
      <c r="L82" s="36">
        <v>36.270000000000003</v>
      </c>
      <c r="M82" s="36">
        <v>7.34</v>
      </c>
      <c r="N82" s="36">
        <v>52.87</v>
      </c>
      <c r="O82" s="127"/>
      <c r="P82" s="127"/>
      <c r="Q82" s="127"/>
      <c r="R82" s="127"/>
      <c r="S82" s="127"/>
      <c r="T82" s="127"/>
      <c r="U82" s="127"/>
      <c r="V82" s="127"/>
      <c r="W82" s="127"/>
      <c r="X82" s="127"/>
    </row>
    <row r="83" spans="1:24"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row>
    <row r="84" spans="1:24" s="47" customFormat="1" ht="11.1" customHeight="1">
      <c r="A84" s="163">
        <f>IF(D84&lt;&gt;"",COUNTA($D$19:D84),"")</f>
        <v>65</v>
      </c>
      <c r="B84" s="42" t="s">
        <v>173</v>
      </c>
      <c r="C84" s="36">
        <v>58.62</v>
      </c>
      <c r="D84" s="36">
        <v>20.18</v>
      </c>
      <c r="E84" s="36">
        <v>0.63</v>
      </c>
      <c r="F84" s="36">
        <v>6.18</v>
      </c>
      <c r="G84" s="36">
        <v>0.12</v>
      </c>
      <c r="H84" s="36">
        <v>4.62</v>
      </c>
      <c r="I84" s="36">
        <v>0.42</v>
      </c>
      <c r="J84" s="36">
        <v>4.2</v>
      </c>
      <c r="K84" s="36">
        <v>1.08</v>
      </c>
      <c r="L84" s="36">
        <v>17.989999999999998</v>
      </c>
      <c r="M84" s="36">
        <v>7.66</v>
      </c>
      <c r="N84" s="36">
        <v>0.17</v>
      </c>
      <c r="O84" s="127"/>
      <c r="P84" s="127"/>
      <c r="Q84" s="127"/>
      <c r="R84" s="127"/>
      <c r="S84" s="127"/>
      <c r="T84" s="127"/>
      <c r="U84" s="127"/>
      <c r="V84" s="127"/>
      <c r="W84" s="127"/>
      <c r="X84" s="127"/>
    </row>
    <row r="85" spans="1:24" s="47" customFormat="1" ht="11.1" customHeight="1">
      <c r="A85" s="163">
        <f>IF(D85&lt;&gt;"",COUNTA($D$19:D85),"")</f>
        <v>66</v>
      </c>
      <c r="B85" s="42" t="s">
        <v>155</v>
      </c>
      <c r="C85" s="36">
        <v>1.94</v>
      </c>
      <c r="D85" s="36">
        <v>0.04</v>
      </c>
      <c r="E85" s="36">
        <v>0.3</v>
      </c>
      <c r="F85" s="36">
        <v>1.1399999999999999</v>
      </c>
      <c r="G85" s="36" t="s">
        <v>13</v>
      </c>
      <c r="H85" s="36" t="s">
        <v>13</v>
      </c>
      <c r="I85" s="36" t="s">
        <v>13</v>
      </c>
      <c r="J85" s="36" t="s">
        <v>13</v>
      </c>
      <c r="K85" s="36" t="s">
        <v>13</v>
      </c>
      <c r="L85" s="36">
        <v>0.38</v>
      </c>
      <c r="M85" s="36">
        <v>0.09</v>
      </c>
      <c r="N85" s="36" t="s">
        <v>13</v>
      </c>
      <c r="O85" s="127"/>
      <c r="P85" s="127"/>
      <c r="Q85" s="127"/>
      <c r="R85" s="127"/>
      <c r="S85" s="127"/>
      <c r="T85" s="127"/>
      <c r="U85" s="127"/>
      <c r="V85" s="127"/>
      <c r="W85" s="127"/>
      <c r="X85" s="127"/>
    </row>
    <row r="86" spans="1:24" s="22" customFormat="1" ht="20.100000000000001" customHeight="1">
      <c r="A86" s="164">
        <f>IF(D86&lt;&gt;"",COUNTA($D$19:D86),"")</f>
        <v>67</v>
      </c>
      <c r="B86" s="45" t="s">
        <v>174</v>
      </c>
      <c r="C86" s="37">
        <v>185.34</v>
      </c>
      <c r="D86" s="37">
        <v>21.53</v>
      </c>
      <c r="E86" s="37">
        <v>4.79</v>
      </c>
      <c r="F86" s="37">
        <v>23.93</v>
      </c>
      <c r="G86" s="37">
        <v>0.14000000000000001</v>
      </c>
      <c r="H86" s="37">
        <v>6.52</v>
      </c>
      <c r="I86" s="37">
        <v>0.43</v>
      </c>
      <c r="J86" s="37">
        <v>6.09</v>
      </c>
      <c r="K86" s="37">
        <v>6.61</v>
      </c>
      <c r="L86" s="37">
        <v>53.88</v>
      </c>
      <c r="M86" s="37">
        <v>14.91</v>
      </c>
      <c r="N86" s="37">
        <v>53.04</v>
      </c>
      <c r="O86" s="126"/>
      <c r="P86" s="126"/>
      <c r="Q86" s="126"/>
      <c r="R86" s="126"/>
      <c r="S86" s="126"/>
      <c r="T86" s="126"/>
      <c r="U86" s="126"/>
      <c r="V86" s="126"/>
      <c r="W86" s="126"/>
      <c r="X86" s="126"/>
    </row>
    <row r="87" spans="1:24" s="22" customFormat="1" ht="20.100000000000001" customHeight="1">
      <c r="A87" s="164">
        <f>IF(D87&lt;&gt;"",COUNTA($D$19:D87),"")</f>
        <v>68</v>
      </c>
      <c r="B87" s="45" t="s">
        <v>175</v>
      </c>
      <c r="C87" s="37">
        <v>2419.6</v>
      </c>
      <c r="D87" s="37">
        <v>125.69</v>
      </c>
      <c r="E87" s="37">
        <v>65.27</v>
      </c>
      <c r="F87" s="37">
        <v>42.9</v>
      </c>
      <c r="G87" s="37">
        <v>10.8</v>
      </c>
      <c r="H87" s="37">
        <v>589.72</v>
      </c>
      <c r="I87" s="37">
        <v>399.23</v>
      </c>
      <c r="J87" s="37">
        <v>190.49</v>
      </c>
      <c r="K87" s="37">
        <v>12.65</v>
      </c>
      <c r="L87" s="37">
        <v>98.45</v>
      </c>
      <c r="M87" s="37">
        <v>109.41</v>
      </c>
      <c r="N87" s="37">
        <v>1364.72</v>
      </c>
      <c r="O87" s="126"/>
      <c r="P87" s="126"/>
      <c r="Q87" s="126"/>
      <c r="R87" s="126"/>
      <c r="S87" s="126"/>
      <c r="T87" s="126"/>
      <c r="U87" s="126"/>
      <c r="V87" s="126"/>
      <c r="W87" s="126"/>
      <c r="X87" s="126"/>
    </row>
    <row r="88" spans="1:24" s="22" customFormat="1" ht="20.100000000000001" customHeight="1">
      <c r="A88" s="164">
        <f>IF(D88&lt;&gt;"",COUNTA($D$19:D88),"")</f>
        <v>69</v>
      </c>
      <c r="B88" s="45" t="s">
        <v>176</v>
      </c>
      <c r="C88" s="37">
        <v>187.68</v>
      </c>
      <c r="D88" s="37">
        <v>-223.25</v>
      </c>
      <c r="E88" s="37">
        <v>-57.03</v>
      </c>
      <c r="F88" s="37">
        <v>-162.19999999999999</v>
      </c>
      <c r="G88" s="37">
        <v>-25.45</v>
      </c>
      <c r="H88" s="37">
        <v>-480.18</v>
      </c>
      <c r="I88" s="37">
        <v>-248.57</v>
      </c>
      <c r="J88" s="37">
        <v>-231.61</v>
      </c>
      <c r="K88" s="37">
        <v>-42.21</v>
      </c>
      <c r="L88" s="37">
        <v>-133.78</v>
      </c>
      <c r="M88" s="37">
        <v>-12.66</v>
      </c>
      <c r="N88" s="37">
        <v>1324.44</v>
      </c>
      <c r="O88" s="126"/>
      <c r="P88" s="126"/>
      <c r="Q88" s="126"/>
      <c r="R88" s="126"/>
      <c r="S88" s="126"/>
      <c r="T88" s="126"/>
      <c r="U88" s="126"/>
      <c r="V88" s="126"/>
      <c r="W88" s="126"/>
      <c r="X88" s="126"/>
    </row>
    <row r="89" spans="1:24" s="47" customFormat="1" ht="24.95" customHeight="1">
      <c r="A89" s="163">
        <f>IF(D89&lt;&gt;"",COUNTA($D$19:D89),"")</f>
        <v>70</v>
      </c>
      <c r="B89" s="44" t="s">
        <v>177</v>
      </c>
      <c r="C89" s="38">
        <v>190.73</v>
      </c>
      <c r="D89" s="38">
        <v>-227.6</v>
      </c>
      <c r="E89" s="38">
        <v>-53.49</v>
      </c>
      <c r="F89" s="38">
        <v>-148.63</v>
      </c>
      <c r="G89" s="38">
        <v>-25.06</v>
      </c>
      <c r="H89" s="38">
        <v>-471.23</v>
      </c>
      <c r="I89" s="38">
        <v>-247.12</v>
      </c>
      <c r="J89" s="38">
        <v>-224.11</v>
      </c>
      <c r="K89" s="38">
        <v>-39.25</v>
      </c>
      <c r="L89" s="38">
        <v>-111.43</v>
      </c>
      <c r="M89" s="38">
        <v>-4.29</v>
      </c>
      <c r="N89" s="38">
        <v>1271.71</v>
      </c>
      <c r="O89" s="127"/>
      <c r="P89" s="127"/>
      <c r="Q89" s="127"/>
      <c r="R89" s="127"/>
      <c r="S89" s="127"/>
      <c r="T89" s="127"/>
      <c r="U89" s="127"/>
      <c r="V89" s="127"/>
      <c r="W89" s="127"/>
      <c r="X89" s="127"/>
    </row>
    <row r="90" spans="1:24" s="47" customFormat="1" ht="18" customHeight="1">
      <c r="A90" s="163">
        <f>IF(D90&lt;&gt;"",COUNTA($D$19:D90),"")</f>
        <v>71</v>
      </c>
      <c r="B90" s="42" t="s">
        <v>178</v>
      </c>
      <c r="C90" s="36">
        <v>78</v>
      </c>
      <c r="D90" s="36">
        <v>0.99</v>
      </c>
      <c r="E90" s="36" t="s">
        <v>13</v>
      </c>
      <c r="F90" s="36">
        <v>10.97</v>
      </c>
      <c r="G90" s="36" t="s">
        <v>13</v>
      </c>
      <c r="H90" s="36" t="s">
        <v>13</v>
      </c>
      <c r="I90" s="36" t="s">
        <v>13</v>
      </c>
      <c r="J90" s="36" t="s">
        <v>13</v>
      </c>
      <c r="K90" s="36" t="s">
        <v>13</v>
      </c>
      <c r="L90" s="36" t="s">
        <v>13</v>
      </c>
      <c r="M90" s="36" t="s">
        <v>13</v>
      </c>
      <c r="N90" s="36">
        <v>66.040000000000006</v>
      </c>
      <c r="O90" s="127"/>
      <c r="P90" s="127"/>
      <c r="Q90" s="127"/>
      <c r="R90" s="127"/>
      <c r="S90" s="127"/>
      <c r="T90" s="127"/>
      <c r="U90" s="127"/>
      <c r="V90" s="127"/>
      <c r="W90" s="127"/>
      <c r="X90" s="127"/>
    </row>
    <row r="91" spans="1:24" ht="11.1" customHeight="1">
      <c r="A91" s="163">
        <f>IF(D91&lt;&gt;"",COUNTA($D$19:D91),"")</f>
        <v>72</v>
      </c>
      <c r="B91" s="42" t="s">
        <v>179</v>
      </c>
      <c r="C91" s="36">
        <v>125.08</v>
      </c>
      <c r="D91" s="36">
        <v>3.27</v>
      </c>
      <c r="E91" s="36">
        <v>0.05</v>
      </c>
      <c r="F91" s="36">
        <v>0.7</v>
      </c>
      <c r="G91" s="36" t="s">
        <v>13</v>
      </c>
      <c r="H91" s="36">
        <v>0.25</v>
      </c>
      <c r="I91" s="36" t="s">
        <v>13</v>
      </c>
      <c r="J91" s="36">
        <v>0.25</v>
      </c>
      <c r="K91" s="36" t="s">
        <v>13</v>
      </c>
      <c r="L91" s="36" t="s">
        <v>13</v>
      </c>
      <c r="M91" s="36">
        <v>0.02</v>
      </c>
      <c r="N91" s="36">
        <v>120.79</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61" t="s">
        <v>136</v>
      </c>
      <c r="B1" s="236"/>
      <c r="C1" s="244"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D1" s="245"/>
      <c r="E1" s="245"/>
      <c r="F1" s="245"/>
      <c r="G1" s="245"/>
      <c r="H1" s="245"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I1" s="245"/>
      <c r="J1" s="245"/>
      <c r="K1" s="245"/>
      <c r="L1" s="245"/>
      <c r="M1" s="245"/>
      <c r="N1" s="245"/>
    </row>
    <row r="2" spans="1:14" s="18" customFormat="1" ht="20.25" customHeight="1">
      <c r="A2" s="261" t="s">
        <v>115</v>
      </c>
      <c r="B2" s="236"/>
      <c r="C2" s="244" t="s">
        <v>132</v>
      </c>
      <c r="D2" s="245"/>
      <c r="E2" s="245"/>
      <c r="F2" s="245"/>
      <c r="G2" s="245"/>
      <c r="H2" s="245" t="s">
        <v>132</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4"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4"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row>
    <row r="19" spans="1:24" s="22" customFormat="1" ht="11.1" customHeight="1">
      <c r="A19" s="163">
        <f>IF(D19&lt;&gt;"",COUNTA($D$19:D19),"")</f>
        <v>1</v>
      </c>
      <c r="B19" s="42" t="s">
        <v>150</v>
      </c>
      <c r="C19" s="136">
        <v>138245</v>
      </c>
      <c r="D19" s="136">
        <v>51152</v>
      </c>
      <c r="E19" s="136">
        <v>21718</v>
      </c>
      <c r="F19" s="136">
        <v>8059</v>
      </c>
      <c r="G19" s="136">
        <v>9184</v>
      </c>
      <c r="H19" s="136">
        <v>18874</v>
      </c>
      <c r="I19" s="136">
        <v>6768</v>
      </c>
      <c r="J19" s="136">
        <v>12105</v>
      </c>
      <c r="K19" s="136">
        <v>4685</v>
      </c>
      <c r="L19" s="136">
        <v>15755</v>
      </c>
      <c r="M19" s="136">
        <v>8819</v>
      </c>
      <c r="N19" s="136" t="s">
        <v>13</v>
      </c>
      <c r="O19" s="126"/>
      <c r="P19" s="126"/>
      <c r="Q19" s="126"/>
      <c r="R19" s="126"/>
      <c r="S19" s="126"/>
      <c r="T19" s="126"/>
      <c r="U19" s="126"/>
      <c r="V19" s="126"/>
      <c r="W19" s="126"/>
      <c r="X19" s="126"/>
    </row>
    <row r="20" spans="1:24" s="22" customFormat="1" ht="11.1" customHeight="1">
      <c r="A20" s="163">
        <f>IF(D20&lt;&gt;"",COUNTA($D$19:D20),"")</f>
        <v>2</v>
      </c>
      <c r="B20" s="42" t="s">
        <v>151</v>
      </c>
      <c r="C20" s="136">
        <v>80104</v>
      </c>
      <c r="D20" s="136">
        <v>21004</v>
      </c>
      <c r="E20" s="136">
        <v>5318</v>
      </c>
      <c r="F20" s="136">
        <v>22146</v>
      </c>
      <c r="G20" s="136">
        <v>2810</v>
      </c>
      <c r="H20" s="136">
        <v>4798</v>
      </c>
      <c r="I20" s="136">
        <v>3077</v>
      </c>
      <c r="J20" s="136">
        <v>1722</v>
      </c>
      <c r="K20" s="136">
        <v>3702</v>
      </c>
      <c r="L20" s="136">
        <v>15125</v>
      </c>
      <c r="M20" s="136">
        <v>4911</v>
      </c>
      <c r="N20" s="136">
        <v>289</v>
      </c>
      <c r="O20" s="126"/>
      <c r="P20" s="126"/>
      <c r="Q20" s="126"/>
      <c r="R20" s="126"/>
      <c r="S20" s="126"/>
      <c r="T20" s="126"/>
      <c r="U20" s="126"/>
      <c r="V20" s="126"/>
      <c r="W20" s="126"/>
      <c r="X20" s="126"/>
    </row>
    <row r="21" spans="1:24" s="22" customFormat="1" ht="21.6" customHeight="1">
      <c r="A21" s="163">
        <f>IF(D21&lt;&gt;"",COUNTA($D$19:D21),"")</f>
        <v>3</v>
      </c>
      <c r="B21" s="43" t="s">
        <v>152</v>
      </c>
      <c r="C21" s="136">
        <v>281393</v>
      </c>
      <c r="D21" s="136" t="s">
        <v>13</v>
      </c>
      <c r="E21" s="136" t="s">
        <v>13</v>
      </c>
      <c r="F21" s="136" t="s">
        <v>13</v>
      </c>
      <c r="G21" s="136" t="s">
        <v>13</v>
      </c>
      <c r="H21" s="136">
        <v>281393</v>
      </c>
      <c r="I21" s="136">
        <v>247982</v>
      </c>
      <c r="J21" s="136">
        <v>33411</v>
      </c>
      <c r="K21" s="136" t="s">
        <v>13</v>
      </c>
      <c r="L21" s="136" t="s">
        <v>13</v>
      </c>
      <c r="M21" s="136" t="s">
        <v>13</v>
      </c>
      <c r="N21" s="136" t="s">
        <v>13</v>
      </c>
      <c r="O21" s="126"/>
      <c r="P21" s="126"/>
      <c r="Q21" s="126"/>
      <c r="R21" s="126"/>
      <c r="S21" s="126"/>
      <c r="T21" s="126"/>
      <c r="U21" s="126"/>
      <c r="V21" s="126"/>
      <c r="W21" s="126"/>
      <c r="X21" s="126"/>
    </row>
    <row r="22" spans="1:24" s="22" customFormat="1" ht="11.1" customHeight="1">
      <c r="A22" s="163">
        <f>IF(D22&lt;&gt;"",COUNTA($D$19:D22),"")</f>
        <v>4</v>
      </c>
      <c r="B22" s="42" t="s">
        <v>153</v>
      </c>
      <c r="C22" s="136">
        <v>7717</v>
      </c>
      <c r="D22" s="136">
        <v>162</v>
      </c>
      <c r="E22" s="136">
        <v>14</v>
      </c>
      <c r="F22" s="136">
        <v>13</v>
      </c>
      <c r="G22" s="136" t="s">
        <v>13</v>
      </c>
      <c r="H22" s="136">
        <v>23</v>
      </c>
      <c r="I22" s="136" t="s">
        <v>13</v>
      </c>
      <c r="J22" s="136">
        <v>23</v>
      </c>
      <c r="K22" s="136">
        <v>19</v>
      </c>
      <c r="L22" s="136">
        <v>73</v>
      </c>
      <c r="M22" s="136">
        <v>64</v>
      </c>
      <c r="N22" s="136">
        <v>7349</v>
      </c>
      <c r="O22" s="126"/>
      <c r="P22" s="126"/>
      <c r="Q22" s="126"/>
      <c r="R22" s="126"/>
      <c r="S22" s="126"/>
      <c r="T22" s="126"/>
      <c r="U22" s="126"/>
      <c r="V22" s="126"/>
      <c r="W22" s="126"/>
      <c r="X22" s="126"/>
    </row>
    <row r="23" spans="1:24" s="22" customFormat="1" ht="11.1" customHeight="1">
      <c r="A23" s="163">
        <f>IF(D23&lt;&gt;"",COUNTA($D$19:D23),"")</f>
        <v>5</v>
      </c>
      <c r="B23" s="42" t="s">
        <v>154</v>
      </c>
      <c r="C23" s="136">
        <v>248616</v>
      </c>
      <c r="D23" s="136">
        <v>18482</v>
      </c>
      <c r="E23" s="136">
        <v>3451</v>
      </c>
      <c r="F23" s="136">
        <v>16933</v>
      </c>
      <c r="G23" s="136">
        <v>15114</v>
      </c>
      <c r="H23" s="136">
        <v>62203</v>
      </c>
      <c r="I23" s="136">
        <v>7002</v>
      </c>
      <c r="J23" s="136">
        <v>55201</v>
      </c>
      <c r="K23" s="136">
        <v>4954</v>
      </c>
      <c r="L23" s="136">
        <v>9229</v>
      </c>
      <c r="M23" s="136">
        <v>11457</v>
      </c>
      <c r="N23" s="136">
        <v>106794</v>
      </c>
      <c r="O23" s="126"/>
      <c r="P23" s="126"/>
      <c r="Q23" s="126"/>
      <c r="R23" s="126"/>
      <c r="S23" s="126"/>
      <c r="T23" s="126"/>
      <c r="U23" s="126"/>
      <c r="V23" s="126"/>
      <c r="W23" s="126"/>
      <c r="X23" s="126"/>
    </row>
    <row r="24" spans="1:24" s="22" customFormat="1" ht="11.1" customHeight="1">
      <c r="A24" s="163">
        <f>IF(D24&lt;&gt;"",COUNTA($D$19:D24),"")</f>
        <v>6</v>
      </c>
      <c r="B24" s="42" t="s">
        <v>155</v>
      </c>
      <c r="C24" s="136">
        <v>126680</v>
      </c>
      <c r="D24" s="136">
        <v>9348</v>
      </c>
      <c r="E24" s="136">
        <v>192</v>
      </c>
      <c r="F24" s="136">
        <v>9281</v>
      </c>
      <c r="G24" s="136">
        <v>8</v>
      </c>
      <c r="H24" s="136">
        <v>2079</v>
      </c>
      <c r="I24" s="136">
        <v>333</v>
      </c>
      <c r="J24" s="136">
        <v>1746</v>
      </c>
      <c r="K24" s="136">
        <v>25</v>
      </c>
      <c r="L24" s="136">
        <v>383</v>
      </c>
      <c r="M24" s="136">
        <v>80</v>
      </c>
      <c r="N24" s="136">
        <v>105283</v>
      </c>
      <c r="O24" s="126"/>
      <c r="P24" s="126"/>
      <c r="Q24" s="126"/>
      <c r="R24" s="126"/>
      <c r="S24" s="126"/>
      <c r="T24" s="126"/>
      <c r="U24" s="126"/>
      <c r="V24" s="126"/>
      <c r="W24" s="126"/>
      <c r="X24" s="126"/>
    </row>
    <row r="25" spans="1:24" s="22" customFormat="1" ht="20.100000000000001" customHeight="1">
      <c r="A25" s="164">
        <f>IF(D25&lt;&gt;"",COUNTA($D$19:D25),"")</f>
        <v>7</v>
      </c>
      <c r="B25" s="45" t="s">
        <v>156</v>
      </c>
      <c r="C25" s="137">
        <v>629396</v>
      </c>
      <c r="D25" s="137">
        <v>81452</v>
      </c>
      <c r="E25" s="137">
        <v>30310</v>
      </c>
      <c r="F25" s="137">
        <v>37869</v>
      </c>
      <c r="G25" s="137">
        <v>27100</v>
      </c>
      <c r="H25" s="137">
        <v>365211</v>
      </c>
      <c r="I25" s="137">
        <v>264495</v>
      </c>
      <c r="J25" s="137">
        <v>100717</v>
      </c>
      <c r="K25" s="137">
        <v>13334</v>
      </c>
      <c r="L25" s="137">
        <v>39799</v>
      </c>
      <c r="M25" s="137">
        <v>25172</v>
      </c>
      <c r="N25" s="137">
        <v>9149</v>
      </c>
      <c r="O25" s="126"/>
      <c r="P25" s="126"/>
      <c r="Q25" s="126"/>
      <c r="R25" s="126"/>
      <c r="S25" s="126"/>
      <c r="T25" s="126"/>
      <c r="U25" s="126"/>
      <c r="V25" s="126"/>
      <c r="W25" s="126"/>
      <c r="X25" s="126"/>
    </row>
    <row r="26" spans="1:24" s="22" customFormat="1" ht="21.6" customHeight="1">
      <c r="A26" s="163">
        <f>IF(D26&lt;&gt;"",COUNTA($D$19:D26),"")</f>
        <v>8</v>
      </c>
      <c r="B26" s="43" t="s">
        <v>157</v>
      </c>
      <c r="C26" s="136">
        <v>54038</v>
      </c>
      <c r="D26" s="136">
        <v>10998</v>
      </c>
      <c r="E26" s="136">
        <v>3314</v>
      </c>
      <c r="F26" s="136">
        <v>3405</v>
      </c>
      <c r="G26" s="136">
        <v>976</v>
      </c>
      <c r="H26" s="136">
        <v>978</v>
      </c>
      <c r="I26" s="136">
        <v>335</v>
      </c>
      <c r="J26" s="136">
        <v>643</v>
      </c>
      <c r="K26" s="136">
        <v>1019</v>
      </c>
      <c r="L26" s="136">
        <v>28723</v>
      </c>
      <c r="M26" s="136">
        <v>4624</v>
      </c>
      <c r="N26" s="136" t="s">
        <v>13</v>
      </c>
      <c r="O26" s="126"/>
      <c r="P26" s="126"/>
      <c r="Q26" s="126"/>
      <c r="R26" s="126"/>
      <c r="S26" s="126"/>
      <c r="T26" s="126"/>
      <c r="U26" s="126"/>
      <c r="V26" s="126"/>
      <c r="W26" s="126"/>
      <c r="X26" s="126"/>
    </row>
    <row r="27" spans="1:24" s="22" customFormat="1" ht="11.1" customHeight="1">
      <c r="A27" s="163">
        <f>IF(D27&lt;&gt;"",COUNTA($D$19:D27),"")</f>
        <v>9</v>
      </c>
      <c r="B27" s="42" t="s">
        <v>158</v>
      </c>
      <c r="C27" s="136">
        <v>30810</v>
      </c>
      <c r="D27" s="136">
        <v>935</v>
      </c>
      <c r="E27" s="136">
        <v>1335</v>
      </c>
      <c r="F27" s="136">
        <v>2689</v>
      </c>
      <c r="G27" s="136">
        <v>882</v>
      </c>
      <c r="H27" s="136">
        <v>725</v>
      </c>
      <c r="I27" s="136">
        <v>216</v>
      </c>
      <c r="J27" s="136">
        <v>510</v>
      </c>
      <c r="K27" s="136">
        <v>119</v>
      </c>
      <c r="L27" s="136">
        <v>22828</v>
      </c>
      <c r="M27" s="136">
        <v>1297</v>
      </c>
      <c r="N27" s="136" t="s">
        <v>13</v>
      </c>
      <c r="O27" s="126"/>
      <c r="P27" s="126"/>
      <c r="Q27" s="126"/>
      <c r="R27" s="126"/>
      <c r="S27" s="126"/>
      <c r="T27" s="126"/>
      <c r="U27" s="126"/>
      <c r="V27" s="126"/>
      <c r="W27" s="126"/>
      <c r="X27" s="126"/>
    </row>
    <row r="28" spans="1:24" s="22" customFormat="1" ht="11.1" customHeight="1">
      <c r="A28" s="163">
        <f>IF(D28&lt;&gt;"",COUNTA($D$19:D28),"")</f>
        <v>10</v>
      </c>
      <c r="B28" s="42" t="s">
        <v>159</v>
      </c>
      <c r="C28" s="136">
        <v>83</v>
      </c>
      <c r="D28" s="136">
        <v>15</v>
      </c>
      <c r="E28" s="136" t="s">
        <v>13</v>
      </c>
      <c r="F28" s="136" t="s">
        <v>13</v>
      </c>
      <c r="G28" s="136" t="s">
        <v>13</v>
      </c>
      <c r="H28" s="136" t="s">
        <v>13</v>
      </c>
      <c r="I28" s="136" t="s">
        <v>13</v>
      </c>
      <c r="J28" s="136" t="s">
        <v>13</v>
      </c>
      <c r="K28" s="136" t="s">
        <v>13</v>
      </c>
      <c r="L28" s="136">
        <v>24</v>
      </c>
      <c r="M28" s="136" t="s">
        <v>13</v>
      </c>
      <c r="N28" s="136">
        <v>44</v>
      </c>
      <c r="O28" s="126"/>
      <c r="P28" s="126"/>
      <c r="Q28" s="126"/>
      <c r="R28" s="126"/>
      <c r="S28" s="126"/>
      <c r="T28" s="126"/>
      <c r="U28" s="126"/>
      <c r="V28" s="126"/>
      <c r="W28" s="126"/>
      <c r="X28" s="126"/>
    </row>
    <row r="29" spans="1:24" s="22" customFormat="1" ht="11.1" customHeight="1">
      <c r="A29" s="163">
        <f>IF(D29&lt;&gt;"",COUNTA($D$19:D29),"")</f>
        <v>11</v>
      </c>
      <c r="B29" s="42" t="s">
        <v>160</v>
      </c>
      <c r="C29" s="136">
        <v>4447</v>
      </c>
      <c r="D29" s="136">
        <v>120</v>
      </c>
      <c r="E29" s="136">
        <v>502</v>
      </c>
      <c r="F29" s="136">
        <v>173</v>
      </c>
      <c r="G29" s="136">
        <v>17</v>
      </c>
      <c r="H29" s="136">
        <v>1154</v>
      </c>
      <c r="I29" s="136">
        <v>242</v>
      </c>
      <c r="J29" s="136">
        <v>912</v>
      </c>
      <c r="K29" s="136">
        <v>5</v>
      </c>
      <c r="L29" s="136">
        <v>1461</v>
      </c>
      <c r="M29" s="136">
        <v>42</v>
      </c>
      <c r="N29" s="136">
        <v>974</v>
      </c>
      <c r="O29" s="126"/>
      <c r="P29" s="126"/>
      <c r="Q29" s="126"/>
      <c r="R29" s="126"/>
      <c r="S29" s="126"/>
      <c r="T29" s="126"/>
      <c r="U29" s="126"/>
      <c r="V29" s="126"/>
      <c r="W29" s="126"/>
      <c r="X29" s="126"/>
    </row>
    <row r="30" spans="1:24" s="22" customFormat="1" ht="11.1" customHeight="1">
      <c r="A30" s="163">
        <f>IF(D30&lt;&gt;"",COUNTA($D$19:D30),"")</f>
        <v>12</v>
      </c>
      <c r="B30" s="42" t="s">
        <v>155</v>
      </c>
      <c r="C30" s="136">
        <v>1598</v>
      </c>
      <c r="D30" s="136">
        <v>44</v>
      </c>
      <c r="E30" s="136">
        <v>294</v>
      </c>
      <c r="F30" s="136" t="s">
        <v>13</v>
      </c>
      <c r="G30" s="136" t="s">
        <v>13</v>
      </c>
      <c r="H30" s="136">
        <v>1</v>
      </c>
      <c r="I30" s="136" t="s">
        <v>13</v>
      </c>
      <c r="J30" s="136">
        <v>1</v>
      </c>
      <c r="K30" s="136" t="s">
        <v>13</v>
      </c>
      <c r="L30" s="136">
        <v>58</v>
      </c>
      <c r="M30" s="136" t="s">
        <v>13</v>
      </c>
      <c r="N30" s="136">
        <v>1200</v>
      </c>
      <c r="O30" s="126"/>
      <c r="P30" s="126"/>
      <c r="Q30" s="126"/>
      <c r="R30" s="126"/>
      <c r="S30" s="126"/>
      <c r="T30" s="126"/>
      <c r="U30" s="126"/>
      <c r="V30" s="126"/>
      <c r="W30" s="126"/>
      <c r="X30" s="126"/>
    </row>
    <row r="31" spans="1:24" s="22" customFormat="1" ht="20.100000000000001" customHeight="1">
      <c r="A31" s="164">
        <f>IF(D31&lt;&gt;"",COUNTA($D$19:D31),"")</f>
        <v>13</v>
      </c>
      <c r="B31" s="45" t="s">
        <v>161</v>
      </c>
      <c r="C31" s="137">
        <v>56970</v>
      </c>
      <c r="D31" s="137">
        <v>11089</v>
      </c>
      <c r="E31" s="137">
        <v>3522</v>
      </c>
      <c r="F31" s="137">
        <v>3578</v>
      </c>
      <c r="G31" s="137">
        <v>993</v>
      </c>
      <c r="H31" s="137">
        <v>2130</v>
      </c>
      <c r="I31" s="137">
        <v>577</v>
      </c>
      <c r="J31" s="137">
        <v>1554</v>
      </c>
      <c r="K31" s="137">
        <v>1024</v>
      </c>
      <c r="L31" s="137">
        <v>30149</v>
      </c>
      <c r="M31" s="137">
        <v>4666</v>
      </c>
      <c r="N31" s="137">
        <v>-182</v>
      </c>
      <c r="O31" s="126"/>
      <c r="P31" s="126"/>
      <c r="Q31" s="126"/>
      <c r="R31" s="126"/>
      <c r="S31" s="126"/>
      <c r="T31" s="126"/>
      <c r="U31" s="126"/>
      <c r="V31" s="126"/>
      <c r="W31" s="126"/>
      <c r="X31" s="126"/>
    </row>
    <row r="32" spans="1:24" s="22" customFormat="1" ht="20.100000000000001" customHeight="1">
      <c r="A32" s="164">
        <f>IF(D32&lt;&gt;"",COUNTA($D$19:D32),"")</f>
        <v>14</v>
      </c>
      <c r="B32" s="45" t="s">
        <v>162</v>
      </c>
      <c r="C32" s="137">
        <v>686366</v>
      </c>
      <c r="D32" s="137">
        <v>92540</v>
      </c>
      <c r="E32" s="137">
        <v>33833</v>
      </c>
      <c r="F32" s="137">
        <v>41447</v>
      </c>
      <c r="G32" s="137">
        <v>28093</v>
      </c>
      <c r="H32" s="137">
        <v>367342</v>
      </c>
      <c r="I32" s="137">
        <v>265071</v>
      </c>
      <c r="J32" s="137">
        <v>102270</v>
      </c>
      <c r="K32" s="137">
        <v>14358</v>
      </c>
      <c r="L32" s="137">
        <v>69948</v>
      </c>
      <c r="M32" s="137">
        <v>29838</v>
      </c>
      <c r="N32" s="137">
        <v>8967</v>
      </c>
      <c r="O32" s="126"/>
      <c r="P32" s="126"/>
      <c r="Q32" s="126"/>
      <c r="R32" s="126"/>
      <c r="S32" s="126"/>
      <c r="T32" s="126"/>
      <c r="U32" s="126"/>
      <c r="V32" s="126"/>
      <c r="W32" s="126"/>
      <c r="X32" s="126"/>
    </row>
    <row r="33" spans="1:24" s="22" customFormat="1" ht="11.1" customHeight="1">
      <c r="A33" s="163">
        <f>IF(D33&lt;&gt;"",COUNTA($D$19:D33),"")</f>
        <v>15</v>
      </c>
      <c r="B33" s="42" t="s">
        <v>163</v>
      </c>
      <c r="C33" s="136">
        <v>137981</v>
      </c>
      <c r="D33" s="136" t="s">
        <v>13</v>
      </c>
      <c r="E33" s="136" t="s">
        <v>13</v>
      </c>
      <c r="F33" s="136" t="s">
        <v>13</v>
      </c>
      <c r="G33" s="136" t="s">
        <v>13</v>
      </c>
      <c r="H33" s="136" t="s">
        <v>13</v>
      </c>
      <c r="I33" s="136" t="s">
        <v>13</v>
      </c>
      <c r="J33" s="136" t="s">
        <v>13</v>
      </c>
      <c r="K33" s="136" t="s">
        <v>13</v>
      </c>
      <c r="L33" s="136" t="s">
        <v>13</v>
      </c>
      <c r="M33" s="136" t="s">
        <v>13</v>
      </c>
      <c r="N33" s="136">
        <v>137981</v>
      </c>
      <c r="O33" s="126"/>
      <c r="P33" s="126"/>
      <c r="Q33" s="126"/>
      <c r="R33" s="126"/>
      <c r="S33" s="126"/>
      <c r="T33" s="126"/>
      <c r="U33" s="126"/>
      <c r="V33" s="126"/>
      <c r="W33" s="126"/>
      <c r="X33" s="126"/>
    </row>
    <row r="34" spans="1:24" s="22" customFormat="1" ht="11.1" customHeight="1">
      <c r="A34" s="163">
        <f>IF(D34&lt;&gt;"",COUNTA($D$19:D34),"")</f>
        <v>16</v>
      </c>
      <c r="B34" s="42" t="s">
        <v>164</v>
      </c>
      <c r="C34" s="136">
        <v>49965</v>
      </c>
      <c r="D34" s="136" t="s">
        <v>13</v>
      </c>
      <c r="E34" s="136" t="s">
        <v>13</v>
      </c>
      <c r="F34" s="136" t="s">
        <v>13</v>
      </c>
      <c r="G34" s="136" t="s">
        <v>13</v>
      </c>
      <c r="H34" s="136" t="s">
        <v>13</v>
      </c>
      <c r="I34" s="136" t="s">
        <v>13</v>
      </c>
      <c r="J34" s="136" t="s">
        <v>13</v>
      </c>
      <c r="K34" s="136" t="s">
        <v>13</v>
      </c>
      <c r="L34" s="136" t="s">
        <v>13</v>
      </c>
      <c r="M34" s="136" t="s">
        <v>13</v>
      </c>
      <c r="N34" s="136">
        <v>49965</v>
      </c>
      <c r="O34" s="126"/>
      <c r="P34" s="126"/>
      <c r="Q34" s="126"/>
      <c r="R34" s="126"/>
      <c r="S34" s="126"/>
      <c r="T34" s="126"/>
      <c r="U34" s="126"/>
      <c r="V34" s="126"/>
      <c r="W34" s="126"/>
      <c r="X34" s="126"/>
    </row>
    <row r="35" spans="1:24" s="22" customFormat="1" ht="11.1" customHeight="1">
      <c r="A35" s="163">
        <f>IF(D35&lt;&gt;"",COUNTA($D$19:D35),"")</f>
        <v>17</v>
      </c>
      <c r="B35" s="42" t="s">
        <v>180</v>
      </c>
      <c r="C35" s="136">
        <v>48995</v>
      </c>
      <c r="D35" s="136" t="s">
        <v>13</v>
      </c>
      <c r="E35" s="136" t="s">
        <v>13</v>
      </c>
      <c r="F35" s="136" t="s">
        <v>13</v>
      </c>
      <c r="G35" s="136" t="s">
        <v>13</v>
      </c>
      <c r="H35" s="136" t="s">
        <v>13</v>
      </c>
      <c r="I35" s="136" t="s">
        <v>13</v>
      </c>
      <c r="J35" s="136" t="s">
        <v>13</v>
      </c>
      <c r="K35" s="136" t="s">
        <v>13</v>
      </c>
      <c r="L35" s="136" t="s">
        <v>13</v>
      </c>
      <c r="M35" s="136" t="s">
        <v>13</v>
      </c>
      <c r="N35" s="136">
        <v>48995</v>
      </c>
      <c r="O35" s="126"/>
      <c r="P35" s="126"/>
      <c r="Q35" s="126"/>
      <c r="R35" s="126"/>
      <c r="S35" s="126"/>
      <c r="T35" s="126"/>
      <c r="U35" s="126"/>
      <c r="V35" s="126"/>
      <c r="W35" s="126"/>
      <c r="X35" s="126"/>
    </row>
    <row r="36" spans="1:24" s="22" customFormat="1" ht="11.1" customHeight="1">
      <c r="A36" s="163">
        <f>IF(D36&lt;&gt;"",COUNTA($D$19:D36),"")</f>
        <v>18</v>
      </c>
      <c r="B36" s="42" t="s">
        <v>181</v>
      </c>
      <c r="C36" s="136">
        <v>26588</v>
      </c>
      <c r="D36" s="136" t="s">
        <v>13</v>
      </c>
      <c r="E36" s="136" t="s">
        <v>13</v>
      </c>
      <c r="F36" s="136" t="s">
        <v>13</v>
      </c>
      <c r="G36" s="136" t="s">
        <v>13</v>
      </c>
      <c r="H36" s="136" t="s">
        <v>13</v>
      </c>
      <c r="I36" s="136" t="s">
        <v>13</v>
      </c>
      <c r="J36" s="136" t="s">
        <v>13</v>
      </c>
      <c r="K36" s="136" t="s">
        <v>13</v>
      </c>
      <c r="L36" s="136" t="s">
        <v>13</v>
      </c>
      <c r="M36" s="136" t="s">
        <v>13</v>
      </c>
      <c r="N36" s="136">
        <v>26588</v>
      </c>
      <c r="O36" s="126"/>
      <c r="P36" s="126"/>
      <c r="Q36" s="126"/>
      <c r="R36" s="126"/>
      <c r="S36" s="126"/>
      <c r="T36" s="126"/>
      <c r="U36" s="126"/>
      <c r="V36" s="126"/>
      <c r="W36" s="126"/>
      <c r="X36" s="126"/>
    </row>
    <row r="37" spans="1:24" s="22" customFormat="1" ht="11.1" customHeight="1">
      <c r="A37" s="163">
        <f>IF(D37&lt;&gt;"",COUNTA($D$19:D37),"")</f>
        <v>19</v>
      </c>
      <c r="B37" s="42" t="s">
        <v>69</v>
      </c>
      <c r="C37" s="136">
        <v>86720</v>
      </c>
      <c r="D37" s="136" t="s">
        <v>13</v>
      </c>
      <c r="E37" s="136" t="s">
        <v>13</v>
      </c>
      <c r="F37" s="136" t="s">
        <v>13</v>
      </c>
      <c r="G37" s="136" t="s">
        <v>13</v>
      </c>
      <c r="H37" s="136" t="s">
        <v>13</v>
      </c>
      <c r="I37" s="136" t="s">
        <v>13</v>
      </c>
      <c r="J37" s="136" t="s">
        <v>13</v>
      </c>
      <c r="K37" s="136" t="s">
        <v>13</v>
      </c>
      <c r="L37" s="136" t="s">
        <v>13</v>
      </c>
      <c r="M37" s="136" t="s">
        <v>13</v>
      </c>
      <c r="N37" s="136">
        <v>86720</v>
      </c>
      <c r="O37" s="126"/>
      <c r="P37" s="126"/>
      <c r="Q37" s="126"/>
      <c r="R37" s="126"/>
      <c r="S37" s="126"/>
      <c r="T37" s="126"/>
      <c r="U37" s="126"/>
      <c r="V37" s="126"/>
      <c r="W37" s="126"/>
      <c r="X37" s="126"/>
    </row>
    <row r="38" spans="1:24" s="22" customFormat="1" ht="21.6" customHeight="1">
      <c r="A38" s="163">
        <f>IF(D38&lt;&gt;"",COUNTA($D$19:D38),"")</f>
        <v>20</v>
      </c>
      <c r="B38" s="43" t="s">
        <v>165</v>
      </c>
      <c r="C38" s="136">
        <v>81913</v>
      </c>
      <c r="D38" s="136" t="s">
        <v>13</v>
      </c>
      <c r="E38" s="136" t="s">
        <v>13</v>
      </c>
      <c r="F38" s="136" t="s">
        <v>13</v>
      </c>
      <c r="G38" s="136" t="s">
        <v>13</v>
      </c>
      <c r="H38" s="136" t="s">
        <v>13</v>
      </c>
      <c r="I38" s="136" t="s">
        <v>13</v>
      </c>
      <c r="J38" s="136" t="s">
        <v>13</v>
      </c>
      <c r="K38" s="136" t="s">
        <v>13</v>
      </c>
      <c r="L38" s="136" t="s">
        <v>13</v>
      </c>
      <c r="M38" s="136" t="s">
        <v>13</v>
      </c>
      <c r="N38" s="136">
        <v>81913</v>
      </c>
      <c r="O38" s="126"/>
      <c r="P38" s="126"/>
      <c r="Q38" s="126"/>
      <c r="R38" s="126"/>
      <c r="S38" s="126"/>
      <c r="T38" s="126"/>
      <c r="U38" s="126"/>
      <c r="V38" s="126"/>
      <c r="W38" s="126"/>
      <c r="X38" s="126"/>
    </row>
    <row r="39" spans="1:24" s="22" customFormat="1" ht="21.6" customHeight="1">
      <c r="A39" s="163">
        <f>IF(D39&lt;&gt;"",COUNTA($D$19:D39),"")</f>
        <v>21</v>
      </c>
      <c r="B39" s="43" t="s">
        <v>166</v>
      </c>
      <c r="C39" s="136">
        <v>59586</v>
      </c>
      <c r="D39" s="136">
        <v>823</v>
      </c>
      <c r="E39" s="136">
        <v>278</v>
      </c>
      <c r="F39" s="136">
        <v>2021</v>
      </c>
      <c r="G39" s="136">
        <v>8852</v>
      </c>
      <c r="H39" s="136">
        <v>43693</v>
      </c>
      <c r="I39" s="136">
        <v>40921</v>
      </c>
      <c r="J39" s="136">
        <v>2772</v>
      </c>
      <c r="K39" s="136">
        <v>87</v>
      </c>
      <c r="L39" s="136">
        <v>3187</v>
      </c>
      <c r="M39" s="136">
        <v>644</v>
      </c>
      <c r="N39" s="136" t="s">
        <v>13</v>
      </c>
      <c r="O39" s="126"/>
      <c r="P39" s="126"/>
      <c r="Q39" s="126"/>
      <c r="R39" s="126"/>
      <c r="S39" s="126"/>
      <c r="T39" s="126"/>
      <c r="U39" s="126"/>
      <c r="V39" s="126"/>
      <c r="W39" s="126"/>
      <c r="X39" s="126"/>
    </row>
    <row r="40" spans="1:24" s="22" customFormat="1" ht="21.6" customHeight="1">
      <c r="A40" s="163">
        <f>IF(D40&lt;&gt;"",COUNTA($D$19:D40),"")</f>
        <v>22</v>
      </c>
      <c r="B40" s="43" t="s">
        <v>167</v>
      </c>
      <c r="C40" s="136">
        <v>125323</v>
      </c>
      <c r="D40" s="136">
        <v>34</v>
      </c>
      <c r="E40" s="136">
        <v>63</v>
      </c>
      <c r="F40" s="136">
        <v>25</v>
      </c>
      <c r="G40" s="136">
        <v>288</v>
      </c>
      <c r="H40" s="136">
        <v>124401</v>
      </c>
      <c r="I40" s="136">
        <v>124344</v>
      </c>
      <c r="J40" s="136">
        <v>57</v>
      </c>
      <c r="K40" s="136" t="s">
        <v>13</v>
      </c>
      <c r="L40" s="136">
        <v>196</v>
      </c>
      <c r="M40" s="136">
        <v>316</v>
      </c>
      <c r="N40" s="136" t="s">
        <v>13</v>
      </c>
      <c r="O40" s="126"/>
      <c r="P40" s="126"/>
      <c r="Q40" s="126"/>
      <c r="R40" s="126"/>
      <c r="S40" s="126"/>
      <c r="T40" s="126"/>
      <c r="U40" s="126"/>
      <c r="V40" s="126"/>
      <c r="W40" s="126"/>
      <c r="X40" s="126"/>
    </row>
    <row r="41" spans="1:24" s="22" customFormat="1" ht="11.1" customHeight="1">
      <c r="A41" s="163">
        <f>IF(D41&lt;&gt;"",COUNTA($D$19:D41),"")</f>
        <v>23</v>
      </c>
      <c r="B41" s="42" t="s">
        <v>168</v>
      </c>
      <c r="C41" s="136">
        <v>29936</v>
      </c>
      <c r="D41" s="136">
        <v>1431</v>
      </c>
      <c r="E41" s="136">
        <v>6307</v>
      </c>
      <c r="F41" s="136">
        <v>701</v>
      </c>
      <c r="G41" s="136">
        <v>1198</v>
      </c>
      <c r="H41" s="136">
        <v>1823</v>
      </c>
      <c r="I41" s="136">
        <v>22</v>
      </c>
      <c r="J41" s="136">
        <v>1800</v>
      </c>
      <c r="K41" s="136">
        <v>1563</v>
      </c>
      <c r="L41" s="136">
        <v>7944</v>
      </c>
      <c r="M41" s="136">
        <v>8969</v>
      </c>
      <c r="N41" s="136" t="s">
        <v>13</v>
      </c>
      <c r="O41" s="126"/>
      <c r="P41" s="126"/>
      <c r="Q41" s="126"/>
      <c r="R41" s="126"/>
      <c r="S41" s="126"/>
      <c r="T41" s="126"/>
      <c r="U41" s="126"/>
      <c r="V41" s="126"/>
      <c r="W41" s="126"/>
      <c r="X41" s="126"/>
    </row>
    <row r="42" spans="1:24" s="22" customFormat="1" ht="11.1" customHeight="1">
      <c r="A42" s="163">
        <f>IF(D42&lt;&gt;"",COUNTA($D$19:D42),"")</f>
        <v>24</v>
      </c>
      <c r="B42" s="42" t="s">
        <v>169</v>
      </c>
      <c r="C42" s="136">
        <v>264176</v>
      </c>
      <c r="D42" s="136">
        <v>36555</v>
      </c>
      <c r="E42" s="136">
        <v>7185</v>
      </c>
      <c r="F42" s="136">
        <v>11338</v>
      </c>
      <c r="G42" s="136">
        <v>5495</v>
      </c>
      <c r="H42" s="136">
        <v>74400</v>
      </c>
      <c r="I42" s="136">
        <v>41991</v>
      </c>
      <c r="J42" s="136">
        <v>32409</v>
      </c>
      <c r="K42" s="136">
        <v>2100</v>
      </c>
      <c r="L42" s="136">
        <v>3617</v>
      </c>
      <c r="M42" s="136">
        <v>12964</v>
      </c>
      <c r="N42" s="136">
        <v>110523</v>
      </c>
      <c r="O42" s="126"/>
      <c r="P42" s="126"/>
      <c r="Q42" s="126"/>
      <c r="R42" s="126"/>
      <c r="S42" s="126"/>
      <c r="T42" s="126"/>
      <c r="U42" s="126"/>
      <c r="V42" s="126"/>
      <c r="W42" s="126"/>
      <c r="X42" s="126"/>
    </row>
    <row r="43" spans="1:24" s="22" customFormat="1" ht="11.1" customHeight="1">
      <c r="A43" s="163">
        <f>IF(D43&lt;&gt;"",COUNTA($D$19:D43),"")</f>
        <v>25</v>
      </c>
      <c r="B43" s="42" t="s">
        <v>155</v>
      </c>
      <c r="C43" s="136">
        <v>126680</v>
      </c>
      <c r="D43" s="136">
        <v>9348</v>
      </c>
      <c r="E43" s="136">
        <v>192</v>
      </c>
      <c r="F43" s="136">
        <v>9281</v>
      </c>
      <c r="G43" s="136">
        <v>8</v>
      </c>
      <c r="H43" s="136">
        <v>2079</v>
      </c>
      <c r="I43" s="136">
        <v>333</v>
      </c>
      <c r="J43" s="136">
        <v>1746</v>
      </c>
      <c r="K43" s="136">
        <v>25</v>
      </c>
      <c r="L43" s="136">
        <v>383</v>
      </c>
      <c r="M43" s="136">
        <v>80</v>
      </c>
      <c r="N43" s="136">
        <v>105283</v>
      </c>
      <c r="O43" s="126"/>
      <c r="P43" s="126"/>
      <c r="Q43" s="126"/>
      <c r="R43" s="126"/>
      <c r="S43" s="126"/>
      <c r="T43" s="126"/>
      <c r="U43" s="126"/>
      <c r="V43" s="126"/>
      <c r="W43" s="126"/>
      <c r="X43" s="126"/>
    </row>
    <row r="44" spans="1:24" s="22" customFormat="1" ht="20.100000000000001" customHeight="1">
      <c r="A44" s="164">
        <f>IF(D44&lt;&gt;"",COUNTA($D$19:D44),"")</f>
        <v>26</v>
      </c>
      <c r="B44" s="45" t="s">
        <v>170</v>
      </c>
      <c r="C44" s="137">
        <v>658956</v>
      </c>
      <c r="D44" s="137">
        <v>29495</v>
      </c>
      <c r="E44" s="137">
        <v>13641</v>
      </c>
      <c r="F44" s="137">
        <v>4804</v>
      </c>
      <c r="G44" s="137">
        <v>15825</v>
      </c>
      <c r="H44" s="137">
        <v>242238</v>
      </c>
      <c r="I44" s="137">
        <v>206945</v>
      </c>
      <c r="J44" s="137">
        <v>35293</v>
      </c>
      <c r="K44" s="137">
        <v>3725</v>
      </c>
      <c r="L44" s="137">
        <v>14560</v>
      </c>
      <c r="M44" s="137">
        <v>22813</v>
      </c>
      <c r="N44" s="137">
        <v>311854</v>
      </c>
      <c r="O44" s="126"/>
      <c r="P44" s="126"/>
      <c r="Q44" s="126"/>
      <c r="R44" s="126"/>
      <c r="S44" s="126"/>
      <c r="T44" s="126"/>
      <c r="U44" s="126"/>
      <c r="V44" s="126"/>
      <c r="W44" s="126"/>
      <c r="X44" s="126"/>
    </row>
    <row r="45" spans="1:24" s="47" customFormat="1" ht="11.1" customHeight="1">
      <c r="A45" s="163">
        <f>IF(D45&lt;&gt;"",COUNTA($D$19:D45),"")</f>
        <v>27</v>
      </c>
      <c r="B45" s="42" t="s">
        <v>171</v>
      </c>
      <c r="C45" s="136">
        <v>29857</v>
      </c>
      <c r="D45" s="136">
        <v>468</v>
      </c>
      <c r="E45" s="136">
        <v>1352</v>
      </c>
      <c r="F45" s="136">
        <v>510</v>
      </c>
      <c r="G45" s="136">
        <v>569</v>
      </c>
      <c r="H45" s="136">
        <v>1387</v>
      </c>
      <c r="I45" s="136">
        <v>287</v>
      </c>
      <c r="J45" s="136">
        <v>1099</v>
      </c>
      <c r="K45" s="136">
        <v>13</v>
      </c>
      <c r="L45" s="136">
        <v>9981</v>
      </c>
      <c r="M45" s="136">
        <v>582</v>
      </c>
      <c r="N45" s="136">
        <v>14994</v>
      </c>
      <c r="O45" s="127"/>
      <c r="P45" s="127"/>
      <c r="Q45" s="127"/>
      <c r="R45" s="127"/>
      <c r="S45" s="127"/>
      <c r="T45" s="127"/>
      <c r="U45" s="127"/>
      <c r="V45" s="127"/>
      <c r="W45" s="127"/>
      <c r="X45" s="127"/>
    </row>
    <row r="46" spans="1:24"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row>
    <row r="47" spans="1:24" s="47" customFormat="1" ht="11.1" customHeight="1">
      <c r="A47" s="163">
        <f>IF(D47&lt;&gt;"",COUNTA($D$19:D47),"")</f>
        <v>29</v>
      </c>
      <c r="B47" s="42" t="s">
        <v>173</v>
      </c>
      <c r="C47" s="136">
        <v>18914</v>
      </c>
      <c r="D47" s="136">
        <v>6711</v>
      </c>
      <c r="E47" s="136">
        <v>482</v>
      </c>
      <c r="F47" s="136">
        <v>60</v>
      </c>
      <c r="G47" s="136">
        <v>67</v>
      </c>
      <c r="H47" s="136">
        <v>108</v>
      </c>
      <c r="I47" s="136">
        <v>61</v>
      </c>
      <c r="J47" s="136">
        <v>47</v>
      </c>
      <c r="K47" s="136">
        <v>595</v>
      </c>
      <c r="L47" s="136">
        <v>6415</v>
      </c>
      <c r="M47" s="136">
        <v>3008</v>
      </c>
      <c r="N47" s="136">
        <v>1468</v>
      </c>
      <c r="O47" s="127"/>
      <c r="P47" s="127"/>
      <c r="Q47" s="127"/>
      <c r="R47" s="127"/>
      <c r="S47" s="127"/>
      <c r="T47" s="127"/>
      <c r="U47" s="127"/>
      <c r="V47" s="127"/>
      <c r="W47" s="127"/>
      <c r="X47" s="127"/>
    </row>
    <row r="48" spans="1:24" s="47" customFormat="1" ht="11.1" customHeight="1">
      <c r="A48" s="163">
        <f>IF(D48&lt;&gt;"",COUNTA($D$19:D48),"")</f>
        <v>30</v>
      </c>
      <c r="B48" s="42" t="s">
        <v>155</v>
      </c>
      <c r="C48" s="136">
        <v>1598</v>
      </c>
      <c r="D48" s="136">
        <v>44</v>
      </c>
      <c r="E48" s="136">
        <v>294</v>
      </c>
      <c r="F48" s="136" t="s">
        <v>13</v>
      </c>
      <c r="G48" s="136" t="s">
        <v>13</v>
      </c>
      <c r="H48" s="136">
        <v>1</v>
      </c>
      <c r="I48" s="136" t="s">
        <v>13</v>
      </c>
      <c r="J48" s="136">
        <v>1</v>
      </c>
      <c r="K48" s="136" t="s">
        <v>13</v>
      </c>
      <c r="L48" s="136">
        <v>58</v>
      </c>
      <c r="M48" s="136" t="s">
        <v>13</v>
      </c>
      <c r="N48" s="136">
        <v>1200</v>
      </c>
      <c r="O48" s="127"/>
      <c r="P48" s="127"/>
      <c r="Q48" s="127"/>
      <c r="R48" s="127"/>
      <c r="S48" s="127"/>
      <c r="T48" s="127"/>
      <c r="U48" s="127"/>
      <c r="V48" s="127"/>
      <c r="W48" s="127"/>
      <c r="X48" s="127"/>
    </row>
    <row r="49" spans="1:24" s="22" customFormat="1" ht="20.100000000000001" customHeight="1">
      <c r="A49" s="164">
        <f>IF(D49&lt;&gt;"",COUNTA($D$19:D49),"")</f>
        <v>31</v>
      </c>
      <c r="B49" s="45" t="s">
        <v>174</v>
      </c>
      <c r="C49" s="137">
        <v>47173</v>
      </c>
      <c r="D49" s="137">
        <v>7135</v>
      </c>
      <c r="E49" s="137">
        <v>1540</v>
      </c>
      <c r="F49" s="137">
        <v>570</v>
      </c>
      <c r="G49" s="137">
        <v>636</v>
      </c>
      <c r="H49" s="137">
        <v>1494</v>
      </c>
      <c r="I49" s="137">
        <v>348</v>
      </c>
      <c r="J49" s="137">
        <v>1145</v>
      </c>
      <c r="K49" s="137">
        <v>608</v>
      </c>
      <c r="L49" s="137">
        <v>16338</v>
      </c>
      <c r="M49" s="137">
        <v>3590</v>
      </c>
      <c r="N49" s="137">
        <v>15262</v>
      </c>
      <c r="O49" s="126"/>
      <c r="P49" s="126"/>
      <c r="Q49" s="126"/>
      <c r="R49" s="126"/>
      <c r="S49" s="126"/>
      <c r="T49" s="126"/>
      <c r="U49" s="126"/>
      <c r="V49" s="126"/>
      <c r="W49" s="126"/>
      <c r="X49" s="126"/>
    </row>
    <row r="50" spans="1:24" s="22" customFormat="1" ht="20.100000000000001" customHeight="1">
      <c r="A50" s="164">
        <f>IF(D50&lt;&gt;"",COUNTA($D$19:D50),"")</f>
        <v>32</v>
      </c>
      <c r="B50" s="45" t="s">
        <v>175</v>
      </c>
      <c r="C50" s="137">
        <v>706129</v>
      </c>
      <c r="D50" s="137">
        <v>36630</v>
      </c>
      <c r="E50" s="137">
        <v>15181</v>
      </c>
      <c r="F50" s="137">
        <v>5374</v>
      </c>
      <c r="G50" s="137">
        <v>16462</v>
      </c>
      <c r="H50" s="137">
        <v>243732</v>
      </c>
      <c r="I50" s="137">
        <v>207294</v>
      </c>
      <c r="J50" s="137">
        <v>36438</v>
      </c>
      <c r="K50" s="137">
        <v>4333</v>
      </c>
      <c r="L50" s="137">
        <v>30898</v>
      </c>
      <c r="M50" s="137">
        <v>26403</v>
      </c>
      <c r="N50" s="137">
        <v>327116</v>
      </c>
      <c r="O50" s="126"/>
      <c r="P50" s="126"/>
      <c r="Q50" s="126"/>
      <c r="R50" s="126"/>
      <c r="S50" s="126"/>
      <c r="T50" s="126"/>
      <c r="U50" s="126"/>
      <c r="V50" s="126"/>
      <c r="W50" s="126"/>
      <c r="X50" s="126"/>
    </row>
    <row r="51" spans="1:24" s="22" customFormat="1" ht="20.100000000000001" customHeight="1">
      <c r="A51" s="164">
        <f>IF(D51&lt;&gt;"",COUNTA($D$19:D51),"")</f>
        <v>33</v>
      </c>
      <c r="B51" s="45" t="s">
        <v>176</v>
      </c>
      <c r="C51" s="137">
        <v>19763</v>
      </c>
      <c r="D51" s="137">
        <v>-55910</v>
      </c>
      <c r="E51" s="137">
        <v>-18652</v>
      </c>
      <c r="F51" s="137">
        <v>-36073</v>
      </c>
      <c r="G51" s="137">
        <v>-11631</v>
      </c>
      <c r="H51" s="137">
        <v>-123610</v>
      </c>
      <c r="I51" s="137">
        <v>-57778</v>
      </c>
      <c r="J51" s="137">
        <v>-65832</v>
      </c>
      <c r="K51" s="137">
        <v>-10025</v>
      </c>
      <c r="L51" s="137">
        <v>-39050</v>
      </c>
      <c r="M51" s="137">
        <v>-3435</v>
      </c>
      <c r="N51" s="137">
        <v>318150</v>
      </c>
      <c r="O51" s="126"/>
      <c r="P51" s="126"/>
      <c r="Q51" s="126"/>
      <c r="R51" s="126"/>
      <c r="S51" s="126"/>
      <c r="T51" s="126"/>
      <c r="U51" s="126"/>
      <c r="V51" s="126"/>
      <c r="W51" s="126"/>
      <c r="X51" s="126"/>
    </row>
    <row r="52" spans="1:24" s="47" customFormat="1" ht="24.95" customHeight="1">
      <c r="A52" s="163">
        <f>IF(D52&lt;&gt;"",COUNTA($D$19:D52),"")</f>
        <v>34</v>
      </c>
      <c r="B52" s="44" t="s">
        <v>177</v>
      </c>
      <c r="C52" s="138">
        <v>29560</v>
      </c>
      <c r="D52" s="138">
        <v>-51956</v>
      </c>
      <c r="E52" s="138">
        <v>-16669</v>
      </c>
      <c r="F52" s="138">
        <v>-33065</v>
      </c>
      <c r="G52" s="138">
        <v>-11274</v>
      </c>
      <c r="H52" s="138">
        <v>-122973</v>
      </c>
      <c r="I52" s="138">
        <v>-57549</v>
      </c>
      <c r="J52" s="138">
        <v>-65424</v>
      </c>
      <c r="K52" s="138">
        <v>-9608</v>
      </c>
      <c r="L52" s="138">
        <v>-25239</v>
      </c>
      <c r="M52" s="138">
        <v>-2359</v>
      </c>
      <c r="N52" s="138">
        <v>302705</v>
      </c>
      <c r="O52" s="127"/>
      <c r="P52" s="127"/>
      <c r="Q52" s="127"/>
      <c r="R52" s="127"/>
      <c r="S52" s="127"/>
      <c r="T52" s="127"/>
      <c r="U52" s="127"/>
      <c r="V52" s="127"/>
      <c r="W52" s="127"/>
      <c r="X52" s="127"/>
    </row>
    <row r="53" spans="1:24" s="47" customFormat="1" ht="18" customHeight="1">
      <c r="A53" s="163">
        <f>IF(D53&lt;&gt;"",COUNTA($D$19:D53),"")</f>
        <v>35</v>
      </c>
      <c r="B53" s="42" t="s">
        <v>178</v>
      </c>
      <c r="C53" s="136">
        <v>50170</v>
      </c>
      <c r="D53" s="136">
        <v>751</v>
      </c>
      <c r="E53" s="136">
        <v>2181</v>
      </c>
      <c r="F53" s="136" t="s">
        <v>13</v>
      </c>
      <c r="G53" s="136" t="s">
        <v>13</v>
      </c>
      <c r="H53" s="136">
        <v>1363</v>
      </c>
      <c r="I53" s="136" t="s">
        <v>13</v>
      </c>
      <c r="J53" s="136">
        <v>1363</v>
      </c>
      <c r="K53" s="136">
        <v>390</v>
      </c>
      <c r="L53" s="136">
        <v>725</v>
      </c>
      <c r="M53" s="136">
        <v>439</v>
      </c>
      <c r="N53" s="136">
        <v>44320</v>
      </c>
      <c r="O53" s="127"/>
      <c r="P53" s="127"/>
      <c r="Q53" s="127"/>
      <c r="R53" s="127"/>
      <c r="S53" s="127"/>
      <c r="T53" s="127"/>
      <c r="U53" s="127"/>
      <c r="V53" s="127"/>
      <c r="W53" s="127"/>
      <c r="X53" s="127"/>
    </row>
    <row r="54" spans="1:24" ht="11.1" customHeight="1">
      <c r="A54" s="163">
        <f>IF(D54&lt;&gt;"",COUNTA($D$19:D54),"")</f>
        <v>36</v>
      </c>
      <c r="B54" s="42" t="s">
        <v>179</v>
      </c>
      <c r="C54" s="136">
        <v>57834</v>
      </c>
      <c r="D54" s="136">
        <v>1195</v>
      </c>
      <c r="E54" s="136">
        <v>149</v>
      </c>
      <c r="F54" s="136">
        <v>112</v>
      </c>
      <c r="G54" s="136" t="s">
        <v>13</v>
      </c>
      <c r="H54" s="136">
        <v>1434</v>
      </c>
      <c r="I54" s="136" t="s">
        <v>13</v>
      </c>
      <c r="J54" s="136">
        <v>1434</v>
      </c>
      <c r="K54" s="136">
        <v>539</v>
      </c>
      <c r="L54" s="136">
        <v>1792</v>
      </c>
      <c r="M54" s="136">
        <v>895</v>
      </c>
      <c r="N54" s="136">
        <v>51718</v>
      </c>
    </row>
    <row r="55" spans="1:24"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4" s="22" customFormat="1" ht="11.1" customHeight="1">
      <c r="A56" s="163">
        <f>IF(D56&lt;&gt;"",COUNTA($D$19:D56),"")</f>
        <v>37</v>
      </c>
      <c r="B56" s="42" t="s">
        <v>150</v>
      </c>
      <c r="C56" s="36">
        <v>617.89</v>
      </c>
      <c r="D56" s="36">
        <v>228.62</v>
      </c>
      <c r="E56" s="36">
        <v>97.07</v>
      </c>
      <c r="F56" s="36">
        <v>36.020000000000003</v>
      </c>
      <c r="G56" s="36">
        <v>41.05</v>
      </c>
      <c r="H56" s="36">
        <v>84.36</v>
      </c>
      <c r="I56" s="36">
        <v>30.25</v>
      </c>
      <c r="J56" s="36">
        <v>54.11</v>
      </c>
      <c r="K56" s="36">
        <v>20.94</v>
      </c>
      <c r="L56" s="36">
        <v>70.42</v>
      </c>
      <c r="M56" s="36">
        <v>39.42</v>
      </c>
      <c r="N56" s="36" t="s">
        <v>13</v>
      </c>
      <c r="O56" s="126"/>
      <c r="P56" s="126"/>
      <c r="Q56" s="126"/>
      <c r="R56" s="126"/>
      <c r="S56" s="126"/>
      <c r="T56" s="126"/>
      <c r="U56" s="126"/>
      <c r="V56" s="126"/>
      <c r="W56" s="126"/>
      <c r="X56" s="126"/>
    </row>
    <row r="57" spans="1:24" s="22" customFormat="1" ht="11.1" customHeight="1">
      <c r="A57" s="163">
        <f>IF(D57&lt;&gt;"",COUNTA($D$19:D57),"")</f>
        <v>38</v>
      </c>
      <c r="B57" s="42" t="s">
        <v>151</v>
      </c>
      <c r="C57" s="36">
        <v>358.03</v>
      </c>
      <c r="D57" s="36">
        <v>93.88</v>
      </c>
      <c r="E57" s="36">
        <v>23.77</v>
      </c>
      <c r="F57" s="36">
        <v>98.98</v>
      </c>
      <c r="G57" s="36">
        <v>12.56</v>
      </c>
      <c r="H57" s="36">
        <v>21.45</v>
      </c>
      <c r="I57" s="36">
        <v>13.75</v>
      </c>
      <c r="J57" s="36">
        <v>7.7</v>
      </c>
      <c r="K57" s="36">
        <v>16.54</v>
      </c>
      <c r="L57" s="36">
        <v>67.599999999999994</v>
      </c>
      <c r="M57" s="36">
        <v>21.95</v>
      </c>
      <c r="N57" s="36">
        <v>1.29</v>
      </c>
      <c r="O57" s="126"/>
      <c r="P57" s="126"/>
      <c r="Q57" s="126"/>
      <c r="R57" s="126"/>
      <c r="S57" s="126"/>
      <c r="T57" s="126"/>
      <c r="U57" s="126"/>
      <c r="V57" s="126"/>
      <c r="W57" s="126"/>
      <c r="X57" s="126"/>
    </row>
    <row r="58" spans="1:24" s="22" customFormat="1" ht="21.6" customHeight="1">
      <c r="A58" s="163">
        <f>IF(D58&lt;&gt;"",COUNTA($D$19:D58),"")</f>
        <v>39</v>
      </c>
      <c r="B58" s="43" t="s">
        <v>152</v>
      </c>
      <c r="C58" s="36">
        <v>1257.69</v>
      </c>
      <c r="D58" s="36" t="s">
        <v>13</v>
      </c>
      <c r="E58" s="36" t="s">
        <v>13</v>
      </c>
      <c r="F58" s="36" t="s">
        <v>13</v>
      </c>
      <c r="G58" s="36" t="s">
        <v>13</v>
      </c>
      <c r="H58" s="36">
        <v>1257.69</v>
      </c>
      <c r="I58" s="36">
        <v>1108.3599999999999</v>
      </c>
      <c r="J58" s="36">
        <v>149.33000000000001</v>
      </c>
      <c r="K58" s="36" t="s">
        <v>13</v>
      </c>
      <c r="L58" s="36" t="s">
        <v>13</v>
      </c>
      <c r="M58" s="36" t="s">
        <v>13</v>
      </c>
      <c r="N58" s="36" t="s">
        <v>13</v>
      </c>
      <c r="O58" s="126"/>
      <c r="P58" s="126"/>
      <c r="Q58" s="126"/>
      <c r="R58" s="126"/>
      <c r="S58" s="126"/>
      <c r="T58" s="126"/>
      <c r="U58" s="126"/>
      <c r="V58" s="126"/>
      <c r="W58" s="126"/>
      <c r="X58" s="126"/>
    </row>
    <row r="59" spans="1:24" s="22" customFormat="1" ht="11.1" customHeight="1">
      <c r="A59" s="163">
        <f>IF(D59&lt;&gt;"",COUNTA($D$19:D59),"")</f>
        <v>40</v>
      </c>
      <c r="B59" s="42" t="s">
        <v>153</v>
      </c>
      <c r="C59" s="36">
        <v>34.49</v>
      </c>
      <c r="D59" s="36">
        <v>0.72</v>
      </c>
      <c r="E59" s="36">
        <v>0.06</v>
      </c>
      <c r="F59" s="36">
        <v>0.06</v>
      </c>
      <c r="G59" s="36" t="s">
        <v>13</v>
      </c>
      <c r="H59" s="36">
        <v>0.1</v>
      </c>
      <c r="I59" s="36" t="s">
        <v>13</v>
      </c>
      <c r="J59" s="36">
        <v>0.1</v>
      </c>
      <c r="K59" s="36">
        <v>0.08</v>
      </c>
      <c r="L59" s="36">
        <v>0.33</v>
      </c>
      <c r="M59" s="36">
        <v>0.28999999999999998</v>
      </c>
      <c r="N59" s="36">
        <v>32.85</v>
      </c>
      <c r="O59" s="126"/>
      <c r="P59" s="126"/>
      <c r="Q59" s="126"/>
      <c r="R59" s="126"/>
      <c r="S59" s="126"/>
      <c r="T59" s="126"/>
      <c r="U59" s="126"/>
      <c r="V59" s="126"/>
      <c r="W59" s="126"/>
      <c r="X59" s="126"/>
    </row>
    <row r="60" spans="1:24" s="22" customFormat="1" ht="11.1" customHeight="1">
      <c r="A60" s="163">
        <f>IF(D60&lt;&gt;"",COUNTA($D$19:D60),"")</f>
        <v>41</v>
      </c>
      <c r="B60" s="42" t="s">
        <v>154</v>
      </c>
      <c r="C60" s="36">
        <v>1111.2</v>
      </c>
      <c r="D60" s="36">
        <v>82.61</v>
      </c>
      <c r="E60" s="36">
        <v>15.43</v>
      </c>
      <c r="F60" s="36">
        <v>75.680000000000007</v>
      </c>
      <c r="G60" s="36">
        <v>67.55</v>
      </c>
      <c r="H60" s="36">
        <v>278.02</v>
      </c>
      <c r="I60" s="36">
        <v>31.29</v>
      </c>
      <c r="J60" s="36">
        <v>246.72</v>
      </c>
      <c r="K60" s="36">
        <v>22.14</v>
      </c>
      <c r="L60" s="36">
        <v>41.25</v>
      </c>
      <c r="M60" s="36">
        <v>51.21</v>
      </c>
      <c r="N60" s="36">
        <v>477.32</v>
      </c>
      <c r="O60" s="126"/>
      <c r="P60" s="126"/>
      <c r="Q60" s="126"/>
      <c r="R60" s="126"/>
      <c r="S60" s="126"/>
      <c r="T60" s="126"/>
      <c r="U60" s="126"/>
      <c r="V60" s="126"/>
      <c r="W60" s="126"/>
      <c r="X60" s="126"/>
    </row>
    <row r="61" spans="1:24" s="22" customFormat="1" ht="11.1" customHeight="1">
      <c r="A61" s="163">
        <f>IF(D61&lt;&gt;"",COUNTA($D$19:D61),"")</f>
        <v>42</v>
      </c>
      <c r="B61" s="42" t="s">
        <v>155</v>
      </c>
      <c r="C61" s="36">
        <v>566.20000000000005</v>
      </c>
      <c r="D61" s="36">
        <v>41.78</v>
      </c>
      <c r="E61" s="36">
        <v>0.86</v>
      </c>
      <c r="F61" s="36">
        <v>41.48</v>
      </c>
      <c r="G61" s="36">
        <v>0.04</v>
      </c>
      <c r="H61" s="36">
        <v>9.2899999999999991</v>
      </c>
      <c r="I61" s="36">
        <v>1.49</v>
      </c>
      <c r="J61" s="36">
        <v>7.8</v>
      </c>
      <c r="K61" s="36">
        <v>0.11</v>
      </c>
      <c r="L61" s="36">
        <v>1.71</v>
      </c>
      <c r="M61" s="36">
        <v>0.36</v>
      </c>
      <c r="N61" s="36">
        <v>470.57</v>
      </c>
      <c r="O61" s="126"/>
      <c r="P61" s="126"/>
      <c r="Q61" s="126"/>
      <c r="R61" s="126"/>
      <c r="S61" s="126"/>
      <c r="T61" s="126"/>
      <c r="U61" s="126"/>
      <c r="V61" s="126"/>
      <c r="W61" s="126"/>
      <c r="X61" s="126"/>
    </row>
    <row r="62" spans="1:24" s="22" customFormat="1" ht="20.100000000000001" customHeight="1">
      <c r="A62" s="164">
        <f>IF(D62&lt;&gt;"",COUNTA($D$19:D62),"")</f>
        <v>43</v>
      </c>
      <c r="B62" s="45" t="s">
        <v>156</v>
      </c>
      <c r="C62" s="37">
        <v>2813.1</v>
      </c>
      <c r="D62" s="37">
        <v>364.05</v>
      </c>
      <c r="E62" s="37">
        <v>135.47</v>
      </c>
      <c r="F62" s="37">
        <v>169.26</v>
      </c>
      <c r="G62" s="37">
        <v>121.12</v>
      </c>
      <c r="H62" s="37">
        <v>1632.32</v>
      </c>
      <c r="I62" s="37">
        <v>1182.17</v>
      </c>
      <c r="J62" s="37">
        <v>450.16</v>
      </c>
      <c r="K62" s="37">
        <v>59.6</v>
      </c>
      <c r="L62" s="37">
        <v>177.88</v>
      </c>
      <c r="M62" s="37">
        <v>112.51</v>
      </c>
      <c r="N62" s="37">
        <v>40.89</v>
      </c>
      <c r="O62" s="126"/>
      <c r="P62" s="126"/>
      <c r="Q62" s="126"/>
      <c r="R62" s="126"/>
      <c r="S62" s="126"/>
      <c r="T62" s="126"/>
      <c r="U62" s="126"/>
      <c r="V62" s="126"/>
      <c r="W62" s="126"/>
      <c r="X62" s="126"/>
    </row>
    <row r="63" spans="1:24" s="22" customFormat="1" ht="21.6" customHeight="1">
      <c r="A63" s="163">
        <f>IF(D63&lt;&gt;"",COUNTA($D$19:D63),"")</f>
        <v>44</v>
      </c>
      <c r="B63" s="43" t="s">
        <v>157</v>
      </c>
      <c r="C63" s="36">
        <v>241.52</v>
      </c>
      <c r="D63" s="36">
        <v>49.16</v>
      </c>
      <c r="E63" s="36">
        <v>14.81</v>
      </c>
      <c r="F63" s="36">
        <v>15.22</v>
      </c>
      <c r="G63" s="36">
        <v>4.3600000000000003</v>
      </c>
      <c r="H63" s="36">
        <v>4.37</v>
      </c>
      <c r="I63" s="36">
        <v>1.5</v>
      </c>
      <c r="J63" s="36">
        <v>2.87</v>
      </c>
      <c r="K63" s="36">
        <v>4.5599999999999996</v>
      </c>
      <c r="L63" s="36">
        <v>128.38</v>
      </c>
      <c r="M63" s="36">
        <v>20.67</v>
      </c>
      <c r="N63" s="36" t="s">
        <v>13</v>
      </c>
      <c r="O63" s="126"/>
      <c r="P63" s="126"/>
      <c r="Q63" s="126"/>
      <c r="R63" s="126"/>
      <c r="S63" s="126"/>
      <c r="T63" s="126"/>
      <c r="U63" s="126"/>
      <c r="V63" s="126"/>
      <c r="W63" s="126"/>
      <c r="X63" s="126"/>
    </row>
    <row r="64" spans="1:24" s="22" customFormat="1" ht="11.1" customHeight="1">
      <c r="A64" s="163">
        <f>IF(D64&lt;&gt;"",COUNTA($D$19:D64),"")</f>
        <v>45</v>
      </c>
      <c r="B64" s="42" t="s">
        <v>158</v>
      </c>
      <c r="C64" s="36">
        <v>137.71</v>
      </c>
      <c r="D64" s="36">
        <v>4.18</v>
      </c>
      <c r="E64" s="36">
        <v>5.97</v>
      </c>
      <c r="F64" s="36">
        <v>12.02</v>
      </c>
      <c r="G64" s="36">
        <v>3.94</v>
      </c>
      <c r="H64" s="36">
        <v>3.24</v>
      </c>
      <c r="I64" s="36">
        <v>0.96</v>
      </c>
      <c r="J64" s="36">
        <v>2.2799999999999998</v>
      </c>
      <c r="K64" s="36">
        <v>0.53</v>
      </c>
      <c r="L64" s="36">
        <v>102.03</v>
      </c>
      <c r="M64" s="36">
        <v>5.8</v>
      </c>
      <c r="N64" s="36" t="s">
        <v>13</v>
      </c>
      <c r="O64" s="126"/>
      <c r="P64" s="126"/>
      <c r="Q64" s="126"/>
      <c r="R64" s="126"/>
      <c r="S64" s="126"/>
      <c r="T64" s="126"/>
      <c r="U64" s="126"/>
      <c r="V64" s="126"/>
      <c r="W64" s="126"/>
      <c r="X64" s="126"/>
    </row>
    <row r="65" spans="1:24" s="22" customFormat="1" ht="11.1" customHeight="1">
      <c r="A65" s="163">
        <f>IF(D65&lt;&gt;"",COUNTA($D$19:D65),"")</f>
        <v>46</v>
      </c>
      <c r="B65" s="42" t="s">
        <v>159</v>
      </c>
      <c r="C65" s="36">
        <v>0.37</v>
      </c>
      <c r="D65" s="36">
        <v>7.0000000000000007E-2</v>
      </c>
      <c r="E65" s="36" t="s">
        <v>13</v>
      </c>
      <c r="F65" s="36" t="s">
        <v>13</v>
      </c>
      <c r="G65" s="36" t="s">
        <v>13</v>
      </c>
      <c r="H65" s="36" t="s">
        <v>13</v>
      </c>
      <c r="I65" s="36" t="s">
        <v>13</v>
      </c>
      <c r="J65" s="36" t="s">
        <v>13</v>
      </c>
      <c r="K65" s="36" t="s">
        <v>13</v>
      </c>
      <c r="L65" s="36">
        <v>0.11</v>
      </c>
      <c r="M65" s="36" t="s">
        <v>13</v>
      </c>
      <c r="N65" s="36">
        <v>0.2</v>
      </c>
      <c r="O65" s="126"/>
      <c r="P65" s="126"/>
      <c r="Q65" s="126"/>
      <c r="R65" s="126"/>
      <c r="S65" s="126"/>
      <c r="T65" s="126"/>
      <c r="U65" s="126"/>
      <c r="V65" s="126"/>
      <c r="W65" s="126"/>
      <c r="X65" s="126"/>
    </row>
    <row r="66" spans="1:24" s="22" customFormat="1" ht="11.1" customHeight="1">
      <c r="A66" s="163">
        <f>IF(D66&lt;&gt;"",COUNTA($D$19:D66),"")</f>
        <v>47</v>
      </c>
      <c r="B66" s="42" t="s">
        <v>160</v>
      </c>
      <c r="C66" s="36">
        <v>19.88</v>
      </c>
      <c r="D66" s="36">
        <v>0.54</v>
      </c>
      <c r="E66" s="36">
        <v>2.2400000000000002</v>
      </c>
      <c r="F66" s="36">
        <v>0.77</v>
      </c>
      <c r="G66" s="36">
        <v>0.08</v>
      </c>
      <c r="H66" s="36">
        <v>5.16</v>
      </c>
      <c r="I66" s="36">
        <v>1.08</v>
      </c>
      <c r="J66" s="36">
        <v>4.08</v>
      </c>
      <c r="K66" s="36">
        <v>0.02</v>
      </c>
      <c r="L66" s="36">
        <v>6.53</v>
      </c>
      <c r="M66" s="36">
        <v>0.19</v>
      </c>
      <c r="N66" s="36">
        <v>4.3499999999999996</v>
      </c>
      <c r="O66" s="126"/>
      <c r="P66" s="126"/>
      <c r="Q66" s="126"/>
      <c r="R66" s="126"/>
      <c r="S66" s="126"/>
      <c r="T66" s="126"/>
      <c r="U66" s="126"/>
      <c r="V66" s="126"/>
      <c r="W66" s="126"/>
      <c r="X66" s="126"/>
    </row>
    <row r="67" spans="1:24" s="22" customFormat="1" ht="11.1" customHeight="1">
      <c r="A67" s="163">
        <f>IF(D67&lt;&gt;"",COUNTA($D$19:D67),"")</f>
        <v>48</v>
      </c>
      <c r="B67" s="42" t="s">
        <v>155</v>
      </c>
      <c r="C67" s="36">
        <v>7.14</v>
      </c>
      <c r="D67" s="36">
        <v>0.2</v>
      </c>
      <c r="E67" s="36">
        <v>1.31</v>
      </c>
      <c r="F67" s="36" t="s">
        <v>13</v>
      </c>
      <c r="G67" s="36" t="s">
        <v>13</v>
      </c>
      <c r="H67" s="36">
        <v>0.01</v>
      </c>
      <c r="I67" s="36" t="s">
        <v>13</v>
      </c>
      <c r="J67" s="36">
        <v>0.01</v>
      </c>
      <c r="K67" s="36" t="s">
        <v>13</v>
      </c>
      <c r="L67" s="36">
        <v>0.26</v>
      </c>
      <c r="M67" s="36" t="s">
        <v>13</v>
      </c>
      <c r="N67" s="36">
        <v>5.36</v>
      </c>
      <c r="O67" s="126"/>
      <c r="P67" s="126"/>
      <c r="Q67" s="126"/>
      <c r="R67" s="126"/>
      <c r="S67" s="126"/>
      <c r="T67" s="126"/>
      <c r="U67" s="126"/>
      <c r="V67" s="126"/>
      <c r="W67" s="126"/>
      <c r="X67" s="126"/>
    </row>
    <row r="68" spans="1:24" s="22" customFormat="1" ht="20.100000000000001" customHeight="1">
      <c r="A68" s="164">
        <f>IF(D68&lt;&gt;"",COUNTA($D$19:D68),"")</f>
        <v>49</v>
      </c>
      <c r="B68" s="45" t="s">
        <v>161</v>
      </c>
      <c r="C68" s="37">
        <v>254.63</v>
      </c>
      <c r="D68" s="37">
        <v>49.56</v>
      </c>
      <c r="E68" s="37">
        <v>15.74</v>
      </c>
      <c r="F68" s="37">
        <v>15.99</v>
      </c>
      <c r="G68" s="37">
        <v>4.4400000000000004</v>
      </c>
      <c r="H68" s="37">
        <v>9.52</v>
      </c>
      <c r="I68" s="37">
        <v>2.58</v>
      </c>
      <c r="J68" s="37">
        <v>6.94</v>
      </c>
      <c r="K68" s="37">
        <v>4.58</v>
      </c>
      <c r="L68" s="37">
        <v>134.75</v>
      </c>
      <c r="M68" s="37">
        <v>20.86</v>
      </c>
      <c r="N68" s="37">
        <v>-0.82</v>
      </c>
      <c r="O68" s="126"/>
      <c r="P68" s="126"/>
      <c r="Q68" s="126"/>
      <c r="R68" s="126"/>
      <c r="S68" s="126"/>
      <c r="T68" s="126"/>
      <c r="U68" s="126"/>
      <c r="V68" s="126"/>
      <c r="W68" s="126"/>
      <c r="X68" s="126"/>
    </row>
    <row r="69" spans="1:24" s="22" customFormat="1" ht="20.100000000000001" customHeight="1">
      <c r="A69" s="164">
        <f>IF(D69&lt;&gt;"",COUNTA($D$19:D69),"")</f>
        <v>50</v>
      </c>
      <c r="B69" s="45" t="s">
        <v>162</v>
      </c>
      <c r="C69" s="37">
        <v>3067.73</v>
      </c>
      <c r="D69" s="37">
        <v>413.61</v>
      </c>
      <c r="E69" s="37">
        <v>151.22</v>
      </c>
      <c r="F69" s="37">
        <v>185.25</v>
      </c>
      <c r="G69" s="37">
        <v>125.56</v>
      </c>
      <c r="H69" s="37">
        <v>1641.85</v>
      </c>
      <c r="I69" s="37">
        <v>1184.75</v>
      </c>
      <c r="J69" s="37">
        <v>457.1</v>
      </c>
      <c r="K69" s="37">
        <v>64.17</v>
      </c>
      <c r="L69" s="37">
        <v>312.63</v>
      </c>
      <c r="M69" s="37">
        <v>133.36000000000001</v>
      </c>
      <c r="N69" s="37">
        <v>40.08</v>
      </c>
      <c r="O69" s="126"/>
      <c r="P69" s="126"/>
      <c r="Q69" s="126"/>
      <c r="R69" s="126"/>
      <c r="S69" s="126"/>
      <c r="T69" s="126"/>
      <c r="U69" s="126"/>
      <c r="V69" s="126"/>
      <c r="W69" s="126"/>
      <c r="X69" s="126"/>
    </row>
    <row r="70" spans="1:24" s="22" customFormat="1" ht="11.1" customHeight="1">
      <c r="A70" s="163">
        <f>IF(D70&lt;&gt;"",COUNTA($D$19:D70),"")</f>
        <v>51</v>
      </c>
      <c r="B70" s="42" t="s">
        <v>163</v>
      </c>
      <c r="C70" s="36">
        <v>616.71</v>
      </c>
      <c r="D70" s="36" t="s">
        <v>13</v>
      </c>
      <c r="E70" s="36" t="s">
        <v>13</v>
      </c>
      <c r="F70" s="36" t="s">
        <v>13</v>
      </c>
      <c r="G70" s="36" t="s">
        <v>13</v>
      </c>
      <c r="H70" s="36" t="s">
        <v>13</v>
      </c>
      <c r="I70" s="36" t="s">
        <v>13</v>
      </c>
      <c r="J70" s="36" t="s">
        <v>13</v>
      </c>
      <c r="K70" s="36" t="s">
        <v>13</v>
      </c>
      <c r="L70" s="36" t="s">
        <v>13</v>
      </c>
      <c r="M70" s="36" t="s">
        <v>13</v>
      </c>
      <c r="N70" s="36">
        <v>616.71</v>
      </c>
      <c r="O70" s="126"/>
      <c r="P70" s="126"/>
      <c r="Q70" s="126"/>
      <c r="R70" s="126"/>
      <c r="S70" s="126"/>
      <c r="T70" s="126"/>
      <c r="U70" s="126"/>
      <c r="V70" s="126"/>
      <c r="W70" s="126"/>
      <c r="X70" s="126"/>
    </row>
    <row r="71" spans="1:24" s="22" customFormat="1" ht="11.1" customHeight="1">
      <c r="A71" s="163">
        <f>IF(D71&lt;&gt;"",COUNTA($D$19:D71),"")</f>
        <v>52</v>
      </c>
      <c r="B71" s="42" t="s">
        <v>164</v>
      </c>
      <c r="C71" s="36">
        <v>223.32</v>
      </c>
      <c r="D71" s="36" t="s">
        <v>13</v>
      </c>
      <c r="E71" s="36" t="s">
        <v>13</v>
      </c>
      <c r="F71" s="36" t="s">
        <v>13</v>
      </c>
      <c r="G71" s="36" t="s">
        <v>13</v>
      </c>
      <c r="H71" s="36" t="s">
        <v>13</v>
      </c>
      <c r="I71" s="36" t="s">
        <v>13</v>
      </c>
      <c r="J71" s="36" t="s">
        <v>13</v>
      </c>
      <c r="K71" s="36" t="s">
        <v>13</v>
      </c>
      <c r="L71" s="36" t="s">
        <v>13</v>
      </c>
      <c r="M71" s="36" t="s">
        <v>13</v>
      </c>
      <c r="N71" s="36">
        <v>223.32</v>
      </c>
      <c r="O71" s="126"/>
      <c r="P71" s="126"/>
      <c r="Q71" s="126"/>
      <c r="R71" s="126"/>
      <c r="S71" s="126"/>
      <c r="T71" s="126"/>
      <c r="U71" s="126"/>
      <c r="V71" s="126"/>
      <c r="W71" s="126"/>
      <c r="X71" s="126"/>
    </row>
    <row r="72" spans="1:24" s="22" customFormat="1" ht="11.1" customHeight="1">
      <c r="A72" s="163">
        <f>IF(D72&lt;&gt;"",COUNTA($D$19:D72),"")</f>
        <v>53</v>
      </c>
      <c r="B72" s="42" t="s">
        <v>180</v>
      </c>
      <c r="C72" s="36">
        <v>218.98</v>
      </c>
      <c r="D72" s="36" t="s">
        <v>13</v>
      </c>
      <c r="E72" s="36" t="s">
        <v>13</v>
      </c>
      <c r="F72" s="36" t="s">
        <v>13</v>
      </c>
      <c r="G72" s="36" t="s">
        <v>13</v>
      </c>
      <c r="H72" s="36" t="s">
        <v>13</v>
      </c>
      <c r="I72" s="36" t="s">
        <v>13</v>
      </c>
      <c r="J72" s="36" t="s">
        <v>13</v>
      </c>
      <c r="K72" s="36" t="s">
        <v>13</v>
      </c>
      <c r="L72" s="36" t="s">
        <v>13</v>
      </c>
      <c r="M72" s="36" t="s">
        <v>13</v>
      </c>
      <c r="N72" s="36">
        <v>218.98</v>
      </c>
      <c r="O72" s="126"/>
      <c r="P72" s="126"/>
      <c r="Q72" s="126"/>
      <c r="R72" s="126"/>
      <c r="S72" s="126"/>
      <c r="T72" s="126"/>
      <c r="U72" s="126"/>
      <c r="V72" s="126"/>
      <c r="W72" s="126"/>
      <c r="X72" s="126"/>
    </row>
    <row r="73" spans="1:24" s="22" customFormat="1" ht="11.1" customHeight="1">
      <c r="A73" s="163">
        <f>IF(D73&lt;&gt;"",COUNTA($D$19:D73),"")</f>
        <v>54</v>
      </c>
      <c r="B73" s="42" t="s">
        <v>181</v>
      </c>
      <c r="C73" s="36">
        <v>118.84</v>
      </c>
      <c r="D73" s="36" t="s">
        <v>13</v>
      </c>
      <c r="E73" s="36" t="s">
        <v>13</v>
      </c>
      <c r="F73" s="36" t="s">
        <v>13</v>
      </c>
      <c r="G73" s="36" t="s">
        <v>13</v>
      </c>
      <c r="H73" s="36" t="s">
        <v>13</v>
      </c>
      <c r="I73" s="36" t="s">
        <v>13</v>
      </c>
      <c r="J73" s="36" t="s">
        <v>13</v>
      </c>
      <c r="K73" s="36" t="s">
        <v>13</v>
      </c>
      <c r="L73" s="36" t="s">
        <v>13</v>
      </c>
      <c r="M73" s="36" t="s">
        <v>13</v>
      </c>
      <c r="N73" s="36">
        <v>118.84</v>
      </c>
      <c r="O73" s="126"/>
      <c r="P73" s="126"/>
      <c r="Q73" s="126"/>
      <c r="R73" s="126"/>
      <c r="S73" s="126"/>
      <c r="T73" s="126"/>
      <c r="U73" s="126"/>
      <c r="V73" s="126"/>
      <c r="W73" s="126"/>
      <c r="X73" s="126"/>
    </row>
    <row r="74" spans="1:24" s="22" customFormat="1" ht="11.1" customHeight="1">
      <c r="A74" s="163">
        <f>IF(D74&lt;&gt;"",COUNTA($D$19:D74),"")</f>
        <v>55</v>
      </c>
      <c r="B74" s="42" t="s">
        <v>69</v>
      </c>
      <c r="C74" s="36">
        <v>387.6</v>
      </c>
      <c r="D74" s="36" t="s">
        <v>13</v>
      </c>
      <c r="E74" s="36" t="s">
        <v>13</v>
      </c>
      <c r="F74" s="36" t="s">
        <v>13</v>
      </c>
      <c r="G74" s="36" t="s">
        <v>13</v>
      </c>
      <c r="H74" s="36" t="s">
        <v>13</v>
      </c>
      <c r="I74" s="36" t="s">
        <v>13</v>
      </c>
      <c r="J74" s="36" t="s">
        <v>13</v>
      </c>
      <c r="K74" s="36" t="s">
        <v>13</v>
      </c>
      <c r="L74" s="36" t="s">
        <v>13</v>
      </c>
      <c r="M74" s="36" t="s">
        <v>13</v>
      </c>
      <c r="N74" s="36">
        <v>387.6</v>
      </c>
      <c r="O74" s="126"/>
      <c r="P74" s="126"/>
      <c r="Q74" s="126"/>
      <c r="R74" s="126"/>
      <c r="S74" s="126"/>
      <c r="T74" s="126"/>
      <c r="U74" s="126"/>
      <c r="V74" s="126"/>
      <c r="W74" s="126"/>
      <c r="X74" s="126"/>
    </row>
    <row r="75" spans="1:24" s="22" customFormat="1" ht="21.6" customHeight="1">
      <c r="A75" s="163">
        <f>IF(D75&lt;&gt;"",COUNTA($D$19:D75),"")</f>
        <v>56</v>
      </c>
      <c r="B75" s="43" t="s">
        <v>165</v>
      </c>
      <c r="C75" s="36">
        <v>366.11</v>
      </c>
      <c r="D75" s="36" t="s">
        <v>13</v>
      </c>
      <c r="E75" s="36" t="s">
        <v>13</v>
      </c>
      <c r="F75" s="36" t="s">
        <v>13</v>
      </c>
      <c r="G75" s="36" t="s">
        <v>13</v>
      </c>
      <c r="H75" s="36" t="s">
        <v>13</v>
      </c>
      <c r="I75" s="36" t="s">
        <v>13</v>
      </c>
      <c r="J75" s="36" t="s">
        <v>13</v>
      </c>
      <c r="K75" s="36" t="s">
        <v>13</v>
      </c>
      <c r="L75" s="36" t="s">
        <v>13</v>
      </c>
      <c r="M75" s="36" t="s">
        <v>13</v>
      </c>
      <c r="N75" s="36">
        <v>366.11</v>
      </c>
      <c r="O75" s="126"/>
      <c r="P75" s="126"/>
      <c r="Q75" s="126"/>
      <c r="R75" s="126"/>
      <c r="S75" s="126"/>
      <c r="T75" s="126"/>
      <c r="U75" s="126"/>
      <c r="V75" s="126"/>
      <c r="W75" s="126"/>
      <c r="X75" s="126"/>
    </row>
    <row r="76" spans="1:24" s="22" customFormat="1" ht="21.6" customHeight="1">
      <c r="A76" s="163">
        <f>IF(D76&lt;&gt;"",COUNTA($D$19:D76),"")</f>
        <v>57</v>
      </c>
      <c r="B76" s="43" t="s">
        <v>166</v>
      </c>
      <c r="C76" s="36">
        <v>266.32</v>
      </c>
      <c r="D76" s="36">
        <v>3.68</v>
      </c>
      <c r="E76" s="36">
        <v>1.24</v>
      </c>
      <c r="F76" s="36">
        <v>9.0399999999999991</v>
      </c>
      <c r="G76" s="36">
        <v>39.56</v>
      </c>
      <c r="H76" s="36">
        <v>195.29</v>
      </c>
      <c r="I76" s="36">
        <v>182.9</v>
      </c>
      <c r="J76" s="36">
        <v>12.39</v>
      </c>
      <c r="K76" s="36">
        <v>0.39</v>
      </c>
      <c r="L76" s="36">
        <v>14.25</v>
      </c>
      <c r="M76" s="36">
        <v>2.88</v>
      </c>
      <c r="N76" s="36" t="s">
        <v>13</v>
      </c>
      <c r="O76" s="126"/>
      <c r="P76" s="126"/>
      <c r="Q76" s="126"/>
      <c r="R76" s="126"/>
      <c r="S76" s="126"/>
      <c r="T76" s="126"/>
      <c r="U76" s="126"/>
      <c r="V76" s="126"/>
      <c r="W76" s="126"/>
      <c r="X76" s="126"/>
    </row>
    <row r="77" spans="1:24" s="22" customFormat="1" ht="21.6" customHeight="1">
      <c r="A77" s="163">
        <f>IF(D77&lt;&gt;"",COUNTA($D$19:D77),"")</f>
        <v>58</v>
      </c>
      <c r="B77" s="43" t="s">
        <v>167</v>
      </c>
      <c r="C77" s="36">
        <v>560.13</v>
      </c>
      <c r="D77" s="36">
        <v>0.15</v>
      </c>
      <c r="E77" s="36">
        <v>0.28000000000000003</v>
      </c>
      <c r="F77" s="36">
        <v>0.11</v>
      </c>
      <c r="G77" s="36">
        <v>1.29</v>
      </c>
      <c r="H77" s="36">
        <v>556.02</v>
      </c>
      <c r="I77" s="36">
        <v>555.76</v>
      </c>
      <c r="J77" s="36">
        <v>0.25</v>
      </c>
      <c r="K77" s="36" t="s">
        <v>13</v>
      </c>
      <c r="L77" s="36">
        <v>0.87</v>
      </c>
      <c r="M77" s="36">
        <v>1.41</v>
      </c>
      <c r="N77" s="36" t="s">
        <v>13</v>
      </c>
      <c r="O77" s="126"/>
      <c r="P77" s="126"/>
      <c r="Q77" s="126"/>
      <c r="R77" s="126"/>
      <c r="S77" s="126"/>
      <c r="T77" s="126"/>
      <c r="U77" s="126"/>
      <c r="V77" s="126"/>
      <c r="W77" s="126"/>
      <c r="X77" s="126"/>
    </row>
    <row r="78" spans="1:24" s="22" customFormat="1" ht="11.1" customHeight="1">
      <c r="A78" s="163">
        <f>IF(D78&lt;&gt;"",COUNTA($D$19:D78),"")</f>
        <v>59</v>
      </c>
      <c r="B78" s="42" t="s">
        <v>168</v>
      </c>
      <c r="C78" s="36">
        <v>133.80000000000001</v>
      </c>
      <c r="D78" s="36">
        <v>6.4</v>
      </c>
      <c r="E78" s="36">
        <v>28.19</v>
      </c>
      <c r="F78" s="36">
        <v>3.14</v>
      </c>
      <c r="G78" s="36">
        <v>5.36</v>
      </c>
      <c r="H78" s="36">
        <v>8.15</v>
      </c>
      <c r="I78" s="36">
        <v>0.1</v>
      </c>
      <c r="J78" s="36">
        <v>8.0500000000000007</v>
      </c>
      <c r="K78" s="36">
        <v>6.99</v>
      </c>
      <c r="L78" s="36">
        <v>35.51</v>
      </c>
      <c r="M78" s="36">
        <v>40.090000000000003</v>
      </c>
      <c r="N78" s="36" t="s">
        <v>13</v>
      </c>
      <c r="O78" s="126"/>
      <c r="P78" s="126"/>
      <c r="Q78" s="126"/>
      <c r="R78" s="126"/>
      <c r="S78" s="126"/>
      <c r="T78" s="126"/>
      <c r="U78" s="126"/>
      <c r="V78" s="126"/>
      <c r="W78" s="126"/>
      <c r="X78" s="126"/>
    </row>
    <row r="79" spans="1:24" s="22" customFormat="1" ht="11.1" customHeight="1">
      <c r="A79" s="163">
        <f>IF(D79&lt;&gt;"",COUNTA($D$19:D79),"")</f>
        <v>60</v>
      </c>
      <c r="B79" s="42" t="s">
        <v>169</v>
      </c>
      <c r="C79" s="36">
        <v>1180.74</v>
      </c>
      <c r="D79" s="36">
        <v>163.38</v>
      </c>
      <c r="E79" s="36">
        <v>32.11</v>
      </c>
      <c r="F79" s="36">
        <v>50.67</v>
      </c>
      <c r="G79" s="36">
        <v>24.56</v>
      </c>
      <c r="H79" s="36">
        <v>332.53</v>
      </c>
      <c r="I79" s="36">
        <v>187.68</v>
      </c>
      <c r="J79" s="36">
        <v>144.85</v>
      </c>
      <c r="K79" s="36">
        <v>9.39</v>
      </c>
      <c r="L79" s="36">
        <v>16.16</v>
      </c>
      <c r="M79" s="36">
        <v>57.94</v>
      </c>
      <c r="N79" s="36">
        <v>493.99</v>
      </c>
      <c r="O79" s="126"/>
      <c r="P79" s="126"/>
      <c r="Q79" s="126"/>
      <c r="R79" s="126"/>
      <c r="S79" s="126"/>
      <c r="T79" s="126"/>
      <c r="U79" s="126"/>
      <c r="V79" s="126"/>
      <c r="W79" s="126"/>
      <c r="X79" s="126"/>
    </row>
    <row r="80" spans="1:24" s="22" customFormat="1" ht="11.1" customHeight="1">
      <c r="A80" s="163">
        <f>IF(D80&lt;&gt;"",COUNTA($D$19:D80),"")</f>
        <v>61</v>
      </c>
      <c r="B80" s="42" t="s">
        <v>155</v>
      </c>
      <c r="C80" s="36">
        <v>566.20000000000005</v>
      </c>
      <c r="D80" s="36">
        <v>41.78</v>
      </c>
      <c r="E80" s="36">
        <v>0.86</v>
      </c>
      <c r="F80" s="36">
        <v>41.48</v>
      </c>
      <c r="G80" s="36">
        <v>0.04</v>
      </c>
      <c r="H80" s="36">
        <v>9.2899999999999991</v>
      </c>
      <c r="I80" s="36">
        <v>1.49</v>
      </c>
      <c r="J80" s="36">
        <v>7.8</v>
      </c>
      <c r="K80" s="36">
        <v>0.11</v>
      </c>
      <c r="L80" s="36">
        <v>1.71</v>
      </c>
      <c r="M80" s="36">
        <v>0.36</v>
      </c>
      <c r="N80" s="36">
        <v>470.57</v>
      </c>
      <c r="O80" s="126"/>
      <c r="P80" s="126"/>
      <c r="Q80" s="126"/>
      <c r="R80" s="126"/>
      <c r="S80" s="126"/>
      <c r="T80" s="126"/>
      <c r="U80" s="126"/>
      <c r="V80" s="126"/>
      <c r="W80" s="126"/>
      <c r="X80" s="126"/>
    </row>
    <row r="81" spans="1:24" s="22" customFormat="1" ht="20.100000000000001" customHeight="1">
      <c r="A81" s="164">
        <f>IF(D81&lt;&gt;"",COUNTA($D$19:D81),"")</f>
        <v>62</v>
      </c>
      <c r="B81" s="45" t="s">
        <v>170</v>
      </c>
      <c r="C81" s="37">
        <v>2945.22</v>
      </c>
      <c r="D81" s="37">
        <v>131.83000000000001</v>
      </c>
      <c r="E81" s="37">
        <v>60.97</v>
      </c>
      <c r="F81" s="37">
        <v>21.47</v>
      </c>
      <c r="G81" s="37">
        <v>70.73</v>
      </c>
      <c r="H81" s="37">
        <v>1082.69</v>
      </c>
      <c r="I81" s="37">
        <v>924.95</v>
      </c>
      <c r="J81" s="37">
        <v>157.74</v>
      </c>
      <c r="K81" s="37">
        <v>16.649999999999999</v>
      </c>
      <c r="L81" s="37">
        <v>65.08</v>
      </c>
      <c r="M81" s="37">
        <v>101.96</v>
      </c>
      <c r="N81" s="37">
        <v>1393.84</v>
      </c>
      <c r="O81" s="126"/>
      <c r="P81" s="126"/>
      <c r="Q81" s="126"/>
      <c r="R81" s="126"/>
      <c r="S81" s="126"/>
      <c r="T81" s="126"/>
      <c r="U81" s="126"/>
      <c r="V81" s="126"/>
      <c r="W81" s="126"/>
      <c r="X81" s="126"/>
    </row>
    <row r="82" spans="1:24" s="47" customFormat="1" ht="11.1" customHeight="1">
      <c r="A82" s="163">
        <f>IF(D82&lt;&gt;"",COUNTA($D$19:D82),"")</f>
        <v>63</v>
      </c>
      <c r="B82" s="42" t="s">
        <v>171</v>
      </c>
      <c r="C82" s="36">
        <v>133.44999999999999</v>
      </c>
      <c r="D82" s="36">
        <v>2.09</v>
      </c>
      <c r="E82" s="36">
        <v>6.04</v>
      </c>
      <c r="F82" s="36">
        <v>2.2799999999999998</v>
      </c>
      <c r="G82" s="36">
        <v>2.54</v>
      </c>
      <c r="H82" s="36">
        <v>6.2</v>
      </c>
      <c r="I82" s="36">
        <v>1.28</v>
      </c>
      <c r="J82" s="36">
        <v>4.91</v>
      </c>
      <c r="K82" s="36">
        <v>0.06</v>
      </c>
      <c r="L82" s="36">
        <v>44.61</v>
      </c>
      <c r="M82" s="36">
        <v>2.6</v>
      </c>
      <c r="N82" s="36">
        <v>67.02</v>
      </c>
      <c r="O82" s="127"/>
      <c r="P82" s="127"/>
      <c r="Q82" s="127"/>
      <c r="R82" s="127"/>
      <c r="S82" s="127"/>
      <c r="T82" s="127"/>
      <c r="U82" s="127"/>
      <c r="V82" s="127"/>
      <c r="W82" s="127"/>
      <c r="X82" s="127"/>
    </row>
    <row r="83" spans="1:24"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row>
    <row r="84" spans="1:24" s="47" customFormat="1" ht="11.1" customHeight="1">
      <c r="A84" s="163">
        <f>IF(D84&lt;&gt;"",COUNTA($D$19:D84),"")</f>
        <v>65</v>
      </c>
      <c r="B84" s="42" t="s">
        <v>173</v>
      </c>
      <c r="C84" s="36">
        <v>84.54</v>
      </c>
      <c r="D84" s="36">
        <v>29.99</v>
      </c>
      <c r="E84" s="36">
        <v>2.15</v>
      </c>
      <c r="F84" s="36">
        <v>0.27</v>
      </c>
      <c r="G84" s="36">
        <v>0.3</v>
      </c>
      <c r="H84" s="36">
        <v>0.48</v>
      </c>
      <c r="I84" s="36">
        <v>0.27</v>
      </c>
      <c r="J84" s="36">
        <v>0.21</v>
      </c>
      <c r="K84" s="36">
        <v>2.66</v>
      </c>
      <c r="L84" s="36">
        <v>28.67</v>
      </c>
      <c r="M84" s="36">
        <v>13.44</v>
      </c>
      <c r="N84" s="36">
        <v>6.56</v>
      </c>
      <c r="O84" s="127"/>
      <c r="P84" s="127"/>
      <c r="Q84" s="127"/>
      <c r="R84" s="127"/>
      <c r="S84" s="127"/>
      <c r="T84" s="127"/>
      <c r="U84" s="127"/>
      <c r="V84" s="127"/>
      <c r="W84" s="127"/>
      <c r="X84" s="127"/>
    </row>
    <row r="85" spans="1:24" s="47" customFormat="1" ht="11.1" customHeight="1">
      <c r="A85" s="163">
        <f>IF(D85&lt;&gt;"",COUNTA($D$19:D85),"")</f>
        <v>66</v>
      </c>
      <c r="B85" s="42" t="s">
        <v>155</v>
      </c>
      <c r="C85" s="36">
        <v>7.14</v>
      </c>
      <c r="D85" s="36">
        <v>0.2</v>
      </c>
      <c r="E85" s="36">
        <v>1.31</v>
      </c>
      <c r="F85" s="36" t="s">
        <v>13</v>
      </c>
      <c r="G85" s="36" t="s">
        <v>13</v>
      </c>
      <c r="H85" s="36">
        <v>0.01</v>
      </c>
      <c r="I85" s="36" t="s">
        <v>13</v>
      </c>
      <c r="J85" s="36">
        <v>0.01</v>
      </c>
      <c r="K85" s="36" t="s">
        <v>13</v>
      </c>
      <c r="L85" s="36">
        <v>0.26</v>
      </c>
      <c r="M85" s="36" t="s">
        <v>13</v>
      </c>
      <c r="N85" s="36">
        <v>5.36</v>
      </c>
      <c r="O85" s="127"/>
      <c r="P85" s="127"/>
      <c r="Q85" s="127"/>
      <c r="R85" s="127"/>
      <c r="S85" s="127"/>
      <c r="T85" s="127"/>
      <c r="U85" s="127"/>
      <c r="V85" s="127"/>
      <c r="W85" s="127"/>
      <c r="X85" s="127"/>
    </row>
    <row r="86" spans="1:24" s="22" customFormat="1" ht="20.100000000000001" customHeight="1">
      <c r="A86" s="164">
        <f>IF(D86&lt;&gt;"",COUNTA($D$19:D86),"")</f>
        <v>67</v>
      </c>
      <c r="B86" s="45" t="s">
        <v>174</v>
      </c>
      <c r="C86" s="37">
        <v>210.84</v>
      </c>
      <c r="D86" s="37">
        <v>31.89</v>
      </c>
      <c r="E86" s="37">
        <v>6.88</v>
      </c>
      <c r="F86" s="37">
        <v>2.5499999999999998</v>
      </c>
      <c r="G86" s="37">
        <v>2.84</v>
      </c>
      <c r="H86" s="37">
        <v>6.68</v>
      </c>
      <c r="I86" s="37">
        <v>1.56</v>
      </c>
      <c r="J86" s="37">
        <v>5.12</v>
      </c>
      <c r="K86" s="37">
        <v>2.72</v>
      </c>
      <c r="L86" s="37">
        <v>73.02</v>
      </c>
      <c r="M86" s="37">
        <v>16.05</v>
      </c>
      <c r="N86" s="37">
        <v>68.22</v>
      </c>
      <c r="O86" s="126"/>
      <c r="P86" s="126"/>
      <c r="Q86" s="126"/>
      <c r="R86" s="126"/>
      <c r="S86" s="126"/>
      <c r="T86" s="126"/>
      <c r="U86" s="126"/>
      <c r="V86" s="126"/>
      <c r="W86" s="126"/>
      <c r="X86" s="126"/>
    </row>
    <row r="87" spans="1:24" s="22" customFormat="1" ht="20.100000000000001" customHeight="1">
      <c r="A87" s="164">
        <f>IF(D87&lt;&gt;"",COUNTA($D$19:D87),"")</f>
        <v>68</v>
      </c>
      <c r="B87" s="45" t="s">
        <v>175</v>
      </c>
      <c r="C87" s="37">
        <v>3156.06</v>
      </c>
      <c r="D87" s="37">
        <v>163.72</v>
      </c>
      <c r="E87" s="37">
        <v>67.849999999999994</v>
      </c>
      <c r="F87" s="37">
        <v>24.02</v>
      </c>
      <c r="G87" s="37">
        <v>73.58</v>
      </c>
      <c r="H87" s="37">
        <v>1089.3699999999999</v>
      </c>
      <c r="I87" s="37">
        <v>926.51</v>
      </c>
      <c r="J87" s="37">
        <v>162.86000000000001</v>
      </c>
      <c r="K87" s="37">
        <v>19.37</v>
      </c>
      <c r="L87" s="37">
        <v>138.1</v>
      </c>
      <c r="M87" s="37">
        <v>118.01</v>
      </c>
      <c r="N87" s="37">
        <v>1462.06</v>
      </c>
      <c r="O87" s="126"/>
      <c r="P87" s="126"/>
      <c r="Q87" s="126"/>
      <c r="R87" s="126"/>
      <c r="S87" s="126"/>
      <c r="T87" s="126"/>
      <c r="U87" s="126"/>
      <c r="V87" s="126"/>
      <c r="W87" s="126"/>
      <c r="X87" s="126"/>
    </row>
    <row r="88" spans="1:24" s="22" customFormat="1" ht="20.100000000000001" customHeight="1">
      <c r="A88" s="164">
        <f>IF(D88&lt;&gt;"",COUNTA($D$19:D88),"")</f>
        <v>69</v>
      </c>
      <c r="B88" s="45" t="s">
        <v>176</v>
      </c>
      <c r="C88" s="37">
        <v>88.33</v>
      </c>
      <c r="D88" s="37">
        <v>-249.89</v>
      </c>
      <c r="E88" s="37">
        <v>-83.36</v>
      </c>
      <c r="F88" s="37">
        <v>-161.22999999999999</v>
      </c>
      <c r="G88" s="37">
        <v>-51.98</v>
      </c>
      <c r="H88" s="37">
        <v>-552.48</v>
      </c>
      <c r="I88" s="37">
        <v>-258.24</v>
      </c>
      <c r="J88" s="37">
        <v>-294.24</v>
      </c>
      <c r="K88" s="37">
        <v>-44.81</v>
      </c>
      <c r="L88" s="37">
        <v>-174.54</v>
      </c>
      <c r="M88" s="37">
        <v>-15.35</v>
      </c>
      <c r="N88" s="37">
        <v>1421.98</v>
      </c>
      <c r="O88" s="126"/>
      <c r="P88" s="126"/>
      <c r="Q88" s="126"/>
      <c r="R88" s="126"/>
      <c r="S88" s="126"/>
      <c r="T88" s="126"/>
      <c r="U88" s="126"/>
      <c r="V88" s="126"/>
      <c r="W88" s="126"/>
      <c r="X88" s="126"/>
    </row>
    <row r="89" spans="1:24" s="47" customFormat="1" ht="24.95" customHeight="1">
      <c r="A89" s="163">
        <f>IF(D89&lt;&gt;"",COUNTA($D$19:D89),"")</f>
        <v>70</v>
      </c>
      <c r="B89" s="44" t="s">
        <v>177</v>
      </c>
      <c r="C89" s="38">
        <v>132.12</v>
      </c>
      <c r="D89" s="38">
        <v>-232.22</v>
      </c>
      <c r="E89" s="38">
        <v>-74.5</v>
      </c>
      <c r="F89" s="38">
        <v>-147.79</v>
      </c>
      <c r="G89" s="38">
        <v>-50.39</v>
      </c>
      <c r="H89" s="38">
        <v>-549.63</v>
      </c>
      <c r="I89" s="38">
        <v>-257.22000000000003</v>
      </c>
      <c r="J89" s="38">
        <v>-292.41000000000003</v>
      </c>
      <c r="K89" s="38">
        <v>-42.95</v>
      </c>
      <c r="L89" s="38">
        <v>-112.81</v>
      </c>
      <c r="M89" s="38">
        <v>-10.54</v>
      </c>
      <c r="N89" s="38">
        <v>1352.95</v>
      </c>
      <c r="O89" s="127"/>
      <c r="P89" s="127"/>
      <c r="Q89" s="127"/>
      <c r="R89" s="127"/>
      <c r="S89" s="127"/>
      <c r="T89" s="127"/>
      <c r="U89" s="127"/>
      <c r="V89" s="127"/>
      <c r="W89" s="127"/>
      <c r="X89" s="127"/>
    </row>
    <row r="90" spans="1:24" s="47" customFormat="1" ht="18" customHeight="1">
      <c r="A90" s="163">
        <f>IF(D90&lt;&gt;"",COUNTA($D$19:D90),"")</f>
        <v>71</v>
      </c>
      <c r="B90" s="42" t="s">
        <v>178</v>
      </c>
      <c r="C90" s="36">
        <v>224.23</v>
      </c>
      <c r="D90" s="36">
        <v>3.36</v>
      </c>
      <c r="E90" s="36">
        <v>9.75</v>
      </c>
      <c r="F90" s="36" t="s">
        <v>13</v>
      </c>
      <c r="G90" s="36" t="s">
        <v>13</v>
      </c>
      <c r="H90" s="36">
        <v>6.09</v>
      </c>
      <c r="I90" s="36" t="s">
        <v>13</v>
      </c>
      <c r="J90" s="36">
        <v>6.09</v>
      </c>
      <c r="K90" s="36">
        <v>1.74</v>
      </c>
      <c r="L90" s="36">
        <v>3.24</v>
      </c>
      <c r="M90" s="36">
        <v>1.96</v>
      </c>
      <c r="N90" s="36">
        <v>198.09</v>
      </c>
      <c r="O90" s="127"/>
      <c r="P90" s="127"/>
      <c r="Q90" s="127"/>
      <c r="R90" s="127"/>
      <c r="S90" s="127"/>
      <c r="T90" s="127"/>
      <c r="U90" s="127"/>
      <c r="V90" s="127"/>
      <c r="W90" s="127"/>
      <c r="X90" s="127"/>
    </row>
    <row r="91" spans="1:24" ht="11.1" customHeight="1">
      <c r="A91" s="163">
        <f>IF(D91&lt;&gt;"",COUNTA($D$19:D91),"")</f>
        <v>72</v>
      </c>
      <c r="B91" s="42" t="s">
        <v>179</v>
      </c>
      <c r="C91" s="36">
        <v>258.49</v>
      </c>
      <c r="D91" s="36">
        <v>5.34</v>
      </c>
      <c r="E91" s="36">
        <v>0.67</v>
      </c>
      <c r="F91" s="36">
        <v>0.5</v>
      </c>
      <c r="G91" s="36" t="s">
        <v>13</v>
      </c>
      <c r="H91" s="36">
        <v>6.41</v>
      </c>
      <c r="I91" s="36" t="s">
        <v>13</v>
      </c>
      <c r="J91" s="36">
        <v>6.41</v>
      </c>
      <c r="K91" s="36">
        <v>2.41</v>
      </c>
      <c r="L91" s="36">
        <v>8.01</v>
      </c>
      <c r="M91" s="36">
        <v>4</v>
      </c>
      <c r="N91" s="36">
        <v>231.15</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61" t="s">
        <v>136</v>
      </c>
      <c r="B1" s="236"/>
      <c r="C1" s="244"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D1" s="245"/>
      <c r="E1" s="245"/>
      <c r="F1" s="245"/>
      <c r="G1" s="245"/>
      <c r="H1" s="245"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I1" s="245"/>
      <c r="J1" s="245"/>
      <c r="K1" s="245"/>
      <c r="L1" s="245"/>
      <c r="M1" s="245"/>
      <c r="N1" s="245"/>
    </row>
    <row r="2" spans="1:14" s="18" customFormat="1" ht="20.25" customHeight="1">
      <c r="A2" s="261" t="s">
        <v>116</v>
      </c>
      <c r="B2" s="236"/>
      <c r="C2" s="244" t="s">
        <v>133</v>
      </c>
      <c r="D2" s="245"/>
      <c r="E2" s="245"/>
      <c r="F2" s="245"/>
      <c r="G2" s="245"/>
      <c r="H2" s="245" t="s">
        <v>133</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4"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4"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row>
    <row r="19" spans="1:24" s="22" customFormat="1" ht="11.1" customHeight="1">
      <c r="A19" s="163">
        <f>IF(D19&lt;&gt;"",COUNTA($D$19:D19),"")</f>
        <v>1</v>
      </c>
      <c r="B19" s="42" t="s">
        <v>150</v>
      </c>
      <c r="C19" s="136">
        <v>97604</v>
      </c>
      <c r="D19" s="136">
        <v>36316</v>
      </c>
      <c r="E19" s="136">
        <v>12723</v>
      </c>
      <c r="F19" s="136">
        <v>6536</v>
      </c>
      <c r="G19" s="136">
        <v>4815</v>
      </c>
      <c r="H19" s="136">
        <v>18136</v>
      </c>
      <c r="I19" s="136">
        <v>4226</v>
      </c>
      <c r="J19" s="136">
        <v>13910</v>
      </c>
      <c r="K19" s="136">
        <v>2713</v>
      </c>
      <c r="L19" s="136">
        <v>10203</v>
      </c>
      <c r="M19" s="136">
        <v>6161</v>
      </c>
      <c r="N19" s="136" t="s">
        <v>13</v>
      </c>
      <c r="O19" s="126"/>
      <c r="P19" s="126"/>
      <c r="Q19" s="126"/>
      <c r="R19" s="126"/>
      <c r="S19" s="126"/>
      <c r="T19" s="126"/>
      <c r="U19" s="126"/>
      <c r="V19" s="126"/>
      <c r="W19" s="126"/>
      <c r="X19" s="126"/>
    </row>
    <row r="20" spans="1:24" s="22" customFormat="1" ht="11.1" customHeight="1">
      <c r="A20" s="163">
        <f>IF(D20&lt;&gt;"",COUNTA($D$19:D20),"")</f>
        <v>2</v>
      </c>
      <c r="B20" s="42" t="s">
        <v>151</v>
      </c>
      <c r="C20" s="136">
        <v>51602</v>
      </c>
      <c r="D20" s="136">
        <v>12130</v>
      </c>
      <c r="E20" s="136">
        <v>4472</v>
      </c>
      <c r="F20" s="136">
        <v>16331</v>
      </c>
      <c r="G20" s="136">
        <v>1916</v>
      </c>
      <c r="H20" s="136">
        <v>4311</v>
      </c>
      <c r="I20" s="136">
        <v>2471</v>
      </c>
      <c r="J20" s="136">
        <v>1840</v>
      </c>
      <c r="K20" s="136">
        <v>1762</v>
      </c>
      <c r="L20" s="136">
        <v>7667</v>
      </c>
      <c r="M20" s="136">
        <v>3013</v>
      </c>
      <c r="N20" s="136" t="s">
        <v>13</v>
      </c>
      <c r="O20" s="126"/>
      <c r="P20" s="126"/>
      <c r="Q20" s="126"/>
      <c r="R20" s="126"/>
      <c r="S20" s="126"/>
      <c r="T20" s="126"/>
      <c r="U20" s="126"/>
      <c r="V20" s="126"/>
      <c r="W20" s="126"/>
      <c r="X20" s="126"/>
    </row>
    <row r="21" spans="1:24" s="22" customFormat="1" ht="21.6" customHeight="1">
      <c r="A21" s="163">
        <f>IF(D21&lt;&gt;"",COUNTA($D$19:D21),"")</f>
        <v>3</v>
      </c>
      <c r="B21" s="43" t="s">
        <v>152</v>
      </c>
      <c r="C21" s="136">
        <v>99212</v>
      </c>
      <c r="D21" s="136" t="s">
        <v>13</v>
      </c>
      <c r="E21" s="136" t="s">
        <v>13</v>
      </c>
      <c r="F21" s="136" t="s">
        <v>13</v>
      </c>
      <c r="G21" s="136" t="s">
        <v>13</v>
      </c>
      <c r="H21" s="136">
        <v>99212</v>
      </c>
      <c r="I21" s="136">
        <v>85395</v>
      </c>
      <c r="J21" s="136">
        <v>13817</v>
      </c>
      <c r="K21" s="136" t="s">
        <v>13</v>
      </c>
      <c r="L21" s="136" t="s">
        <v>13</v>
      </c>
      <c r="M21" s="136" t="s">
        <v>13</v>
      </c>
      <c r="N21" s="136" t="s">
        <v>13</v>
      </c>
      <c r="O21" s="126"/>
      <c r="P21" s="126"/>
      <c r="Q21" s="126"/>
      <c r="R21" s="126"/>
      <c r="S21" s="126"/>
      <c r="T21" s="126"/>
      <c r="U21" s="126"/>
      <c r="V21" s="126"/>
      <c r="W21" s="126"/>
      <c r="X21" s="126"/>
    </row>
    <row r="22" spans="1:24" s="22" customFormat="1" ht="11.1" customHeight="1">
      <c r="A22" s="163">
        <f>IF(D22&lt;&gt;"",COUNTA($D$19:D22),"")</f>
        <v>4</v>
      </c>
      <c r="B22" s="42" t="s">
        <v>153</v>
      </c>
      <c r="C22" s="136">
        <v>6013</v>
      </c>
      <c r="D22" s="136">
        <v>170</v>
      </c>
      <c r="E22" s="136">
        <v>14</v>
      </c>
      <c r="F22" s="136">
        <v>196</v>
      </c>
      <c r="G22" s="136" t="s">
        <v>13</v>
      </c>
      <c r="H22" s="136">
        <v>42</v>
      </c>
      <c r="I22" s="136" t="s">
        <v>13</v>
      </c>
      <c r="J22" s="136">
        <v>42</v>
      </c>
      <c r="K22" s="136">
        <v>64</v>
      </c>
      <c r="L22" s="136">
        <v>36</v>
      </c>
      <c r="M22" s="136">
        <v>3</v>
      </c>
      <c r="N22" s="136">
        <v>5487</v>
      </c>
      <c r="O22" s="126"/>
      <c r="P22" s="126"/>
      <c r="Q22" s="126"/>
      <c r="R22" s="126"/>
      <c r="S22" s="126"/>
      <c r="T22" s="126"/>
      <c r="U22" s="126"/>
      <c r="V22" s="126"/>
      <c r="W22" s="126"/>
      <c r="X22" s="126"/>
    </row>
    <row r="23" spans="1:24" s="22" customFormat="1" ht="11.1" customHeight="1">
      <c r="A23" s="163">
        <f>IF(D23&lt;&gt;"",COUNTA($D$19:D23),"")</f>
        <v>5</v>
      </c>
      <c r="B23" s="42" t="s">
        <v>154</v>
      </c>
      <c r="C23" s="136">
        <v>152961</v>
      </c>
      <c r="D23" s="136">
        <v>8283</v>
      </c>
      <c r="E23" s="136">
        <v>2839</v>
      </c>
      <c r="F23" s="136">
        <v>12094</v>
      </c>
      <c r="G23" s="136">
        <v>1594</v>
      </c>
      <c r="H23" s="136">
        <v>41853</v>
      </c>
      <c r="I23" s="136">
        <v>3241</v>
      </c>
      <c r="J23" s="136">
        <v>38613</v>
      </c>
      <c r="K23" s="136">
        <v>3345</v>
      </c>
      <c r="L23" s="136">
        <v>5267</v>
      </c>
      <c r="M23" s="136">
        <v>7878</v>
      </c>
      <c r="N23" s="136">
        <v>69808</v>
      </c>
      <c r="O23" s="126"/>
      <c r="P23" s="126"/>
      <c r="Q23" s="126"/>
      <c r="R23" s="126"/>
      <c r="S23" s="126"/>
      <c r="T23" s="126"/>
      <c r="U23" s="126"/>
      <c r="V23" s="126"/>
      <c r="W23" s="126"/>
      <c r="X23" s="126"/>
    </row>
    <row r="24" spans="1:24" s="22" customFormat="1" ht="11.1" customHeight="1">
      <c r="A24" s="163">
        <f>IF(D24&lt;&gt;"",COUNTA($D$19:D24),"")</f>
        <v>6</v>
      </c>
      <c r="B24" s="42" t="s">
        <v>155</v>
      </c>
      <c r="C24" s="136">
        <v>84210</v>
      </c>
      <c r="D24" s="136">
        <v>5360</v>
      </c>
      <c r="E24" s="136">
        <v>97</v>
      </c>
      <c r="F24" s="136">
        <v>5690</v>
      </c>
      <c r="G24" s="136">
        <v>61</v>
      </c>
      <c r="H24" s="136">
        <v>4085</v>
      </c>
      <c r="I24" s="136">
        <v>9</v>
      </c>
      <c r="J24" s="136">
        <v>4076</v>
      </c>
      <c r="K24" s="136">
        <v>195</v>
      </c>
      <c r="L24" s="136">
        <v>239</v>
      </c>
      <c r="M24" s="136">
        <v>49</v>
      </c>
      <c r="N24" s="136">
        <v>68434</v>
      </c>
      <c r="O24" s="126"/>
      <c r="P24" s="126"/>
      <c r="Q24" s="126"/>
      <c r="R24" s="126"/>
      <c r="S24" s="126"/>
      <c r="T24" s="126"/>
      <c r="U24" s="126"/>
      <c r="V24" s="126"/>
      <c r="W24" s="126"/>
      <c r="X24" s="126"/>
    </row>
    <row r="25" spans="1:24" s="22" customFormat="1" ht="20.100000000000001" customHeight="1">
      <c r="A25" s="164">
        <f>IF(D25&lt;&gt;"",COUNTA($D$19:D25),"")</f>
        <v>7</v>
      </c>
      <c r="B25" s="45" t="s">
        <v>156</v>
      </c>
      <c r="C25" s="137">
        <v>323183</v>
      </c>
      <c r="D25" s="137">
        <v>51539</v>
      </c>
      <c r="E25" s="137">
        <v>19952</v>
      </c>
      <c r="F25" s="137">
        <v>29467</v>
      </c>
      <c r="G25" s="137">
        <v>8265</v>
      </c>
      <c r="H25" s="137">
        <v>159470</v>
      </c>
      <c r="I25" s="137">
        <v>95324</v>
      </c>
      <c r="J25" s="137">
        <v>64146</v>
      </c>
      <c r="K25" s="137">
        <v>7689</v>
      </c>
      <c r="L25" s="137">
        <v>22934</v>
      </c>
      <c r="M25" s="137">
        <v>17006</v>
      </c>
      <c r="N25" s="137">
        <v>6861</v>
      </c>
      <c r="O25" s="126"/>
      <c r="P25" s="126"/>
      <c r="Q25" s="126"/>
      <c r="R25" s="126"/>
      <c r="S25" s="126"/>
      <c r="T25" s="126"/>
      <c r="U25" s="126"/>
      <c r="V25" s="126"/>
      <c r="W25" s="126"/>
      <c r="X25" s="126"/>
    </row>
    <row r="26" spans="1:24" s="22" customFormat="1" ht="21.6" customHeight="1">
      <c r="A26" s="163">
        <f>IF(D26&lt;&gt;"",COUNTA($D$19:D26),"")</f>
        <v>8</v>
      </c>
      <c r="B26" s="43" t="s">
        <v>157</v>
      </c>
      <c r="C26" s="136">
        <v>50099</v>
      </c>
      <c r="D26" s="136">
        <v>9561</v>
      </c>
      <c r="E26" s="136">
        <v>2332</v>
      </c>
      <c r="F26" s="136">
        <v>6556</v>
      </c>
      <c r="G26" s="136">
        <v>2609</v>
      </c>
      <c r="H26" s="136">
        <v>3796</v>
      </c>
      <c r="I26" s="136">
        <v>1259</v>
      </c>
      <c r="J26" s="136">
        <v>2537</v>
      </c>
      <c r="K26" s="136">
        <v>247</v>
      </c>
      <c r="L26" s="136">
        <v>19910</v>
      </c>
      <c r="M26" s="136">
        <v>5089</v>
      </c>
      <c r="N26" s="136" t="s">
        <v>13</v>
      </c>
      <c r="O26" s="126"/>
      <c r="P26" s="126"/>
      <c r="Q26" s="126"/>
      <c r="R26" s="126"/>
      <c r="S26" s="126"/>
      <c r="T26" s="126"/>
      <c r="U26" s="126"/>
      <c r="V26" s="126"/>
      <c r="W26" s="126"/>
      <c r="X26" s="126"/>
    </row>
    <row r="27" spans="1:24" s="22" customFormat="1" ht="11.1" customHeight="1">
      <c r="A27" s="163">
        <f>IF(D27&lt;&gt;"",COUNTA($D$19:D27),"")</f>
        <v>9</v>
      </c>
      <c r="B27" s="42" t="s">
        <v>158</v>
      </c>
      <c r="C27" s="136">
        <v>33502</v>
      </c>
      <c r="D27" s="136">
        <v>5942</v>
      </c>
      <c r="E27" s="136">
        <v>328</v>
      </c>
      <c r="F27" s="136">
        <v>2247</v>
      </c>
      <c r="G27" s="136">
        <v>2202</v>
      </c>
      <c r="H27" s="136">
        <v>3379</v>
      </c>
      <c r="I27" s="136">
        <v>1242</v>
      </c>
      <c r="J27" s="136">
        <v>2137</v>
      </c>
      <c r="K27" s="136">
        <v>159</v>
      </c>
      <c r="L27" s="136">
        <v>14954</v>
      </c>
      <c r="M27" s="136">
        <v>4290</v>
      </c>
      <c r="N27" s="136" t="s">
        <v>13</v>
      </c>
      <c r="O27" s="126"/>
      <c r="P27" s="126"/>
      <c r="Q27" s="126"/>
      <c r="R27" s="126"/>
      <c r="S27" s="126"/>
      <c r="T27" s="126"/>
      <c r="U27" s="126"/>
      <c r="V27" s="126"/>
      <c r="W27" s="126"/>
      <c r="X27" s="126"/>
    </row>
    <row r="28" spans="1:24"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row>
    <row r="29" spans="1:24" s="22" customFormat="1" ht="11.1" customHeight="1">
      <c r="A29" s="163">
        <f>IF(D29&lt;&gt;"",COUNTA($D$19:D29),"")</f>
        <v>11</v>
      </c>
      <c r="B29" s="42" t="s">
        <v>160</v>
      </c>
      <c r="C29" s="136">
        <v>1148</v>
      </c>
      <c r="D29" s="136">
        <v>192</v>
      </c>
      <c r="E29" s="136">
        <v>391</v>
      </c>
      <c r="F29" s="136">
        <v>21</v>
      </c>
      <c r="G29" s="136" t="s">
        <v>13</v>
      </c>
      <c r="H29" s="136">
        <v>411</v>
      </c>
      <c r="I29" s="136">
        <v>2</v>
      </c>
      <c r="J29" s="136">
        <v>409</v>
      </c>
      <c r="K29" s="136">
        <v>44</v>
      </c>
      <c r="L29" s="136">
        <v>88</v>
      </c>
      <c r="M29" s="136" t="s">
        <v>13</v>
      </c>
      <c r="N29" s="136" t="s">
        <v>13</v>
      </c>
      <c r="O29" s="126"/>
      <c r="P29" s="126"/>
      <c r="Q29" s="126"/>
      <c r="R29" s="126"/>
      <c r="S29" s="126"/>
      <c r="T29" s="126"/>
      <c r="U29" s="126"/>
      <c r="V29" s="126"/>
      <c r="W29" s="126"/>
      <c r="X29" s="126"/>
    </row>
    <row r="30" spans="1:24" s="22" customFormat="1" ht="11.1" customHeight="1">
      <c r="A30" s="163">
        <f>IF(D30&lt;&gt;"",COUNTA($D$19:D30),"")</f>
        <v>12</v>
      </c>
      <c r="B30" s="42" t="s">
        <v>155</v>
      </c>
      <c r="C30" s="136">
        <v>532</v>
      </c>
      <c r="D30" s="136" t="s">
        <v>13</v>
      </c>
      <c r="E30" s="136">
        <v>301</v>
      </c>
      <c r="F30" s="136">
        <v>20</v>
      </c>
      <c r="G30" s="136">
        <v>1</v>
      </c>
      <c r="H30" s="136" t="s">
        <v>13</v>
      </c>
      <c r="I30" s="136" t="s">
        <v>13</v>
      </c>
      <c r="J30" s="136" t="s">
        <v>13</v>
      </c>
      <c r="K30" s="136" t="s">
        <v>13</v>
      </c>
      <c r="L30" s="136">
        <v>134</v>
      </c>
      <c r="M30" s="136">
        <v>18</v>
      </c>
      <c r="N30" s="136">
        <v>58</v>
      </c>
      <c r="O30" s="126"/>
      <c r="P30" s="126"/>
      <c r="Q30" s="126"/>
      <c r="R30" s="126"/>
      <c r="S30" s="126"/>
      <c r="T30" s="126"/>
      <c r="U30" s="126"/>
      <c r="V30" s="126"/>
      <c r="W30" s="126"/>
      <c r="X30" s="126"/>
    </row>
    <row r="31" spans="1:24" s="22" customFormat="1" ht="20.100000000000001" customHeight="1">
      <c r="A31" s="164">
        <f>IF(D31&lt;&gt;"",COUNTA($D$19:D31),"")</f>
        <v>13</v>
      </c>
      <c r="B31" s="45" t="s">
        <v>161</v>
      </c>
      <c r="C31" s="137">
        <v>50716</v>
      </c>
      <c r="D31" s="137">
        <v>9753</v>
      </c>
      <c r="E31" s="137">
        <v>2422</v>
      </c>
      <c r="F31" s="137">
        <v>6557</v>
      </c>
      <c r="G31" s="137">
        <v>2608</v>
      </c>
      <c r="H31" s="137">
        <v>4207</v>
      </c>
      <c r="I31" s="137">
        <v>1261</v>
      </c>
      <c r="J31" s="137">
        <v>2946</v>
      </c>
      <c r="K31" s="137">
        <v>291</v>
      </c>
      <c r="L31" s="137">
        <v>19864</v>
      </c>
      <c r="M31" s="137">
        <v>5071</v>
      </c>
      <c r="N31" s="137">
        <v>-57</v>
      </c>
      <c r="O31" s="126"/>
      <c r="P31" s="126"/>
      <c r="Q31" s="126"/>
      <c r="R31" s="126"/>
      <c r="S31" s="126"/>
      <c r="T31" s="126"/>
      <c r="U31" s="126"/>
      <c r="V31" s="126"/>
      <c r="W31" s="126"/>
      <c r="X31" s="126"/>
    </row>
    <row r="32" spans="1:24" s="22" customFormat="1" ht="20.100000000000001" customHeight="1">
      <c r="A32" s="164">
        <f>IF(D32&lt;&gt;"",COUNTA($D$19:D32),"")</f>
        <v>14</v>
      </c>
      <c r="B32" s="45" t="s">
        <v>162</v>
      </c>
      <c r="C32" s="137">
        <v>373898</v>
      </c>
      <c r="D32" s="137">
        <v>61293</v>
      </c>
      <c r="E32" s="137">
        <v>22374</v>
      </c>
      <c r="F32" s="137">
        <v>36024</v>
      </c>
      <c r="G32" s="137">
        <v>10873</v>
      </c>
      <c r="H32" s="137">
        <v>163677</v>
      </c>
      <c r="I32" s="137">
        <v>96585</v>
      </c>
      <c r="J32" s="137">
        <v>67092</v>
      </c>
      <c r="K32" s="137">
        <v>7979</v>
      </c>
      <c r="L32" s="137">
        <v>42799</v>
      </c>
      <c r="M32" s="137">
        <v>22077</v>
      </c>
      <c r="N32" s="137">
        <v>6803</v>
      </c>
      <c r="O32" s="126"/>
      <c r="P32" s="126"/>
      <c r="Q32" s="126"/>
      <c r="R32" s="126"/>
      <c r="S32" s="126"/>
      <c r="T32" s="126"/>
      <c r="U32" s="126"/>
      <c r="V32" s="126"/>
      <c r="W32" s="126"/>
      <c r="X32" s="126"/>
    </row>
    <row r="33" spans="1:24" s="22" customFormat="1" ht="11.1" customHeight="1">
      <c r="A33" s="163">
        <f>IF(D33&lt;&gt;"",COUNTA($D$19:D33),"")</f>
        <v>15</v>
      </c>
      <c r="B33" s="42" t="s">
        <v>163</v>
      </c>
      <c r="C33" s="136">
        <v>94929</v>
      </c>
      <c r="D33" s="136" t="s">
        <v>13</v>
      </c>
      <c r="E33" s="136" t="s">
        <v>13</v>
      </c>
      <c r="F33" s="136" t="s">
        <v>13</v>
      </c>
      <c r="G33" s="136" t="s">
        <v>13</v>
      </c>
      <c r="H33" s="136" t="s">
        <v>13</v>
      </c>
      <c r="I33" s="136" t="s">
        <v>13</v>
      </c>
      <c r="J33" s="136" t="s">
        <v>13</v>
      </c>
      <c r="K33" s="136" t="s">
        <v>13</v>
      </c>
      <c r="L33" s="136" t="s">
        <v>13</v>
      </c>
      <c r="M33" s="136" t="s">
        <v>13</v>
      </c>
      <c r="N33" s="136">
        <v>94929</v>
      </c>
      <c r="O33" s="126"/>
      <c r="P33" s="126"/>
      <c r="Q33" s="126"/>
      <c r="R33" s="126"/>
      <c r="S33" s="126"/>
      <c r="T33" s="126"/>
      <c r="U33" s="126"/>
      <c r="V33" s="126"/>
      <c r="W33" s="126"/>
      <c r="X33" s="126"/>
    </row>
    <row r="34" spans="1:24" s="22" customFormat="1" ht="11.1" customHeight="1">
      <c r="A34" s="163">
        <f>IF(D34&lt;&gt;"",COUNTA($D$19:D34),"")</f>
        <v>16</v>
      </c>
      <c r="B34" s="42" t="s">
        <v>164</v>
      </c>
      <c r="C34" s="136">
        <v>39224</v>
      </c>
      <c r="D34" s="136" t="s">
        <v>13</v>
      </c>
      <c r="E34" s="136" t="s">
        <v>13</v>
      </c>
      <c r="F34" s="136" t="s">
        <v>13</v>
      </c>
      <c r="G34" s="136" t="s">
        <v>13</v>
      </c>
      <c r="H34" s="136" t="s">
        <v>13</v>
      </c>
      <c r="I34" s="136" t="s">
        <v>13</v>
      </c>
      <c r="J34" s="136" t="s">
        <v>13</v>
      </c>
      <c r="K34" s="136" t="s">
        <v>13</v>
      </c>
      <c r="L34" s="136" t="s">
        <v>13</v>
      </c>
      <c r="M34" s="136" t="s">
        <v>13</v>
      </c>
      <c r="N34" s="136">
        <v>39224</v>
      </c>
      <c r="O34" s="126"/>
      <c r="P34" s="126"/>
      <c r="Q34" s="126"/>
      <c r="R34" s="126"/>
      <c r="S34" s="126"/>
      <c r="T34" s="126"/>
      <c r="U34" s="126"/>
      <c r="V34" s="126"/>
      <c r="W34" s="126"/>
      <c r="X34" s="126"/>
    </row>
    <row r="35" spans="1:24" s="22" customFormat="1" ht="11.1" customHeight="1">
      <c r="A35" s="163">
        <f>IF(D35&lt;&gt;"",COUNTA($D$19:D35),"")</f>
        <v>17</v>
      </c>
      <c r="B35" s="42" t="s">
        <v>180</v>
      </c>
      <c r="C35" s="136">
        <v>31524</v>
      </c>
      <c r="D35" s="136" t="s">
        <v>13</v>
      </c>
      <c r="E35" s="136" t="s">
        <v>13</v>
      </c>
      <c r="F35" s="136" t="s">
        <v>13</v>
      </c>
      <c r="G35" s="136" t="s">
        <v>13</v>
      </c>
      <c r="H35" s="136" t="s">
        <v>13</v>
      </c>
      <c r="I35" s="136" t="s">
        <v>13</v>
      </c>
      <c r="J35" s="136" t="s">
        <v>13</v>
      </c>
      <c r="K35" s="136" t="s">
        <v>13</v>
      </c>
      <c r="L35" s="136" t="s">
        <v>13</v>
      </c>
      <c r="M35" s="136" t="s">
        <v>13</v>
      </c>
      <c r="N35" s="136">
        <v>31524</v>
      </c>
      <c r="O35" s="126"/>
      <c r="P35" s="126"/>
      <c r="Q35" s="126"/>
      <c r="R35" s="126"/>
      <c r="S35" s="126"/>
      <c r="T35" s="126"/>
      <c r="U35" s="126"/>
      <c r="V35" s="126"/>
      <c r="W35" s="126"/>
      <c r="X35" s="126"/>
    </row>
    <row r="36" spans="1:24" s="22" customFormat="1" ht="11.1" customHeight="1">
      <c r="A36" s="163">
        <f>IF(D36&lt;&gt;"",COUNTA($D$19:D36),"")</f>
        <v>18</v>
      </c>
      <c r="B36" s="42" t="s">
        <v>181</v>
      </c>
      <c r="C36" s="136">
        <v>16796</v>
      </c>
      <c r="D36" s="136" t="s">
        <v>13</v>
      </c>
      <c r="E36" s="136" t="s">
        <v>13</v>
      </c>
      <c r="F36" s="136" t="s">
        <v>13</v>
      </c>
      <c r="G36" s="136" t="s">
        <v>13</v>
      </c>
      <c r="H36" s="136" t="s">
        <v>13</v>
      </c>
      <c r="I36" s="136" t="s">
        <v>13</v>
      </c>
      <c r="J36" s="136" t="s">
        <v>13</v>
      </c>
      <c r="K36" s="136" t="s">
        <v>13</v>
      </c>
      <c r="L36" s="136" t="s">
        <v>13</v>
      </c>
      <c r="M36" s="136" t="s">
        <v>13</v>
      </c>
      <c r="N36" s="136">
        <v>16796</v>
      </c>
      <c r="O36" s="126"/>
      <c r="P36" s="126"/>
      <c r="Q36" s="126"/>
      <c r="R36" s="126"/>
      <c r="S36" s="126"/>
      <c r="T36" s="126"/>
      <c r="U36" s="126"/>
      <c r="V36" s="126"/>
      <c r="W36" s="126"/>
      <c r="X36" s="126"/>
    </row>
    <row r="37" spans="1:24" s="22" customFormat="1" ht="11.1" customHeight="1">
      <c r="A37" s="163">
        <f>IF(D37&lt;&gt;"",COUNTA($D$19:D37),"")</f>
        <v>19</v>
      </c>
      <c r="B37" s="42" t="s">
        <v>69</v>
      </c>
      <c r="C37" s="136">
        <v>54598</v>
      </c>
      <c r="D37" s="136" t="s">
        <v>13</v>
      </c>
      <c r="E37" s="136" t="s">
        <v>13</v>
      </c>
      <c r="F37" s="136" t="s">
        <v>13</v>
      </c>
      <c r="G37" s="136" t="s">
        <v>13</v>
      </c>
      <c r="H37" s="136" t="s">
        <v>13</v>
      </c>
      <c r="I37" s="136" t="s">
        <v>13</v>
      </c>
      <c r="J37" s="136" t="s">
        <v>13</v>
      </c>
      <c r="K37" s="136" t="s">
        <v>13</v>
      </c>
      <c r="L37" s="136" t="s">
        <v>13</v>
      </c>
      <c r="M37" s="136" t="s">
        <v>13</v>
      </c>
      <c r="N37" s="136">
        <v>54598</v>
      </c>
      <c r="O37" s="126"/>
      <c r="P37" s="126"/>
      <c r="Q37" s="126"/>
      <c r="R37" s="126"/>
      <c r="S37" s="126"/>
      <c r="T37" s="126"/>
      <c r="U37" s="126"/>
      <c r="V37" s="126"/>
      <c r="W37" s="126"/>
      <c r="X37" s="126"/>
    </row>
    <row r="38" spans="1:24" s="22" customFormat="1" ht="21.6" customHeight="1">
      <c r="A38" s="163">
        <f>IF(D38&lt;&gt;"",COUNTA($D$19:D38),"")</f>
        <v>20</v>
      </c>
      <c r="B38" s="43" t="s">
        <v>165</v>
      </c>
      <c r="C38" s="136">
        <v>48216</v>
      </c>
      <c r="D38" s="136" t="s">
        <v>13</v>
      </c>
      <c r="E38" s="136" t="s">
        <v>13</v>
      </c>
      <c r="F38" s="136" t="s">
        <v>13</v>
      </c>
      <c r="G38" s="136" t="s">
        <v>13</v>
      </c>
      <c r="H38" s="136" t="s">
        <v>13</v>
      </c>
      <c r="I38" s="136" t="s">
        <v>13</v>
      </c>
      <c r="J38" s="136" t="s">
        <v>13</v>
      </c>
      <c r="K38" s="136" t="s">
        <v>13</v>
      </c>
      <c r="L38" s="136" t="s">
        <v>13</v>
      </c>
      <c r="M38" s="136" t="s">
        <v>13</v>
      </c>
      <c r="N38" s="136">
        <v>48216</v>
      </c>
      <c r="O38" s="126"/>
      <c r="P38" s="126"/>
      <c r="Q38" s="126"/>
      <c r="R38" s="126"/>
      <c r="S38" s="126"/>
      <c r="T38" s="126"/>
      <c r="U38" s="126"/>
      <c r="V38" s="126"/>
      <c r="W38" s="126"/>
      <c r="X38" s="126"/>
    </row>
    <row r="39" spans="1:24" s="22" customFormat="1" ht="21.6" customHeight="1">
      <c r="A39" s="163">
        <f>IF(D39&lt;&gt;"",COUNTA($D$19:D39),"")</f>
        <v>21</v>
      </c>
      <c r="B39" s="43" t="s">
        <v>166</v>
      </c>
      <c r="C39" s="136">
        <v>54510</v>
      </c>
      <c r="D39" s="136">
        <v>104</v>
      </c>
      <c r="E39" s="136">
        <v>94</v>
      </c>
      <c r="F39" s="136">
        <v>1688</v>
      </c>
      <c r="G39" s="136">
        <v>412</v>
      </c>
      <c r="H39" s="136">
        <v>48472</v>
      </c>
      <c r="I39" s="136">
        <v>28999</v>
      </c>
      <c r="J39" s="136">
        <v>19472</v>
      </c>
      <c r="K39" s="136">
        <v>30</v>
      </c>
      <c r="L39" s="136">
        <v>3011</v>
      </c>
      <c r="M39" s="136">
        <v>699</v>
      </c>
      <c r="N39" s="136" t="s">
        <v>13</v>
      </c>
      <c r="O39" s="126"/>
      <c r="P39" s="126"/>
      <c r="Q39" s="126"/>
      <c r="R39" s="126"/>
      <c r="S39" s="126"/>
      <c r="T39" s="126"/>
      <c r="U39" s="126"/>
      <c r="V39" s="126"/>
      <c r="W39" s="126"/>
      <c r="X39" s="126"/>
    </row>
    <row r="40" spans="1:24" s="22" customFormat="1" ht="21.6" customHeight="1">
      <c r="A40" s="163">
        <f>IF(D40&lt;&gt;"",COUNTA($D$19:D40),"")</f>
        <v>22</v>
      </c>
      <c r="B40" s="43" t="s">
        <v>167</v>
      </c>
      <c r="C40" s="136">
        <v>10358</v>
      </c>
      <c r="D40" s="136">
        <v>247</v>
      </c>
      <c r="E40" s="136">
        <v>6</v>
      </c>
      <c r="F40" s="136">
        <v>14</v>
      </c>
      <c r="G40" s="136">
        <v>92</v>
      </c>
      <c r="H40" s="136">
        <v>9973</v>
      </c>
      <c r="I40" s="136">
        <v>9866</v>
      </c>
      <c r="J40" s="136">
        <v>107</v>
      </c>
      <c r="K40" s="136" t="s">
        <v>13</v>
      </c>
      <c r="L40" s="136">
        <v>9</v>
      </c>
      <c r="M40" s="136">
        <v>18</v>
      </c>
      <c r="N40" s="136" t="s">
        <v>13</v>
      </c>
      <c r="O40" s="126"/>
      <c r="P40" s="126"/>
      <c r="Q40" s="126"/>
      <c r="R40" s="126"/>
      <c r="S40" s="126"/>
      <c r="T40" s="126"/>
      <c r="U40" s="126"/>
      <c r="V40" s="126"/>
      <c r="W40" s="126"/>
      <c r="X40" s="126"/>
    </row>
    <row r="41" spans="1:24" s="22" customFormat="1" ht="11.1" customHeight="1">
      <c r="A41" s="163">
        <f>IF(D41&lt;&gt;"",COUNTA($D$19:D41),"")</f>
        <v>23</v>
      </c>
      <c r="B41" s="42" t="s">
        <v>168</v>
      </c>
      <c r="C41" s="136">
        <v>15566</v>
      </c>
      <c r="D41" s="136">
        <v>308</v>
      </c>
      <c r="E41" s="136">
        <v>4211</v>
      </c>
      <c r="F41" s="136">
        <v>291</v>
      </c>
      <c r="G41" s="136">
        <v>770</v>
      </c>
      <c r="H41" s="136">
        <v>2954</v>
      </c>
      <c r="I41" s="136">
        <v>114</v>
      </c>
      <c r="J41" s="136">
        <v>2840</v>
      </c>
      <c r="K41" s="136">
        <v>220</v>
      </c>
      <c r="L41" s="136">
        <v>3061</v>
      </c>
      <c r="M41" s="136">
        <v>3752</v>
      </c>
      <c r="N41" s="136" t="s">
        <v>13</v>
      </c>
      <c r="O41" s="126"/>
      <c r="P41" s="126"/>
      <c r="Q41" s="126"/>
      <c r="R41" s="126"/>
      <c r="S41" s="126"/>
      <c r="T41" s="126"/>
      <c r="U41" s="126"/>
      <c r="V41" s="126"/>
      <c r="W41" s="126"/>
      <c r="X41" s="126"/>
    </row>
    <row r="42" spans="1:24" s="22" customFormat="1" ht="11.1" customHeight="1">
      <c r="A42" s="163">
        <f>IF(D42&lt;&gt;"",COUNTA($D$19:D42),"")</f>
        <v>24</v>
      </c>
      <c r="B42" s="42" t="s">
        <v>169</v>
      </c>
      <c r="C42" s="136">
        <v>142697</v>
      </c>
      <c r="D42" s="136">
        <v>21941</v>
      </c>
      <c r="E42" s="136">
        <v>3974</v>
      </c>
      <c r="F42" s="136">
        <v>6819</v>
      </c>
      <c r="G42" s="136">
        <v>981</v>
      </c>
      <c r="H42" s="136">
        <v>26296</v>
      </c>
      <c r="I42" s="136">
        <v>19174</v>
      </c>
      <c r="J42" s="136">
        <v>7122</v>
      </c>
      <c r="K42" s="136">
        <v>796</v>
      </c>
      <c r="L42" s="136">
        <v>1920</v>
      </c>
      <c r="M42" s="136">
        <v>7940</v>
      </c>
      <c r="N42" s="136">
        <v>72030</v>
      </c>
      <c r="O42" s="126"/>
      <c r="P42" s="126"/>
      <c r="Q42" s="126"/>
      <c r="R42" s="126"/>
      <c r="S42" s="126"/>
      <c r="T42" s="126"/>
      <c r="U42" s="126"/>
      <c r="V42" s="126"/>
      <c r="W42" s="126"/>
      <c r="X42" s="126"/>
    </row>
    <row r="43" spans="1:24" s="22" customFormat="1" ht="11.1" customHeight="1">
      <c r="A43" s="163">
        <f>IF(D43&lt;&gt;"",COUNTA($D$19:D43),"")</f>
        <v>25</v>
      </c>
      <c r="B43" s="42" t="s">
        <v>155</v>
      </c>
      <c r="C43" s="136">
        <v>84210</v>
      </c>
      <c r="D43" s="136">
        <v>5360</v>
      </c>
      <c r="E43" s="136">
        <v>97</v>
      </c>
      <c r="F43" s="136">
        <v>5690</v>
      </c>
      <c r="G43" s="136">
        <v>61</v>
      </c>
      <c r="H43" s="136">
        <v>4085</v>
      </c>
      <c r="I43" s="136">
        <v>9</v>
      </c>
      <c r="J43" s="136">
        <v>4076</v>
      </c>
      <c r="K43" s="136">
        <v>195</v>
      </c>
      <c r="L43" s="136">
        <v>239</v>
      </c>
      <c r="M43" s="136">
        <v>49</v>
      </c>
      <c r="N43" s="136">
        <v>68434</v>
      </c>
      <c r="O43" s="126"/>
      <c r="P43" s="126"/>
      <c r="Q43" s="126"/>
      <c r="R43" s="126"/>
      <c r="S43" s="126"/>
      <c r="T43" s="126"/>
      <c r="U43" s="126"/>
      <c r="V43" s="126"/>
      <c r="W43" s="126"/>
      <c r="X43" s="126"/>
    </row>
    <row r="44" spans="1:24" s="22" customFormat="1" ht="20.100000000000001" customHeight="1">
      <c r="A44" s="164">
        <f>IF(D44&lt;&gt;"",COUNTA($D$19:D44),"")</f>
        <v>26</v>
      </c>
      <c r="B44" s="45" t="s">
        <v>170</v>
      </c>
      <c r="C44" s="137">
        <v>336665</v>
      </c>
      <c r="D44" s="137">
        <v>17240</v>
      </c>
      <c r="E44" s="137">
        <v>8187</v>
      </c>
      <c r="F44" s="137">
        <v>3122</v>
      </c>
      <c r="G44" s="137">
        <v>2194</v>
      </c>
      <c r="H44" s="137">
        <v>83610</v>
      </c>
      <c r="I44" s="137">
        <v>58144</v>
      </c>
      <c r="J44" s="137">
        <v>25466</v>
      </c>
      <c r="K44" s="137">
        <v>851</v>
      </c>
      <c r="L44" s="137">
        <v>7761</v>
      </c>
      <c r="M44" s="137">
        <v>12361</v>
      </c>
      <c r="N44" s="137">
        <v>201338</v>
      </c>
      <c r="O44" s="126"/>
      <c r="P44" s="126"/>
      <c r="Q44" s="126"/>
      <c r="R44" s="126"/>
      <c r="S44" s="126"/>
      <c r="T44" s="126"/>
      <c r="U44" s="126"/>
      <c r="V44" s="126"/>
      <c r="W44" s="126"/>
      <c r="X44" s="126"/>
    </row>
    <row r="45" spans="1:24" s="47" customFormat="1" ht="11.1" customHeight="1">
      <c r="A45" s="163">
        <f>IF(D45&lt;&gt;"",COUNTA($D$19:D45),"")</f>
        <v>27</v>
      </c>
      <c r="B45" s="42" t="s">
        <v>171</v>
      </c>
      <c r="C45" s="136">
        <v>30155</v>
      </c>
      <c r="D45" s="136">
        <v>2819</v>
      </c>
      <c r="E45" s="136">
        <v>1049</v>
      </c>
      <c r="F45" s="136">
        <v>4390</v>
      </c>
      <c r="G45" s="136">
        <v>2128</v>
      </c>
      <c r="H45" s="136">
        <v>2223</v>
      </c>
      <c r="I45" s="136">
        <v>715</v>
      </c>
      <c r="J45" s="136">
        <v>1508</v>
      </c>
      <c r="K45" s="136">
        <v>19</v>
      </c>
      <c r="L45" s="136">
        <v>4860</v>
      </c>
      <c r="M45" s="136">
        <v>3612</v>
      </c>
      <c r="N45" s="136">
        <v>9054</v>
      </c>
      <c r="O45" s="127"/>
      <c r="P45" s="127"/>
      <c r="Q45" s="127"/>
      <c r="R45" s="127"/>
      <c r="S45" s="127"/>
      <c r="T45" s="127"/>
      <c r="U45" s="127"/>
      <c r="V45" s="127"/>
      <c r="W45" s="127"/>
      <c r="X45" s="127"/>
    </row>
    <row r="46" spans="1:24"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row>
    <row r="47" spans="1:24" s="47" customFormat="1" ht="11.1" customHeight="1">
      <c r="A47" s="163">
        <f>IF(D47&lt;&gt;"",COUNTA($D$19:D47),"")</f>
        <v>29</v>
      </c>
      <c r="B47" s="42" t="s">
        <v>173</v>
      </c>
      <c r="C47" s="136">
        <v>13677</v>
      </c>
      <c r="D47" s="136">
        <v>9204</v>
      </c>
      <c r="E47" s="136">
        <v>437</v>
      </c>
      <c r="F47" s="136">
        <v>108</v>
      </c>
      <c r="G47" s="136">
        <v>229</v>
      </c>
      <c r="H47" s="136">
        <v>50</v>
      </c>
      <c r="I47" s="136">
        <v>25</v>
      </c>
      <c r="J47" s="136">
        <v>25</v>
      </c>
      <c r="K47" s="136">
        <v>112</v>
      </c>
      <c r="L47" s="136">
        <v>2966</v>
      </c>
      <c r="M47" s="136">
        <v>506</v>
      </c>
      <c r="N47" s="136">
        <v>66</v>
      </c>
      <c r="O47" s="127"/>
      <c r="P47" s="127"/>
      <c r="Q47" s="127"/>
      <c r="R47" s="127"/>
      <c r="S47" s="127"/>
      <c r="T47" s="127"/>
      <c r="U47" s="127"/>
      <c r="V47" s="127"/>
      <c r="W47" s="127"/>
      <c r="X47" s="127"/>
    </row>
    <row r="48" spans="1:24" s="47" customFormat="1" ht="11.1" customHeight="1">
      <c r="A48" s="163">
        <f>IF(D48&lt;&gt;"",COUNTA($D$19:D48),"")</f>
        <v>30</v>
      </c>
      <c r="B48" s="42" t="s">
        <v>155</v>
      </c>
      <c r="C48" s="136">
        <v>532</v>
      </c>
      <c r="D48" s="136" t="s">
        <v>13</v>
      </c>
      <c r="E48" s="136">
        <v>301</v>
      </c>
      <c r="F48" s="136">
        <v>20</v>
      </c>
      <c r="G48" s="136">
        <v>1</v>
      </c>
      <c r="H48" s="136" t="s">
        <v>13</v>
      </c>
      <c r="I48" s="136" t="s">
        <v>13</v>
      </c>
      <c r="J48" s="136" t="s">
        <v>13</v>
      </c>
      <c r="K48" s="136" t="s">
        <v>13</v>
      </c>
      <c r="L48" s="136">
        <v>134</v>
      </c>
      <c r="M48" s="136">
        <v>18</v>
      </c>
      <c r="N48" s="136">
        <v>58</v>
      </c>
      <c r="O48" s="127"/>
      <c r="P48" s="127"/>
      <c r="Q48" s="127"/>
      <c r="R48" s="127"/>
      <c r="S48" s="127"/>
      <c r="T48" s="127"/>
      <c r="U48" s="127"/>
      <c r="V48" s="127"/>
      <c r="W48" s="127"/>
      <c r="X48" s="127"/>
    </row>
    <row r="49" spans="1:24" s="22" customFormat="1" ht="20.100000000000001" customHeight="1">
      <c r="A49" s="164">
        <f>IF(D49&lt;&gt;"",COUNTA($D$19:D49),"")</f>
        <v>31</v>
      </c>
      <c r="B49" s="45" t="s">
        <v>174</v>
      </c>
      <c r="C49" s="137">
        <v>43300</v>
      </c>
      <c r="D49" s="137">
        <v>12023</v>
      </c>
      <c r="E49" s="137">
        <v>1185</v>
      </c>
      <c r="F49" s="137">
        <v>4478</v>
      </c>
      <c r="G49" s="137">
        <v>2356</v>
      </c>
      <c r="H49" s="137">
        <v>2273</v>
      </c>
      <c r="I49" s="137">
        <v>740</v>
      </c>
      <c r="J49" s="137">
        <v>1533</v>
      </c>
      <c r="K49" s="137">
        <v>131</v>
      </c>
      <c r="L49" s="137">
        <v>7692</v>
      </c>
      <c r="M49" s="137">
        <v>4100</v>
      </c>
      <c r="N49" s="137">
        <v>9062</v>
      </c>
      <c r="O49" s="126"/>
      <c r="P49" s="126"/>
      <c r="Q49" s="126"/>
      <c r="R49" s="126"/>
      <c r="S49" s="126"/>
      <c r="T49" s="126"/>
      <c r="U49" s="126"/>
      <c r="V49" s="126"/>
      <c r="W49" s="126"/>
      <c r="X49" s="126"/>
    </row>
    <row r="50" spans="1:24" s="22" customFormat="1" ht="20.100000000000001" customHeight="1">
      <c r="A50" s="164">
        <f>IF(D50&lt;&gt;"",COUNTA($D$19:D50),"")</f>
        <v>32</v>
      </c>
      <c r="B50" s="45" t="s">
        <v>175</v>
      </c>
      <c r="C50" s="137">
        <v>379965</v>
      </c>
      <c r="D50" s="137">
        <v>29263</v>
      </c>
      <c r="E50" s="137">
        <v>9372</v>
      </c>
      <c r="F50" s="137">
        <v>7601</v>
      </c>
      <c r="G50" s="137">
        <v>4550</v>
      </c>
      <c r="H50" s="137">
        <v>85883</v>
      </c>
      <c r="I50" s="137">
        <v>58885</v>
      </c>
      <c r="J50" s="137">
        <v>26998</v>
      </c>
      <c r="K50" s="137">
        <v>982</v>
      </c>
      <c r="L50" s="137">
        <v>15454</v>
      </c>
      <c r="M50" s="137">
        <v>16460</v>
      </c>
      <c r="N50" s="137">
        <v>210400</v>
      </c>
      <c r="O50" s="126"/>
      <c r="P50" s="126"/>
      <c r="Q50" s="126"/>
      <c r="R50" s="126"/>
      <c r="S50" s="126"/>
      <c r="T50" s="126"/>
      <c r="U50" s="126"/>
      <c r="V50" s="126"/>
      <c r="W50" s="126"/>
      <c r="X50" s="126"/>
    </row>
    <row r="51" spans="1:24" s="22" customFormat="1" ht="20.100000000000001" customHeight="1">
      <c r="A51" s="164">
        <f>IF(D51&lt;&gt;"",COUNTA($D$19:D51),"")</f>
        <v>33</v>
      </c>
      <c r="B51" s="45" t="s">
        <v>176</v>
      </c>
      <c r="C51" s="137">
        <v>6067</v>
      </c>
      <c r="D51" s="137">
        <v>-32030</v>
      </c>
      <c r="E51" s="137">
        <v>-13002</v>
      </c>
      <c r="F51" s="137">
        <v>-28423</v>
      </c>
      <c r="G51" s="137">
        <v>-6323</v>
      </c>
      <c r="H51" s="137">
        <v>-77793</v>
      </c>
      <c r="I51" s="137">
        <v>-37700</v>
      </c>
      <c r="J51" s="137">
        <v>-40094</v>
      </c>
      <c r="K51" s="137">
        <v>-6998</v>
      </c>
      <c r="L51" s="137">
        <v>-27345</v>
      </c>
      <c r="M51" s="137">
        <v>-5616</v>
      </c>
      <c r="N51" s="137">
        <v>203597</v>
      </c>
      <c r="O51" s="126"/>
      <c r="P51" s="126"/>
      <c r="Q51" s="126"/>
      <c r="R51" s="126"/>
      <c r="S51" s="126"/>
      <c r="T51" s="126"/>
      <c r="U51" s="126"/>
      <c r="V51" s="126"/>
      <c r="W51" s="126"/>
      <c r="X51" s="126"/>
    </row>
    <row r="52" spans="1:24" s="47" customFormat="1" ht="24.95" customHeight="1">
      <c r="A52" s="163">
        <f>IF(D52&lt;&gt;"",COUNTA($D$19:D52),"")</f>
        <v>34</v>
      </c>
      <c r="B52" s="44" t="s">
        <v>177</v>
      </c>
      <c r="C52" s="138">
        <v>13483</v>
      </c>
      <c r="D52" s="138">
        <v>-34299</v>
      </c>
      <c r="E52" s="138">
        <v>-11764</v>
      </c>
      <c r="F52" s="138">
        <v>-26345</v>
      </c>
      <c r="G52" s="138">
        <v>-6070</v>
      </c>
      <c r="H52" s="138">
        <v>-75860</v>
      </c>
      <c r="I52" s="138">
        <v>-37179</v>
      </c>
      <c r="J52" s="138">
        <v>-38681</v>
      </c>
      <c r="K52" s="138">
        <v>-6838</v>
      </c>
      <c r="L52" s="138">
        <v>-15173</v>
      </c>
      <c r="M52" s="138">
        <v>-4645</v>
      </c>
      <c r="N52" s="138">
        <v>194478</v>
      </c>
      <c r="O52" s="127"/>
      <c r="P52" s="127"/>
      <c r="Q52" s="127"/>
      <c r="R52" s="127"/>
      <c r="S52" s="127"/>
      <c r="T52" s="127"/>
      <c r="U52" s="127"/>
      <c r="V52" s="127"/>
      <c r="W52" s="127"/>
      <c r="X52" s="127"/>
    </row>
    <row r="53" spans="1:24" s="47" customFormat="1" ht="18" customHeight="1">
      <c r="A53" s="163">
        <f>IF(D53&lt;&gt;"",COUNTA($D$19:D53),"")</f>
        <v>35</v>
      </c>
      <c r="B53" s="42" t="s">
        <v>178</v>
      </c>
      <c r="C53" s="136">
        <v>13810</v>
      </c>
      <c r="D53" s="136" t="s">
        <v>13</v>
      </c>
      <c r="E53" s="136" t="s">
        <v>13</v>
      </c>
      <c r="F53" s="136" t="s">
        <v>13</v>
      </c>
      <c r="G53" s="136" t="s">
        <v>13</v>
      </c>
      <c r="H53" s="136" t="s">
        <v>13</v>
      </c>
      <c r="I53" s="136" t="s">
        <v>13</v>
      </c>
      <c r="J53" s="136" t="s">
        <v>13</v>
      </c>
      <c r="K53" s="136" t="s">
        <v>13</v>
      </c>
      <c r="L53" s="136" t="s">
        <v>13</v>
      </c>
      <c r="M53" s="136" t="s">
        <v>13</v>
      </c>
      <c r="N53" s="136">
        <v>13810</v>
      </c>
      <c r="O53" s="127"/>
      <c r="P53" s="127"/>
      <c r="Q53" s="127"/>
      <c r="R53" s="127"/>
      <c r="S53" s="127"/>
      <c r="T53" s="127"/>
      <c r="U53" s="127"/>
      <c r="V53" s="127"/>
      <c r="W53" s="127"/>
      <c r="X53" s="127"/>
    </row>
    <row r="54" spans="1:24" ht="11.1" customHeight="1">
      <c r="A54" s="163">
        <f>IF(D54&lt;&gt;"",COUNTA($D$19:D54),"")</f>
        <v>36</v>
      </c>
      <c r="B54" s="42" t="s">
        <v>179</v>
      </c>
      <c r="C54" s="136">
        <v>16148</v>
      </c>
      <c r="D54" s="136">
        <v>529</v>
      </c>
      <c r="E54" s="136">
        <v>115</v>
      </c>
      <c r="F54" s="136">
        <v>483</v>
      </c>
      <c r="G54" s="136">
        <v>3</v>
      </c>
      <c r="H54" s="136">
        <v>75</v>
      </c>
      <c r="I54" s="136" t="s">
        <v>13</v>
      </c>
      <c r="J54" s="136">
        <v>75</v>
      </c>
      <c r="K54" s="136">
        <v>189</v>
      </c>
      <c r="L54" s="136">
        <v>60</v>
      </c>
      <c r="M54" s="136">
        <v>11</v>
      </c>
      <c r="N54" s="136">
        <v>14683</v>
      </c>
    </row>
    <row r="55" spans="1:24"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4" s="22" customFormat="1" ht="11.1" customHeight="1">
      <c r="A56" s="163">
        <f>IF(D56&lt;&gt;"",COUNTA($D$19:D56),"")</f>
        <v>37</v>
      </c>
      <c r="B56" s="42" t="s">
        <v>150</v>
      </c>
      <c r="C56" s="36">
        <v>627.74</v>
      </c>
      <c r="D56" s="36">
        <v>233.57</v>
      </c>
      <c r="E56" s="36">
        <v>81.83</v>
      </c>
      <c r="F56" s="36">
        <v>42.04</v>
      </c>
      <c r="G56" s="36">
        <v>30.97</v>
      </c>
      <c r="H56" s="36">
        <v>116.64</v>
      </c>
      <c r="I56" s="36">
        <v>27.18</v>
      </c>
      <c r="J56" s="36">
        <v>89.46</v>
      </c>
      <c r="K56" s="36">
        <v>17.45</v>
      </c>
      <c r="L56" s="36">
        <v>65.62</v>
      </c>
      <c r="M56" s="36">
        <v>39.630000000000003</v>
      </c>
      <c r="N56" s="36" t="s">
        <v>13</v>
      </c>
      <c r="O56" s="126"/>
      <c r="P56" s="126"/>
      <c r="Q56" s="126"/>
      <c r="R56" s="126"/>
      <c r="S56" s="126"/>
      <c r="T56" s="126"/>
      <c r="U56" s="126"/>
      <c r="V56" s="126"/>
      <c r="W56" s="126"/>
      <c r="X56" s="126"/>
    </row>
    <row r="57" spans="1:24" s="22" customFormat="1" ht="11.1" customHeight="1">
      <c r="A57" s="163">
        <f>IF(D57&lt;&gt;"",COUNTA($D$19:D57),"")</f>
        <v>38</v>
      </c>
      <c r="B57" s="42" t="s">
        <v>151</v>
      </c>
      <c r="C57" s="36">
        <v>331.88</v>
      </c>
      <c r="D57" s="36">
        <v>78.02</v>
      </c>
      <c r="E57" s="36">
        <v>28.76</v>
      </c>
      <c r="F57" s="36">
        <v>105.04</v>
      </c>
      <c r="G57" s="36">
        <v>12.32</v>
      </c>
      <c r="H57" s="36">
        <v>27.73</v>
      </c>
      <c r="I57" s="36">
        <v>15.89</v>
      </c>
      <c r="J57" s="36">
        <v>11.84</v>
      </c>
      <c r="K57" s="36">
        <v>11.33</v>
      </c>
      <c r="L57" s="36">
        <v>49.31</v>
      </c>
      <c r="M57" s="36">
        <v>19.38</v>
      </c>
      <c r="N57" s="36" t="s">
        <v>13</v>
      </c>
      <c r="O57" s="126"/>
      <c r="P57" s="126"/>
      <c r="Q57" s="126"/>
      <c r="R57" s="126"/>
      <c r="S57" s="126"/>
      <c r="T57" s="126"/>
      <c r="U57" s="126"/>
      <c r="V57" s="126"/>
      <c r="W57" s="126"/>
      <c r="X57" s="126"/>
    </row>
    <row r="58" spans="1:24" s="22" customFormat="1" ht="21.6" customHeight="1">
      <c r="A58" s="163">
        <f>IF(D58&lt;&gt;"",COUNTA($D$19:D58),"")</f>
        <v>39</v>
      </c>
      <c r="B58" s="43" t="s">
        <v>152</v>
      </c>
      <c r="C58" s="36">
        <v>638.08000000000004</v>
      </c>
      <c r="D58" s="36" t="s">
        <v>13</v>
      </c>
      <c r="E58" s="36" t="s">
        <v>13</v>
      </c>
      <c r="F58" s="36" t="s">
        <v>13</v>
      </c>
      <c r="G58" s="36" t="s">
        <v>13</v>
      </c>
      <c r="H58" s="36">
        <v>638.08000000000004</v>
      </c>
      <c r="I58" s="36">
        <v>549.22</v>
      </c>
      <c r="J58" s="36">
        <v>88.86</v>
      </c>
      <c r="K58" s="36" t="s">
        <v>13</v>
      </c>
      <c r="L58" s="36" t="s">
        <v>13</v>
      </c>
      <c r="M58" s="36" t="s">
        <v>13</v>
      </c>
      <c r="N58" s="36" t="s">
        <v>13</v>
      </c>
      <c r="O58" s="126"/>
      <c r="P58" s="126"/>
      <c r="Q58" s="126"/>
      <c r="R58" s="126"/>
      <c r="S58" s="126"/>
      <c r="T58" s="126"/>
      <c r="U58" s="126"/>
      <c r="V58" s="126"/>
      <c r="W58" s="126"/>
      <c r="X58" s="126"/>
    </row>
    <row r="59" spans="1:24" s="22" customFormat="1" ht="11.1" customHeight="1">
      <c r="A59" s="163">
        <f>IF(D59&lt;&gt;"",COUNTA($D$19:D59),"")</f>
        <v>40</v>
      </c>
      <c r="B59" s="42" t="s">
        <v>153</v>
      </c>
      <c r="C59" s="36">
        <v>38.67</v>
      </c>
      <c r="D59" s="36">
        <v>1.0900000000000001</v>
      </c>
      <c r="E59" s="36">
        <v>0.09</v>
      </c>
      <c r="F59" s="36">
        <v>1.26</v>
      </c>
      <c r="G59" s="36" t="s">
        <v>13</v>
      </c>
      <c r="H59" s="36">
        <v>0.27</v>
      </c>
      <c r="I59" s="36" t="s">
        <v>13</v>
      </c>
      <c r="J59" s="36">
        <v>0.27</v>
      </c>
      <c r="K59" s="36">
        <v>0.41</v>
      </c>
      <c r="L59" s="36">
        <v>0.23</v>
      </c>
      <c r="M59" s="36">
        <v>0.02</v>
      </c>
      <c r="N59" s="36">
        <v>35.29</v>
      </c>
      <c r="O59" s="126"/>
      <c r="P59" s="126"/>
      <c r="Q59" s="126"/>
      <c r="R59" s="126"/>
      <c r="S59" s="126"/>
      <c r="T59" s="126"/>
      <c r="U59" s="126"/>
      <c r="V59" s="126"/>
      <c r="W59" s="126"/>
      <c r="X59" s="126"/>
    </row>
    <row r="60" spans="1:24" s="22" customFormat="1" ht="11.1" customHeight="1">
      <c r="A60" s="163">
        <f>IF(D60&lt;&gt;"",COUNTA($D$19:D60),"")</f>
        <v>41</v>
      </c>
      <c r="B60" s="42" t="s">
        <v>154</v>
      </c>
      <c r="C60" s="36">
        <v>983.77</v>
      </c>
      <c r="D60" s="36">
        <v>53.27</v>
      </c>
      <c r="E60" s="36">
        <v>18.260000000000002</v>
      </c>
      <c r="F60" s="36">
        <v>77.78</v>
      </c>
      <c r="G60" s="36">
        <v>10.25</v>
      </c>
      <c r="H60" s="36">
        <v>269.18</v>
      </c>
      <c r="I60" s="36">
        <v>20.84</v>
      </c>
      <c r="J60" s="36">
        <v>248.34</v>
      </c>
      <c r="K60" s="36">
        <v>21.51</v>
      </c>
      <c r="L60" s="36">
        <v>33.880000000000003</v>
      </c>
      <c r="M60" s="36">
        <v>50.67</v>
      </c>
      <c r="N60" s="36">
        <v>448.97</v>
      </c>
      <c r="O60" s="126"/>
      <c r="P60" s="126"/>
      <c r="Q60" s="126"/>
      <c r="R60" s="126"/>
      <c r="S60" s="126"/>
      <c r="T60" s="126"/>
      <c r="U60" s="126"/>
      <c r="V60" s="126"/>
      <c r="W60" s="126"/>
      <c r="X60" s="126"/>
    </row>
    <row r="61" spans="1:24" s="22" customFormat="1" ht="11.1" customHeight="1">
      <c r="A61" s="163">
        <f>IF(D61&lt;&gt;"",COUNTA($D$19:D61),"")</f>
        <v>42</v>
      </c>
      <c r="B61" s="42" t="s">
        <v>155</v>
      </c>
      <c r="C61" s="36">
        <v>541.6</v>
      </c>
      <c r="D61" s="36">
        <v>34.47</v>
      </c>
      <c r="E61" s="36">
        <v>0.63</v>
      </c>
      <c r="F61" s="36">
        <v>36.590000000000003</v>
      </c>
      <c r="G61" s="36">
        <v>0.39</v>
      </c>
      <c r="H61" s="36">
        <v>26.27</v>
      </c>
      <c r="I61" s="36">
        <v>0.06</v>
      </c>
      <c r="J61" s="36">
        <v>26.21</v>
      </c>
      <c r="K61" s="36">
        <v>1.25</v>
      </c>
      <c r="L61" s="36">
        <v>1.54</v>
      </c>
      <c r="M61" s="36">
        <v>0.31</v>
      </c>
      <c r="N61" s="36">
        <v>440.14</v>
      </c>
      <c r="O61" s="126"/>
      <c r="P61" s="126"/>
      <c r="Q61" s="126"/>
      <c r="R61" s="126"/>
      <c r="S61" s="126"/>
      <c r="T61" s="126"/>
      <c r="U61" s="126"/>
      <c r="V61" s="126"/>
      <c r="W61" s="126"/>
      <c r="X61" s="126"/>
    </row>
    <row r="62" spans="1:24" s="22" customFormat="1" ht="20.100000000000001" customHeight="1">
      <c r="A62" s="164">
        <f>IF(D62&lt;&gt;"",COUNTA($D$19:D62),"")</f>
        <v>43</v>
      </c>
      <c r="B62" s="45" t="s">
        <v>156</v>
      </c>
      <c r="C62" s="37">
        <v>2078.56</v>
      </c>
      <c r="D62" s="37">
        <v>331.48</v>
      </c>
      <c r="E62" s="37">
        <v>128.32</v>
      </c>
      <c r="F62" s="37">
        <v>189.52</v>
      </c>
      <c r="G62" s="37">
        <v>53.15</v>
      </c>
      <c r="H62" s="37">
        <v>1025.6400000000001</v>
      </c>
      <c r="I62" s="37">
        <v>613.08000000000004</v>
      </c>
      <c r="J62" s="37">
        <v>412.56</v>
      </c>
      <c r="K62" s="37">
        <v>49.45</v>
      </c>
      <c r="L62" s="37">
        <v>147.5</v>
      </c>
      <c r="M62" s="37">
        <v>109.37</v>
      </c>
      <c r="N62" s="37">
        <v>44.13</v>
      </c>
      <c r="O62" s="126"/>
      <c r="P62" s="126"/>
      <c r="Q62" s="126"/>
      <c r="R62" s="126"/>
      <c r="S62" s="126"/>
      <c r="T62" s="126"/>
      <c r="U62" s="126"/>
      <c r="V62" s="126"/>
      <c r="W62" s="126"/>
      <c r="X62" s="126"/>
    </row>
    <row r="63" spans="1:24" s="22" customFormat="1" ht="21.6" customHeight="1">
      <c r="A63" s="163">
        <f>IF(D63&lt;&gt;"",COUNTA($D$19:D63),"")</f>
        <v>44</v>
      </c>
      <c r="B63" s="43" t="s">
        <v>157</v>
      </c>
      <c r="C63" s="36">
        <v>322.20999999999998</v>
      </c>
      <c r="D63" s="36">
        <v>61.49</v>
      </c>
      <c r="E63" s="36">
        <v>15</v>
      </c>
      <c r="F63" s="36">
        <v>42.16</v>
      </c>
      <c r="G63" s="36">
        <v>16.78</v>
      </c>
      <c r="H63" s="36">
        <v>24.41</v>
      </c>
      <c r="I63" s="36">
        <v>8.1</v>
      </c>
      <c r="J63" s="36">
        <v>16.309999999999999</v>
      </c>
      <c r="K63" s="36">
        <v>1.59</v>
      </c>
      <c r="L63" s="36">
        <v>128.05000000000001</v>
      </c>
      <c r="M63" s="36">
        <v>32.729999999999997</v>
      </c>
      <c r="N63" s="36" t="s">
        <v>13</v>
      </c>
      <c r="O63" s="126"/>
      <c r="P63" s="126"/>
      <c r="Q63" s="126"/>
      <c r="R63" s="126"/>
      <c r="S63" s="126"/>
      <c r="T63" s="126"/>
      <c r="U63" s="126"/>
      <c r="V63" s="126"/>
      <c r="W63" s="126"/>
      <c r="X63" s="126"/>
    </row>
    <row r="64" spans="1:24" s="22" customFormat="1" ht="11.1" customHeight="1">
      <c r="A64" s="163">
        <f>IF(D64&lt;&gt;"",COUNTA($D$19:D64),"")</f>
        <v>45</v>
      </c>
      <c r="B64" s="42" t="s">
        <v>158</v>
      </c>
      <c r="C64" s="36">
        <v>215.47</v>
      </c>
      <c r="D64" s="36">
        <v>38.22</v>
      </c>
      <c r="E64" s="36">
        <v>2.11</v>
      </c>
      <c r="F64" s="36">
        <v>14.45</v>
      </c>
      <c r="G64" s="36">
        <v>14.17</v>
      </c>
      <c r="H64" s="36">
        <v>21.73</v>
      </c>
      <c r="I64" s="36">
        <v>7.99</v>
      </c>
      <c r="J64" s="36">
        <v>13.74</v>
      </c>
      <c r="K64" s="36">
        <v>1.02</v>
      </c>
      <c r="L64" s="36">
        <v>96.17</v>
      </c>
      <c r="M64" s="36">
        <v>27.59</v>
      </c>
      <c r="N64" s="36" t="s">
        <v>13</v>
      </c>
      <c r="O64" s="126"/>
      <c r="P64" s="126"/>
      <c r="Q64" s="126"/>
      <c r="R64" s="126"/>
      <c r="S64" s="126"/>
      <c r="T64" s="126"/>
      <c r="U64" s="126"/>
      <c r="V64" s="126"/>
      <c r="W64" s="126"/>
      <c r="X64" s="126"/>
    </row>
    <row r="65" spans="1:24"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row>
    <row r="66" spans="1:24" s="22" customFormat="1" ht="11.1" customHeight="1">
      <c r="A66" s="163">
        <f>IF(D66&lt;&gt;"",COUNTA($D$19:D66),"")</f>
        <v>47</v>
      </c>
      <c r="B66" s="42" t="s">
        <v>160</v>
      </c>
      <c r="C66" s="36">
        <v>7.38</v>
      </c>
      <c r="D66" s="36">
        <v>1.23</v>
      </c>
      <c r="E66" s="36">
        <v>2.52</v>
      </c>
      <c r="F66" s="36">
        <v>0.14000000000000001</v>
      </c>
      <c r="G66" s="36" t="s">
        <v>13</v>
      </c>
      <c r="H66" s="36">
        <v>2.65</v>
      </c>
      <c r="I66" s="36">
        <v>0.01</v>
      </c>
      <c r="J66" s="36">
        <v>2.63</v>
      </c>
      <c r="K66" s="36">
        <v>0.28000000000000003</v>
      </c>
      <c r="L66" s="36">
        <v>0.56999999999999995</v>
      </c>
      <c r="M66" s="36" t="s">
        <v>13</v>
      </c>
      <c r="N66" s="36" t="s">
        <v>13</v>
      </c>
      <c r="O66" s="126"/>
      <c r="P66" s="126"/>
      <c r="Q66" s="126"/>
      <c r="R66" s="126"/>
      <c r="S66" s="126"/>
      <c r="T66" s="126"/>
      <c r="U66" s="126"/>
      <c r="V66" s="126"/>
      <c r="W66" s="126"/>
      <c r="X66" s="126"/>
    </row>
    <row r="67" spans="1:24" s="22" customFormat="1" ht="11.1" customHeight="1">
      <c r="A67" s="163">
        <f>IF(D67&lt;&gt;"",COUNTA($D$19:D67),"")</f>
        <v>48</v>
      </c>
      <c r="B67" s="42" t="s">
        <v>155</v>
      </c>
      <c r="C67" s="36">
        <v>3.42</v>
      </c>
      <c r="D67" s="36" t="s">
        <v>13</v>
      </c>
      <c r="E67" s="36">
        <v>1.93</v>
      </c>
      <c r="F67" s="36">
        <v>0.13</v>
      </c>
      <c r="G67" s="36">
        <v>0.01</v>
      </c>
      <c r="H67" s="36" t="s">
        <v>13</v>
      </c>
      <c r="I67" s="36" t="s">
        <v>13</v>
      </c>
      <c r="J67" s="36" t="s">
        <v>13</v>
      </c>
      <c r="K67" s="36" t="s">
        <v>13</v>
      </c>
      <c r="L67" s="36">
        <v>0.86</v>
      </c>
      <c r="M67" s="36">
        <v>0.12</v>
      </c>
      <c r="N67" s="36">
        <v>0.37</v>
      </c>
      <c r="O67" s="126"/>
      <c r="P67" s="126"/>
      <c r="Q67" s="126"/>
      <c r="R67" s="126"/>
      <c r="S67" s="126"/>
      <c r="T67" s="126"/>
      <c r="U67" s="126"/>
      <c r="V67" s="126"/>
      <c r="W67" s="126"/>
      <c r="X67" s="126"/>
    </row>
    <row r="68" spans="1:24" s="22" customFormat="1" ht="20.100000000000001" customHeight="1">
      <c r="A68" s="164">
        <f>IF(D68&lt;&gt;"",COUNTA($D$19:D68),"")</f>
        <v>49</v>
      </c>
      <c r="B68" s="45" t="s">
        <v>161</v>
      </c>
      <c r="C68" s="37">
        <v>326.18</v>
      </c>
      <c r="D68" s="37">
        <v>62.73</v>
      </c>
      <c r="E68" s="37">
        <v>15.58</v>
      </c>
      <c r="F68" s="37">
        <v>42.17</v>
      </c>
      <c r="G68" s="37">
        <v>16.78</v>
      </c>
      <c r="H68" s="37">
        <v>27.06</v>
      </c>
      <c r="I68" s="37">
        <v>8.11</v>
      </c>
      <c r="J68" s="37">
        <v>18.95</v>
      </c>
      <c r="K68" s="37">
        <v>1.87</v>
      </c>
      <c r="L68" s="37">
        <v>127.76</v>
      </c>
      <c r="M68" s="37">
        <v>32.61</v>
      </c>
      <c r="N68" s="37">
        <v>-0.37</v>
      </c>
      <c r="O68" s="126"/>
      <c r="P68" s="126"/>
      <c r="Q68" s="126"/>
      <c r="R68" s="126"/>
      <c r="S68" s="126"/>
      <c r="T68" s="126"/>
      <c r="U68" s="126"/>
      <c r="V68" s="126"/>
      <c r="W68" s="126"/>
      <c r="X68" s="126"/>
    </row>
    <row r="69" spans="1:24" s="22" customFormat="1" ht="20.100000000000001" customHeight="1">
      <c r="A69" s="164">
        <f>IF(D69&lt;&gt;"",COUNTA($D$19:D69),"")</f>
        <v>50</v>
      </c>
      <c r="B69" s="45" t="s">
        <v>162</v>
      </c>
      <c r="C69" s="37">
        <v>2404.7399999999998</v>
      </c>
      <c r="D69" s="37">
        <v>394.21</v>
      </c>
      <c r="E69" s="37">
        <v>143.9</v>
      </c>
      <c r="F69" s="37">
        <v>231.69</v>
      </c>
      <c r="G69" s="37">
        <v>69.930000000000007</v>
      </c>
      <c r="H69" s="37">
        <v>1052.69</v>
      </c>
      <c r="I69" s="37">
        <v>621.19000000000005</v>
      </c>
      <c r="J69" s="37">
        <v>431.51</v>
      </c>
      <c r="K69" s="37">
        <v>51.32</v>
      </c>
      <c r="L69" s="37">
        <v>275.26</v>
      </c>
      <c r="M69" s="37">
        <v>141.99</v>
      </c>
      <c r="N69" s="37">
        <v>43.76</v>
      </c>
      <c r="O69" s="126"/>
      <c r="P69" s="126"/>
      <c r="Q69" s="126"/>
      <c r="R69" s="126"/>
      <c r="S69" s="126"/>
      <c r="T69" s="126"/>
      <c r="U69" s="126"/>
      <c r="V69" s="126"/>
      <c r="W69" s="126"/>
      <c r="X69" s="126"/>
    </row>
    <row r="70" spans="1:24" s="22" customFormat="1" ht="11.1" customHeight="1">
      <c r="A70" s="163">
        <f>IF(D70&lt;&gt;"",COUNTA($D$19:D70),"")</f>
        <v>51</v>
      </c>
      <c r="B70" s="42" t="s">
        <v>163</v>
      </c>
      <c r="C70" s="36">
        <v>610.54</v>
      </c>
      <c r="D70" s="36" t="s">
        <v>13</v>
      </c>
      <c r="E70" s="36" t="s">
        <v>13</v>
      </c>
      <c r="F70" s="36" t="s">
        <v>13</v>
      </c>
      <c r="G70" s="36" t="s">
        <v>13</v>
      </c>
      <c r="H70" s="36" t="s">
        <v>13</v>
      </c>
      <c r="I70" s="36" t="s">
        <v>13</v>
      </c>
      <c r="J70" s="36" t="s">
        <v>13</v>
      </c>
      <c r="K70" s="36" t="s">
        <v>13</v>
      </c>
      <c r="L70" s="36" t="s">
        <v>13</v>
      </c>
      <c r="M70" s="36" t="s">
        <v>13</v>
      </c>
      <c r="N70" s="36">
        <v>610.54</v>
      </c>
      <c r="O70" s="126"/>
      <c r="P70" s="126"/>
      <c r="Q70" s="126"/>
      <c r="R70" s="126"/>
      <c r="S70" s="126"/>
      <c r="T70" s="126"/>
      <c r="U70" s="126"/>
      <c r="V70" s="126"/>
      <c r="W70" s="126"/>
      <c r="X70" s="126"/>
    </row>
    <row r="71" spans="1:24" s="22" customFormat="1" ht="11.1" customHeight="1">
      <c r="A71" s="163">
        <f>IF(D71&lt;&gt;"",COUNTA($D$19:D71),"")</f>
        <v>52</v>
      </c>
      <c r="B71" s="42" t="s">
        <v>164</v>
      </c>
      <c r="C71" s="36">
        <v>252.27</v>
      </c>
      <c r="D71" s="36" t="s">
        <v>13</v>
      </c>
      <c r="E71" s="36" t="s">
        <v>13</v>
      </c>
      <c r="F71" s="36" t="s">
        <v>13</v>
      </c>
      <c r="G71" s="36" t="s">
        <v>13</v>
      </c>
      <c r="H71" s="36" t="s">
        <v>13</v>
      </c>
      <c r="I71" s="36" t="s">
        <v>13</v>
      </c>
      <c r="J71" s="36" t="s">
        <v>13</v>
      </c>
      <c r="K71" s="36" t="s">
        <v>13</v>
      </c>
      <c r="L71" s="36" t="s">
        <v>13</v>
      </c>
      <c r="M71" s="36" t="s">
        <v>13</v>
      </c>
      <c r="N71" s="36">
        <v>252.27</v>
      </c>
      <c r="O71" s="126"/>
      <c r="P71" s="126"/>
      <c r="Q71" s="126"/>
      <c r="R71" s="126"/>
      <c r="S71" s="126"/>
      <c r="T71" s="126"/>
      <c r="U71" s="126"/>
      <c r="V71" s="126"/>
      <c r="W71" s="126"/>
      <c r="X71" s="126"/>
    </row>
    <row r="72" spans="1:24" s="22" customFormat="1" ht="11.1" customHeight="1">
      <c r="A72" s="163">
        <f>IF(D72&lt;&gt;"",COUNTA($D$19:D72),"")</f>
        <v>53</v>
      </c>
      <c r="B72" s="42" t="s">
        <v>180</v>
      </c>
      <c r="C72" s="36">
        <v>202.75</v>
      </c>
      <c r="D72" s="36" t="s">
        <v>13</v>
      </c>
      <c r="E72" s="36" t="s">
        <v>13</v>
      </c>
      <c r="F72" s="36" t="s">
        <v>13</v>
      </c>
      <c r="G72" s="36" t="s">
        <v>13</v>
      </c>
      <c r="H72" s="36" t="s">
        <v>13</v>
      </c>
      <c r="I72" s="36" t="s">
        <v>13</v>
      </c>
      <c r="J72" s="36" t="s">
        <v>13</v>
      </c>
      <c r="K72" s="36" t="s">
        <v>13</v>
      </c>
      <c r="L72" s="36" t="s">
        <v>13</v>
      </c>
      <c r="M72" s="36" t="s">
        <v>13</v>
      </c>
      <c r="N72" s="36">
        <v>202.75</v>
      </c>
      <c r="O72" s="126"/>
      <c r="P72" s="126"/>
      <c r="Q72" s="126"/>
      <c r="R72" s="126"/>
      <c r="S72" s="126"/>
      <c r="T72" s="126"/>
      <c r="U72" s="126"/>
      <c r="V72" s="126"/>
      <c r="W72" s="126"/>
      <c r="X72" s="126"/>
    </row>
    <row r="73" spans="1:24" s="22" customFormat="1" ht="11.1" customHeight="1">
      <c r="A73" s="163">
        <f>IF(D73&lt;&gt;"",COUNTA($D$19:D73),"")</f>
        <v>54</v>
      </c>
      <c r="B73" s="42" t="s">
        <v>181</v>
      </c>
      <c r="C73" s="36">
        <v>108.02</v>
      </c>
      <c r="D73" s="36" t="s">
        <v>13</v>
      </c>
      <c r="E73" s="36" t="s">
        <v>13</v>
      </c>
      <c r="F73" s="36" t="s">
        <v>13</v>
      </c>
      <c r="G73" s="36" t="s">
        <v>13</v>
      </c>
      <c r="H73" s="36" t="s">
        <v>13</v>
      </c>
      <c r="I73" s="36" t="s">
        <v>13</v>
      </c>
      <c r="J73" s="36" t="s">
        <v>13</v>
      </c>
      <c r="K73" s="36" t="s">
        <v>13</v>
      </c>
      <c r="L73" s="36" t="s">
        <v>13</v>
      </c>
      <c r="M73" s="36" t="s">
        <v>13</v>
      </c>
      <c r="N73" s="36">
        <v>108.02</v>
      </c>
      <c r="O73" s="126"/>
      <c r="P73" s="126"/>
      <c r="Q73" s="126"/>
      <c r="R73" s="126"/>
      <c r="S73" s="126"/>
      <c r="T73" s="126"/>
      <c r="U73" s="126"/>
      <c r="V73" s="126"/>
      <c r="W73" s="126"/>
      <c r="X73" s="126"/>
    </row>
    <row r="74" spans="1:24" s="22" customFormat="1" ht="11.1" customHeight="1">
      <c r="A74" s="163">
        <f>IF(D74&lt;&gt;"",COUNTA($D$19:D74),"")</f>
        <v>55</v>
      </c>
      <c r="B74" s="42" t="s">
        <v>69</v>
      </c>
      <c r="C74" s="36">
        <v>351.15</v>
      </c>
      <c r="D74" s="36" t="s">
        <v>13</v>
      </c>
      <c r="E74" s="36" t="s">
        <v>13</v>
      </c>
      <c r="F74" s="36" t="s">
        <v>13</v>
      </c>
      <c r="G74" s="36" t="s">
        <v>13</v>
      </c>
      <c r="H74" s="36" t="s">
        <v>13</v>
      </c>
      <c r="I74" s="36" t="s">
        <v>13</v>
      </c>
      <c r="J74" s="36" t="s">
        <v>13</v>
      </c>
      <c r="K74" s="36" t="s">
        <v>13</v>
      </c>
      <c r="L74" s="36" t="s">
        <v>13</v>
      </c>
      <c r="M74" s="36" t="s">
        <v>13</v>
      </c>
      <c r="N74" s="36">
        <v>351.15</v>
      </c>
      <c r="O74" s="126"/>
      <c r="P74" s="126"/>
      <c r="Q74" s="126"/>
      <c r="R74" s="126"/>
      <c r="S74" s="126"/>
      <c r="T74" s="126"/>
      <c r="U74" s="126"/>
      <c r="V74" s="126"/>
      <c r="W74" s="126"/>
      <c r="X74" s="126"/>
    </row>
    <row r="75" spans="1:24" s="22" customFormat="1" ht="21.6" customHeight="1">
      <c r="A75" s="163">
        <f>IF(D75&lt;&gt;"",COUNTA($D$19:D75),"")</f>
        <v>56</v>
      </c>
      <c r="B75" s="43" t="s">
        <v>165</v>
      </c>
      <c r="C75" s="36">
        <v>310.10000000000002</v>
      </c>
      <c r="D75" s="36" t="s">
        <v>13</v>
      </c>
      <c r="E75" s="36" t="s">
        <v>13</v>
      </c>
      <c r="F75" s="36" t="s">
        <v>13</v>
      </c>
      <c r="G75" s="36" t="s">
        <v>13</v>
      </c>
      <c r="H75" s="36" t="s">
        <v>13</v>
      </c>
      <c r="I75" s="36" t="s">
        <v>13</v>
      </c>
      <c r="J75" s="36" t="s">
        <v>13</v>
      </c>
      <c r="K75" s="36" t="s">
        <v>13</v>
      </c>
      <c r="L75" s="36" t="s">
        <v>13</v>
      </c>
      <c r="M75" s="36" t="s">
        <v>13</v>
      </c>
      <c r="N75" s="36">
        <v>310.10000000000002</v>
      </c>
      <c r="O75" s="126"/>
      <c r="P75" s="126"/>
      <c r="Q75" s="126"/>
      <c r="R75" s="126"/>
      <c r="S75" s="126"/>
      <c r="T75" s="126"/>
      <c r="U75" s="126"/>
      <c r="V75" s="126"/>
      <c r="W75" s="126"/>
      <c r="X75" s="126"/>
    </row>
    <row r="76" spans="1:24" s="22" customFormat="1" ht="21.6" customHeight="1">
      <c r="A76" s="163">
        <f>IF(D76&lt;&gt;"",COUNTA($D$19:D76),"")</f>
        <v>57</v>
      </c>
      <c r="B76" s="43" t="s">
        <v>166</v>
      </c>
      <c r="C76" s="36">
        <v>350.58</v>
      </c>
      <c r="D76" s="36">
        <v>0.67</v>
      </c>
      <c r="E76" s="36">
        <v>0.6</v>
      </c>
      <c r="F76" s="36">
        <v>10.86</v>
      </c>
      <c r="G76" s="36">
        <v>2.65</v>
      </c>
      <c r="H76" s="36">
        <v>311.75</v>
      </c>
      <c r="I76" s="36">
        <v>186.51</v>
      </c>
      <c r="J76" s="36">
        <v>125.24</v>
      </c>
      <c r="K76" s="36">
        <v>0.2</v>
      </c>
      <c r="L76" s="36">
        <v>19.37</v>
      </c>
      <c r="M76" s="36">
        <v>4.49</v>
      </c>
      <c r="N76" s="36" t="s">
        <v>13</v>
      </c>
      <c r="O76" s="126"/>
      <c r="P76" s="126"/>
      <c r="Q76" s="126"/>
      <c r="R76" s="126"/>
      <c r="S76" s="126"/>
      <c r="T76" s="126"/>
      <c r="U76" s="126"/>
      <c r="V76" s="126"/>
      <c r="W76" s="126"/>
      <c r="X76" s="126"/>
    </row>
    <row r="77" spans="1:24" s="22" customFormat="1" ht="21.6" customHeight="1">
      <c r="A77" s="163">
        <f>IF(D77&lt;&gt;"",COUNTA($D$19:D77),"")</f>
        <v>58</v>
      </c>
      <c r="B77" s="43" t="s">
        <v>167</v>
      </c>
      <c r="C77" s="36">
        <v>66.62</v>
      </c>
      <c r="D77" s="36">
        <v>1.59</v>
      </c>
      <c r="E77" s="36">
        <v>0.04</v>
      </c>
      <c r="F77" s="36">
        <v>0.09</v>
      </c>
      <c r="G77" s="36">
        <v>0.59</v>
      </c>
      <c r="H77" s="36">
        <v>64.14</v>
      </c>
      <c r="I77" s="36">
        <v>63.45</v>
      </c>
      <c r="J77" s="36">
        <v>0.69</v>
      </c>
      <c r="K77" s="36" t="s">
        <v>13</v>
      </c>
      <c r="L77" s="36">
        <v>0.05</v>
      </c>
      <c r="M77" s="36">
        <v>0.12</v>
      </c>
      <c r="N77" s="36" t="s">
        <v>13</v>
      </c>
      <c r="O77" s="126"/>
      <c r="P77" s="126"/>
      <c r="Q77" s="126"/>
      <c r="R77" s="126"/>
      <c r="S77" s="126"/>
      <c r="T77" s="126"/>
      <c r="U77" s="126"/>
      <c r="V77" s="126"/>
      <c r="W77" s="126"/>
      <c r="X77" s="126"/>
    </row>
    <row r="78" spans="1:24" s="22" customFormat="1" ht="11.1" customHeight="1">
      <c r="A78" s="163">
        <f>IF(D78&lt;&gt;"",COUNTA($D$19:D78),"")</f>
        <v>59</v>
      </c>
      <c r="B78" s="42" t="s">
        <v>168</v>
      </c>
      <c r="C78" s="36">
        <v>100.12</v>
      </c>
      <c r="D78" s="36">
        <v>1.98</v>
      </c>
      <c r="E78" s="36">
        <v>27.08</v>
      </c>
      <c r="F78" s="36">
        <v>1.87</v>
      </c>
      <c r="G78" s="36">
        <v>4.95</v>
      </c>
      <c r="H78" s="36">
        <v>19</v>
      </c>
      <c r="I78" s="36">
        <v>0.74</v>
      </c>
      <c r="J78" s="36">
        <v>18.260000000000002</v>
      </c>
      <c r="K78" s="36">
        <v>1.41</v>
      </c>
      <c r="L78" s="36">
        <v>19.690000000000001</v>
      </c>
      <c r="M78" s="36">
        <v>24.13</v>
      </c>
      <c r="N78" s="36" t="s">
        <v>13</v>
      </c>
      <c r="O78" s="126"/>
      <c r="P78" s="126"/>
      <c r="Q78" s="126"/>
      <c r="R78" s="126"/>
      <c r="S78" s="126"/>
      <c r="T78" s="126"/>
      <c r="U78" s="126"/>
      <c r="V78" s="126"/>
      <c r="W78" s="126"/>
      <c r="X78" s="126"/>
    </row>
    <row r="79" spans="1:24" s="22" customFormat="1" ht="11.1" customHeight="1">
      <c r="A79" s="163">
        <f>IF(D79&lt;&gt;"",COUNTA($D$19:D79),"")</f>
        <v>60</v>
      </c>
      <c r="B79" s="42" t="s">
        <v>169</v>
      </c>
      <c r="C79" s="36">
        <v>917.76</v>
      </c>
      <c r="D79" s="36">
        <v>141.11000000000001</v>
      </c>
      <c r="E79" s="36">
        <v>25.56</v>
      </c>
      <c r="F79" s="36">
        <v>43.86</v>
      </c>
      <c r="G79" s="36">
        <v>6.31</v>
      </c>
      <c r="H79" s="36">
        <v>169.12</v>
      </c>
      <c r="I79" s="36">
        <v>123.32</v>
      </c>
      <c r="J79" s="36">
        <v>45.81</v>
      </c>
      <c r="K79" s="36">
        <v>5.12</v>
      </c>
      <c r="L79" s="36">
        <v>12.35</v>
      </c>
      <c r="M79" s="36">
        <v>51.07</v>
      </c>
      <c r="N79" s="36">
        <v>463.26</v>
      </c>
      <c r="O79" s="126"/>
      <c r="P79" s="126"/>
      <c r="Q79" s="126"/>
      <c r="R79" s="126"/>
      <c r="S79" s="126"/>
      <c r="T79" s="126"/>
      <c r="U79" s="126"/>
      <c r="V79" s="126"/>
      <c r="W79" s="126"/>
      <c r="X79" s="126"/>
    </row>
    <row r="80" spans="1:24" s="22" customFormat="1" ht="11.1" customHeight="1">
      <c r="A80" s="163">
        <f>IF(D80&lt;&gt;"",COUNTA($D$19:D80),"")</f>
        <v>61</v>
      </c>
      <c r="B80" s="42" t="s">
        <v>155</v>
      </c>
      <c r="C80" s="36">
        <v>541.6</v>
      </c>
      <c r="D80" s="36">
        <v>34.47</v>
      </c>
      <c r="E80" s="36">
        <v>0.63</v>
      </c>
      <c r="F80" s="36">
        <v>36.590000000000003</v>
      </c>
      <c r="G80" s="36">
        <v>0.39</v>
      </c>
      <c r="H80" s="36">
        <v>26.27</v>
      </c>
      <c r="I80" s="36">
        <v>0.06</v>
      </c>
      <c r="J80" s="36">
        <v>26.21</v>
      </c>
      <c r="K80" s="36">
        <v>1.25</v>
      </c>
      <c r="L80" s="36">
        <v>1.54</v>
      </c>
      <c r="M80" s="36">
        <v>0.31</v>
      </c>
      <c r="N80" s="36">
        <v>440.14</v>
      </c>
      <c r="O80" s="126"/>
      <c r="P80" s="126"/>
      <c r="Q80" s="126"/>
      <c r="R80" s="126"/>
      <c r="S80" s="126"/>
      <c r="T80" s="126"/>
      <c r="U80" s="126"/>
      <c r="V80" s="126"/>
      <c r="W80" s="126"/>
      <c r="X80" s="126"/>
    </row>
    <row r="81" spans="1:24" s="22" customFormat="1" ht="20.100000000000001" customHeight="1">
      <c r="A81" s="164">
        <f>IF(D81&lt;&gt;"",COUNTA($D$19:D81),"")</f>
        <v>62</v>
      </c>
      <c r="B81" s="45" t="s">
        <v>170</v>
      </c>
      <c r="C81" s="37">
        <v>2165.27</v>
      </c>
      <c r="D81" s="37">
        <v>110.88</v>
      </c>
      <c r="E81" s="37">
        <v>52.66</v>
      </c>
      <c r="F81" s="37">
        <v>20.079999999999998</v>
      </c>
      <c r="G81" s="37">
        <v>14.11</v>
      </c>
      <c r="H81" s="37">
        <v>537.74</v>
      </c>
      <c r="I81" s="37">
        <v>373.96</v>
      </c>
      <c r="J81" s="37">
        <v>163.78</v>
      </c>
      <c r="K81" s="37">
        <v>5.47</v>
      </c>
      <c r="L81" s="37">
        <v>49.92</v>
      </c>
      <c r="M81" s="37">
        <v>79.5</v>
      </c>
      <c r="N81" s="37">
        <v>1294.9100000000001</v>
      </c>
      <c r="O81" s="126"/>
      <c r="P81" s="126"/>
      <c r="Q81" s="126"/>
      <c r="R81" s="126"/>
      <c r="S81" s="126"/>
      <c r="T81" s="126"/>
      <c r="U81" s="126"/>
      <c r="V81" s="126"/>
      <c r="W81" s="126"/>
      <c r="X81" s="126"/>
    </row>
    <row r="82" spans="1:24" s="47" customFormat="1" ht="11.1" customHeight="1">
      <c r="A82" s="163">
        <f>IF(D82&lt;&gt;"",COUNTA($D$19:D82),"")</f>
        <v>63</v>
      </c>
      <c r="B82" s="42" t="s">
        <v>171</v>
      </c>
      <c r="C82" s="36">
        <v>193.94</v>
      </c>
      <c r="D82" s="36">
        <v>18.13</v>
      </c>
      <c r="E82" s="36">
        <v>6.75</v>
      </c>
      <c r="F82" s="36">
        <v>28.24</v>
      </c>
      <c r="G82" s="36">
        <v>13.69</v>
      </c>
      <c r="H82" s="36">
        <v>14.3</v>
      </c>
      <c r="I82" s="36">
        <v>4.5999999999999996</v>
      </c>
      <c r="J82" s="36">
        <v>9.6999999999999993</v>
      </c>
      <c r="K82" s="36">
        <v>0.12</v>
      </c>
      <c r="L82" s="36">
        <v>31.26</v>
      </c>
      <c r="M82" s="36">
        <v>23.23</v>
      </c>
      <c r="N82" s="36">
        <v>58.23</v>
      </c>
      <c r="O82" s="127"/>
      <c r="P82" s="127"/>
      <c r="Q82" s="127"/>
      <c r="R82" s="127"/>
      <c r="S82" s="127"/>
      <c r="T82" s="127"/>
      <c r="U82" s="127"/>
      <c r="V82" s="127"/>
      <c r="W82" s="127"/>
      <c r="X82" s="127"/>
    </row>
    <row r="83" spans="1:24"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row>
    <row r="84" spans="1:24" s="47" customFormat="1" ht="11.1" customHeight="1">
      <c r="A84" s="163">
        <f>IF(D84&lt;&gt;"",COUNTA($D$19:D84),"")</f>
        <v>65</v>
      </c>
      <c r="B84" s="42" t="s">
        <v>173</v>
      </c>
      <c r="C84" s="36">
        <v>87.96</v>
      </c>
      <c r="D84" s="36">
        <v>59.19</v>
      </c>
      <c r="E84" s="36">
        <v>2.81</v>
      </c>
      <c r="F84" s="36">
        <v>0.69</v>
      </c>
      <c r="G84" s="36">
        <v>1.47</v>
      </c>
      <c r="H84" s="36">
        <v>0.32</v>
      </c>
      <c r="I84" s="36">
        <v>0.16</v>
      </c>
      <c r="J84" s="36">
        <v>0.16</v>
      </c>
      <c r="K84" s="36">
        <v>0.72</v>
      </c>
      <c r="L84" s="36">
        <v>19.079999999999998</v>
      </c>
      <c r="M84" s="36">
        <v>3.25</v>
      </c>
      <c r="N84" s="36">
        <v>0.42</v>
      </c>
      <c r="O84" s="127"/>
      <c r="P84" s="127"/>
      <c r="Q84" s="127"/>
      <c r="R84" s="127"/>
      <c r="S84" s="127"/>
      <c r="T84" s="127"/>
      <c r="U84" s="127"/>
      <c r="V84" s="127"/>
      <c r="W84" s="127"/>
      <c r="X84" s="127"/>
    </row>
    <row r="85" spans="1:24" s="47" customFormat="1" ht="11.1" customHeight="1">
      <c r="A85" s="163">
        <f>IF(D85&lt;&gt;"",COUNTA($D$19:D85),"")</f>
        <v>66</v>
      </c>
      <c r="B85" s="42" t="s">
        <v>155</v>
      </c>
      <c r="C85" s="36">
        <v>3.42</v>
      </c>
      <c r="D85" s="36" t="s">
        <v>13</v>
      </c>
      <c r="E85" s="36">
        <v>1.93</v>
      </c>
      <c r="F85" s="36">
        <v>0.13</v>
      </c>
      <c r="G85" s="36">
        <v>0.01</v>
      </c>
      <c r="H85" s="36" t="s">
        <v>13</v>
      </c>
      <c r="I85" s="36" t="s">
        <v>13</v>
      </c>
      <c r="J85" s="36" t="s">
        <v>13</v>
      </c>
      <c r="K85" s="36" t="s">
        <v>13</v>
      </c>
      <c r="L85" s="36">
        <v>0.86</v>
      </c>
      <c r="M85" s="36">
        <v>0.12</v>
      </c>
      <c r="N85" s="36">
        <v>0.37</v>
      </c>
      <c r="O85" s="127"/>
      <c r="P85" s="127"/>
      <c r="Q85" s="127"/>
      <c r="R85" s="127"/>
      <c r="S85" s="127"/>
      <c r="T85" s="127"/>
      <c r="U85" s="127"/>
      <c r="V85" s="127"/>
      <c r="W85" s="127"/>
      <c r="X85" s="127"/>
    </row>
    <row r="86" spans="1:24" s="22" customFormat="1" ht="20.100000000000001" customHeight="1">
      <c r="A86" s="164">
        <f>IF(D86&lt;&gt;"",COUNTA($D$19:D86),"")</f>
        <v>67</v>
      </c>
      <c r="B86" s="45" t="s">
        <v>174</v>
      </c>
      <c r="C86" s="37">
        <v>278.49</v>
      </c>
      <c r="D86" s="37">
        <v>77.319999999999993</v>
      </c>
      <c r="E86" s="37">
        <v>7.62</v>
      </c>
      <c r="F86" s="37">
        <v>28.8</v>
      </c>
      <c r="G86" s="37">
        <v>15.15</v>
      </c>
      <c r="H86" s="37">
        <v>14.62</v>
      </c>
      <c r="I86" s="37">
        <v>4.76</v>
      </c>
      <c r="J86" s="37">
        <v>9.86</v>
      </c>
      <c r="K86" s="37">
        <v>0.84</v>
      </c>
      <c r="L86" s="37">
        <v>49.47</v>
      </c>
      <c r="M86" s="37">
        <v>26.37</v>
      </c>
      <c r="N86" s="37">
        <v>58.28</v>
      </c>
      <c r="O86" s="126"/>
      <c r="P86" s="126"/>
      <c r="Q86" s="126"/>
      <c r="R86" s="126"/>
      <c r="S86" s="126"/>
      <c r="T86" s="126"/>
      <c r="U86" s="126"/>
      <c r="V86" s="126"/>
      <c r="W86" s="126"/>
      <c r="X86" s="126"/>
    </row>
    <row r="87" spans="1:24" s="22" customFormat="1" ht="20.100000000000001" customHeight="1">
      <c r="A87" s="164">
        <f>IF(D87&lt;&gt;"",COUNTA($D$19:D87),"")</f>
        <v>68</v>
      </c>
      <c r="B87" s="45" t="s">
        <v>175</v>
      </c>
      <c r="C87" s="37">
        <v>2443.7600000000002</v>
      </c>
      <c r="D87" s="37">
        <v>188.2</v>
      </c>
      <c r="E87" s="37">
        <v>60.28</v>
      </c>
      <c r="F87" s="37">
        <v>48.88</v>
      </c>
      <c r="G87" s="37">
        <v>29.27</v>
      </c>
      <c r="H87" s="37">
        <v>552.36</v>
      </c>
      <c r="I87" s="37">
        <v>378.72</v>
      </c>
      <c r="J87" s="37">
        <v>173.64</v>
      </c>
      <c r="K87" s="37">
        <v>6.31</v>
      </c>
      <c r="L87" s="37">
        <v>99.39</v>
      </c>
      <c r="M87" s="37">
        <v>105.87</v>
      </c>
      <c r="N87" s="37">
        <v>1353.19</v>
      </c>
      <c r="O87" s="126"/>
      <c r="P87" s="126"/>
      <c r="Q87" s="126"/>
      <c r="R87" s="126"/>
      <c r="S87" s="126"/>
      <c r="T87" s="126"/>
      <c r="U87" s="126"/>
      <c r="V87" s="126"/>
      <c r="W87" s="126"/>
      <c r="X87" s="126"/>
    </row>
    <row r="88" spans="1:24" s="22" customFormat="1" ht="20.100000000000001" customHeight="1">
      <c r="A88" s="164">
        <f>IF(D88&lt;&gt;"",COUNTA($D$19:D88),"")</f>
        <v>69</v>
      </c>
      <c r="B88" s="45" t="s">
        <v>176</v>
      </c>
      <c r="C88" s="37">
        <v>39.020000000000003</v>
      </c>
      <c r="D88" s="37">
        <v>-206</v>
      </c>
      <c r="E88" s="37">
        <v>-83.62</v>
      </c>
      <c r="F88" s="37">
        <v>-182.81</v>
      </c>
      <c r="G88" s="37">
        <v>-40.659999999999997</v>
      </c>
      <c r="H88" s="37">
        <v>-500.33</v>
      </c>
      <c r="I88" s="37">
        <v>-242.47</v>
      </c>
      <c r="J88" s="37">
        <v>-257.86</v>
      </c>
      <c r="K88" s="37">
        <v>-45</v>
      </c>
      <c r="L88" s="37">
        <v>-175.87</v>
      </c>
      <c r="M88" s="37">
        <v>-36.119999999999997</v>
      </c>
      <c r="N88" s="37">
        <v>1309.44</v>
      </c>
      <c r="O88" s="126"/>
      <c r="P88" s="126"/>
      <c r="Q88" s="126"/>
      <c r="R88" s="126"/>
      <c r="S88" s="126"/>
      <c r="T88" s="126"/>
      <c r="U88" s="126"/>
      <c r="V88" s="126"/>
      <c r="W88" s="126"/>
      <c r="X88" s="126"/>
    </row>
    <row r="89" spans="1:24" s="47" customFormat="1" ht="24.95" customHeight="1">
      <c r="A89" s="163">
        <f>IF(D89&lt;&gt;"",COUNTA($D$19:D89),"")</f>
        <v>70</v>
      </c>
      <c r="B89" s="44" t="s">
        <v>177</v>
      </c>
      <c r="C89" s="38">
        <v>86.71</v>
      </c>
      <c r="D89" s="38">
        <v>-220.6</v>
      </c>
      <c r="E89" s="38">
        <v>-75.66</v>
      </c>
      <c r="F89" s="38">
        <v>-169.44</v>
      </c>
      <c r="G89" s="38">
        <v>-39.04</v>
      </c>
      <c r="H89" s="38">
        <v>-487.89</v>
      </c>
      <c r="I89" s="38">
        <v>-239.12</v>
      </c>
      <c r="J89" s="38">
        <v>-248.78</v>
      </c>
      <c r="K89" s="38">
        <v>-43.98</v>
      </c>
      <c r="L89" s="38">
        <v>-97.59</v>
      </c>
      <c r="M89" s="38">
        <v>-29.88</v>
      </c>
      <c r="N89" s="38">
        <v>1250.79</v>
      </c>
      <c r="O89" s="127"/>
      <c r="P89" s="127"/>
      <c r="Q89" s="127"/>
      <c r="R89" s="127"/>
      <c r="S89" s="127"/>
      <c r="T89" s="127"/>
      <c r="U89" s="127"/>
      <c r="V89" s="127"/>
      <c r="W89" s="127"/>
      <c r="X89" s="127"/>
    </row>
    <row r="90" spans="1:24" s="47" customFormat="1" ht="18" customHeight="1">
      <c r="A90" s="163">
        <f>IF(D90&lt;&gt;"",COUNTA($D$19:D90),"")</f>
        <v>71</v>
      </c>
      <c r="B90" s="42" t="s">
        <v>178</v>
      </c>
      <c r="C90" s="36">
        <v>88.82</v>
      </c>
      <c r="D90" s="36" t="s">
        <v>13</v>
      </c>
      <c r="E90" s="36" t="s">
        <v>13</v>
      </c>
      <c r="F90" s="36" t="s">
        <v>13</v>
      </c>
      <c r="G90" s="36" t="s">
        <v>13</v>
      </c>
      <c r="H90" s="36" t="s">
        <v>13</v>
      </c>
      <c r="I90" s="36" t="s">
        <v>13</v>
      </c>
      <c r="J90" s="36" t="s">
        <v>13</v>
      </c>
      <c r="K90" s="36" t="s">
        <v>13</v>
      </c>
      <c r="L90" s="36" t="s">
        <v>13</v>
      </c>
      <c r="M90" s="36" t="s">
        <v>13</v>
      </c>
      <c r="N90" s="36">
        <v>88.82</v>
      </c>
      <c r="O90" s="127"/>
      <c r="P90" s="127"/>
      <c r="Q90" s="127"/>
      <c r="R90" s="127"/>
      <c r="S90" s="127"/>
      <c r="T90" s="127"/>
      <c r="U90" s="127"/>
      <c r="V90" s="127"/>
      <c r="W90" s="127"/>
      <c r="X90" s="127"/>
    </row>
    <row r="91" spans="1:24" ht="11.1" customHeight="1">
      <c r="A91" s="163">
        <f>IF(D91&lt;&gt;"",COUNTA($D$19:D91),"")</f>
        <v>72</v>
      </c>
      <c r="B91" s="42" t="s">
        <v>179</v>
      </c>
      <c r="C91" s="36">
        <v>103.86</v>
      </c>
      <c r="D91" s="36">
        <v>3.4</v>
      </c>
      <c r="E91" s="36">
        <v>0.74</v>
      </c>
      <c r="F91" s="36">
        <v>3.11</v>
      </c>
      <c r="G91" s="36">
        <v>0.02</v>
      </c>
      <c r="H91" s="36">
        <v>0.48</v>
      </c>
      <c r="I91" s="36" t="s">
        <v>13</v>
      </c>
      <c r="J91" s="36">
        <v>0.48</v>
      </c>
      <c r="K91" s="36">
        <v>1.21</v>
      </c>
      <c r="L91" s="36">
        <v>0.39</v>
      </c>
      <c r="M91" s="36">
        <v>7.0000000000000007E-2</v>
      </c>
      <c r="N91" s="36">
        <v>94.43</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61" t="s">
        <v>136</v>
      </c>
      <c r="B1" s="236"/>
      <c r="C1" s="244"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D1" s="245"/>
      <c r="E1" s="245"/>
      <c r="F1" s="245"/>
      <c r="G1" s="245"/>
      <c r="H1" s="245"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I1" s="245"/>
      <c r="J1" s="245"/>
      <c r="K1" s="245"/>
      <c r="L1" s="245"/>
      <c r="M1" s="245"/>
      <c r="N1" s="245"/>
    </row>
    <row r="2" spans="1:14" s="18" customFormat="1" ht="20.25" customHeight="1">
      <c r="A2" s="261" t="s">
        <v>117</v>
      </c>
      <c r="B2" s="236"/>
      <c r="C2" s="244" t="s">
        <v>134</v>
      </c>
      <c r="D2" s="245"/>
      <c r="E2" s="245"/>
      <c r="F2" s="245"/>
      <c r="G2" s="245"/>
      <c r="H2" s="245" t="s">
        <v>134</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4"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4"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row>
    <row r="19" spans="1:24" s="22" customFormat="1" ht="11.1" customHeight="1">
      <c r="A19" s="163">
        <f>IF(D19&lt;&gt;"",COUNTA($D$19:D19),"")</f>
        <v>1</v>
      </c>
      <c r="B19" s="42" t="s">
        <v>150</v>
      </c>
      <c r="C19" s="136">
        <v>153221</v>
      </c>
      <c r="D19" s="136">
        <v>65694</v>
      </c>
      <c r="E19" s="136">
        <v>21959</v>
      </c>
      <c r="F19" s="136">
        <v>6706</v>
      </c>
      <c r="G19" s="136">
        <v>8332</v>
      </c>
      <c r="H19" s="136">
        <v>22474</v>
      </c>
      <c r="I19" s="136">
        <v>9040</v>
      </c>
      <c r="J19" s="136">
        <v>13434</v>
      </c>
      <c r="K19" s="136">
        <v>4546</v>
      </c>
      <c r="L19" s="136">
        <v>15000</v>
      </c>
      <c r="M19" s="136">
        <v>8512</v>
      </c>
      <c r="N19" s="136" t="s">
        <v>13</v>
      </c>
      <c r="O19" s="126"/>
      <c r="P19" s="126"/>
      <c r="Q19" s="126"/>
      <c r="R19" s="126"/>
      <c r="S19" s="126"/>
      <c r="T19" s="126"/>
      <c r="U19" s="126"/>
      <c r="V19" s="126"/>
      <c r="W19" s="126"/>
      <c r="X19" s="126"/>
    </row>
    <row r="20" spans="1:24" s="22" customFormat="1" ht="11.1" customHeight="1">
      <c r="A20" s="163">
        <f>IF(D20&lt;&gt;"",COUNTA($D$19:D20),"")</f>
        <v>2</v>
      </c>
      <c r="B20" s="42" t="s">
        <v>151</v>
      </c>
      <c r="C20" s="136">
        <v>95718</v>
      </c>
      <c r="D20" s="136">
        <v>20751</v>
      </c>
      <c r="E20" s="136">
        <v>5779</v>
      </c>
      <c r="F20" s="136">
        <v>22349</v>
      </c>
      <c r="G20" s="136">
        <v>2062</v>
      </c>
      <c r="H20" s="136">
        <v>7829</v>
      </c>
      <c r="I20" s="136">
        <v>6509</v>
      </c>
      <c r="J20" s="136">
        <v>1320</v>
      </c>
      <c r="K20" s="136">
        <v>2203</v>
      </c>
      <c r="L20" s="136">
        <v>18029</v>
      </c>
      <c r="M20" s="136">
        <v>16716</v>
      </c>
      <c r="N20" s="136" t="s">
        <v>13</v>
      </c>
      <c r="O20" s="126"/>
      <c r="P20" s="126"/>
      <c r="Q20" s="126"/>
      <c r="R20" s="126"/>
      <c r="S20" s="126"/>
      <c r="T20" s="126"/>
      <c r="U20" s="126"/>
      <c r="V20" s="126"/>
      <c r="W20" s="126"/>
      <c r="X20" s="126"/>
    </row>
    <row r="21" spans="1:24" s="22" customFormat="1" ht="21.6" customHeight="1">
      <c r="A21" s="163">
        <f>IF(D21&lt;&gt;"",COUNTA($D$19:D21),"")</f>
        <v>3</v>
      </c>
      <c r="B21" s="43" t="s">
        <v>152</v>
      </c>
      <c r="C21" s="136">
        <v>183404</v>
      </c>
      <c r="D21" s="136" t="s">
        <v>13</v>
      </c>
      <c r="E21" s="136" t="s">
        <v>13</v>
      </c>
      <c r="F21" s="136" t="s">
        <v>13</v>
      </c>
      <c r="G21" s="136" t="s">
        <v>13</v>
      </c>
      <c r="H21" s="136">
        <v>183404</v>
      </c>
      <c r="I21" s="136">
        <v>156167</v>
      </c>
      <c r="J21" s="136">
        <v>27238</v>
      </c>
      <c r="K21" s="136" t="s">
        <v>13</v>
      </c>
      <c r="L21" s="136" t="s">
        <v>13</v>
      </c>
      <c r="M21" s="136" t="s">
        <v>13</v>
      </c>
      <c r="N21" s="136" t="s">
        <v>13</v>
      </c>
      <c r="O21" s="126"/>
      <c r="P21" s="126"/>
      <c r="Q21" s="126"/>
      <c r="R21" s="126"/>
      <c r="S21" s="126"/>
      <c r="T21" s="126"/>
      <c r="U21" s="126"/>
      <c r="V21" s="126"/>
      <c r="W21" s="126"/>
      <c r="X21" s="126"/>
    </row>
    <row r="22" spans="1:24" s="22" customFormat="1" ht="11.1" customHeight="1">
      <c r="A22" s="163">
        <f>IF(D22&lt;&gt;"",COUNTA($D$19:D22),"")</f>
        <v>4</v>
      </c>
      <c r="B22" s="42" t="s">
        <v>153</v>
      </c>
      <c r="C22" s="136">
        <v>6839</v>
      </c>
      <c r="D22" s="136">
        <v>1007</v>
      </c>
      <c r="E22" s="136">
        <v>26</v>
      </c>
      <c r="F22" s="136">
        <v>112</v>
      </c>
      <c r="G22" s="136" t="s">
        <v>13</v>
      </c>
      <c r="H22" s="136">
        <v>4</v>
      </c>
      <c r="I22" s="136" t="s">
        <v>13</v>
      </c>
      <c r="J22" s="136">
        <v>4</v>
      </c>
      <c r="K22" s="136">
        <v>20</v>
      </c>
      <c r="L22" s="136">
        <v>236</v>
      </c>
      <c r="M22" s="136">
        <v>117</v>
      </c>
      <c r="N22" s="136">
        <v>5316</v>
      </c>
      <c r="O22" s="126"/>
      <c r="P22" s="126"/>
      <c r="Q22" s="126"/>
      <c r="R22" s="126"/>
      <c r="S22" s="126"/>
      <c r="T22" s="126"/>
      <c r="U22" s="126"/>
      <c r="V22" s="126"/>
      <c r="W22" s="126"/>
      <c r="X22" s="126"/>
    </row>
    <row r="23" spans="1:24" s="22" customFormat="1" ht="11.1" customHeight="1">
      <c r="A23" s="163">
        <f>IF(D23&lt;&gt;"",COUNTA($D$19:D23),"")</f>
        <v>5</v>
      </c>
      <c r="B23" s="42" t="s">
        <v>154</v>
      </c>
      <c r="C23" s="136">
        <v>250192</v>
      </c>
      <c r="D23" s="136">
        <v>16939</v>
      </c>
      <c r="E23" s="136">
        <v>4781</v>
      </c>
      <c r="F23" s="136">
        <v>16938</v>
      </c>
      <c r="G23" s="136">
        <v>7476</v>
      </c>
      <c r="H23" s="136">
        <v>63304</v>
      </c>
      <c r="I23" s="136">
        <v>6715</v>
      </c>
      <c r="J23" s="136">
        <v>56589</v>
      </c>
      <c r="K23" s="136">
        <v>4967</v>
      </c>
      <c r="L23" s="136">
        <v>6873</v>
      </c>
      <c r="M23" s="136">
        <v>15027</v>
      </c>
      <c r="N23" s="136">
        <v>113887</v>
      </c>
      <c r="O23" s="126"/>
      <c r="P23" s="126"/>
      <c r="Q23" s="126"/>
      <c r="R23" s="126"/>
      <c r="S23" s="126"/>
      <c r="T23" s="126"/>
      <c r="U23" s="126"/>
      <c r="V23" s="126"/>
      <c r="W23" s="126"/>
      <c r="X23" s="126"/>
    </row>
    <row r="24" spans="1:24" s="22" customFormat="1" ht="11.1" customHeight="1">
      <c r="A24" s="163">
        <f>IF(D24&lt;&gt;"",COUNTA($D$19:D24),"")</f>
        <v>6</v>
      </c>
      <c r="B24" s="42" t="s">
        <v>155</v>
      </c>
      <c r="C24" s="136">
        <v>131142</v>
      </c>
      <c r="D24" s="136">
        <v>9070</v>
      </c>
      <c r="E24" s="136">
        <v>263</v>
      </c>
      <c r="F24" s="136">
        <v>5955</v>
      </c>
      <c r="G24" s="136">
        <v>4</v>
      </c>
      <c r="H24" s="136">
        <v>1494</v>
      </c>
      <c r="I24" s="136">
        <v>90</v>
      </c>
      <c r="J24" s="136">
        <v>1403</v>
      </c>
      <c r="K24" s="136">
        <v>226</v>
      </c>
      <c r="L24" s="136">
        <v>1627</v>
      </c>
      <c r="M24" s="136">
        <v>346</v>
      </c>
      <c r="N24" s="136">
        <v>112158</v>
      </c>
      <c r="O24" s="126"/>
      <c r="P24" s="126"/>
      <c r="Q24" s="126"/>
      <c r="R24" s="126"/>
      <c r="S24" s="126"/>
      <c r="T24" s="126"/>
      <c r="U24" s="126"/>
      <c r="V24" s="126"/>
      <c r="W24" s="126"/>
      <c r="X24" s="126"/>
    </row>
    <row r="25" spans="1:24" s="22" customFormat="1" ht="20.100000000000001" customHeight="1">
      <c r="A25" s="164">
        <f>IF(D25&lt;&gt;"",COUNTA($D$19:D25),"")</f>
        <v>7</v>
      </c>
      <c r="B25" s="45" t="s">
        <v>156</v>
      </c>
      <c r="C25" s="137">
        <v>558233</v>
      </c>
      <c r="D25" s="137">
        <v>95321</v>
      </c>
      <c r="E25" s="137">
        <v>32283</v>
      </c>
      <c r="F25" s="137">
        <v>40149</v>
      </c>
      <c r="G25" s="137">
        <v>17865</v>
      </c>
      <c r="H25" s="137">
        <v>275522</v>
      </c>
      <c r="I25" s="137">
        <v>178340</v>
      </c>
      <c r="J25" s="137">
        <v>97182</v>
      </c>
      <c r="K25" s="137">
        <v>11510</v>
      </c>
      <c r="L25" s="137">
        <v>38512</v>
      </c>
      <c r="M25" s="137">
        <v>40026</v>
      </c>
      <c r="N25" s="137">
        <v>7045</v>
      </c>
      <c r="O25" s="126"/>
      <c r="P25" s="126"/>
      <c r="Q25" s="126"/>
      <c r="R25" s="126"/>
      <c r="S25" s="126"/>
      <c r="T25" s="126"/>
      <c r="U25" s="126"/>
      <c r="V25" s="126"/>
      <c r="W25" s="126"/>
      <c r="X25" s="126"/>
    </row>
    <row r="26" spans="1:24" s="22" customFormat="1" ht="21.6" customHeight="1">
      <c r="A26" s="163">
        <f>IF(D26&lt;&gt;"",COUNTA($D$19:D26),"")</f>
        <v>8</v>
      </c>
      <c r="B26" s="43" t="s">
        <v>157</v>
      </c>
      <c r="C26" s="136">
        <v>53333</v>
      </c>
      <c r="D26" s="136">
        <v>7107</v>
      </c>
      <c r="E26" s="136">
        <v>5183</v>
      </c>
      <c r="F26" s="136">
        <v>1799</v>
      </c>
      <c r="G26" s="136">
        <v>365</v>
      </c>
      <c r="H26" s="136">
        <v>709</v>
      </c>
      <c r="I26" s="136">
        <v>6</v>
      </c>
      <c r="J26" s="136">
        <v>703</v>
      </c>
      <c r="K26" s="136">
        <v>146</v>
      </c>
      <c r="L26" s="136">
        <v>32855</v>
      </c>
      <c r="M26" s="136">
        <v>5168</v>
      </c>
      <c r="N26" s="136" t="s">
        <v>13</v>
      </c>
      <c r="O26" s="126"/>
      <c r="P26" s="126"/>
      <c r="Q26" s="126"/>
      <c r="R26" s="126"/>
      <c r="S26" s="126"/>
      <c r="T26" s="126"/>
      <c r="U26" s="126"/>
      <c r="V26" s="126"/>
      <c r="W26" s="126"/>
      <c r="X26" s="126"/>
    </row>
    <row r="27" spans="1:24" s="22" customFormat="1" ht="11.1" customHeight="1">
      <c r="A27" s="163">
        <f>IF(D27&lt;&gt;"",COUNTA($D$19:D27),"")</f>
        <v>9</v>
      </c>
      <c r="B27" s="42" t="s">
        <v>158</v>
      </c>
      <c r="C27" s="136">
        <v>29530</v>
      </c>
      <c r="D27" s="136">
        <v>3309</v>
      </c>
      <c r="E27" s="136">
        <v>1840</v>
      </c>
      <c r="F27" s="136">
        <v>1229</v>
      </c>
      <c r="G27" s="136" t="s">
        <v>13</v>
      </c>
      <c r="H27" s="136">
        <v>127</v>
      </c>
      <c r="I27" s="136" t="s">
        <v>13</v>
      </c>
      <c r="J27" s="136">
        <v>127</v>
      </c>
      <c r="K27" s="136">
        <v>106</v>
      </c>
      <c r="L27" s="136">
        <v>18249</v>
      </c>
      <c r="M27" s="136">
        <v>4670</v>
      </c>
      <c r="N27" s="136" t="s">
        <v>13</v>
      </c>
      <c r="O27" s="126"/>
      <c r="P27" s="126"/>
      <c r="Q27" s="126"/>
      <c r="R27" s="126"/>
      <c r="S27" s="126"/>
      <c r="T27" s="126"/>
      <c r="U27" s="126"/>
      <c r="V27" s="126"/>
      <c r="W27" s="126"/>
      <c r="X27" s="126"/>
    </row>
    <row r="28" spans="1:24"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row>
    <row r="29" spans="1:24" s="22" customFormat="1" ht="11.1" customHeight="1">
      <c r="A29" s="163">
        <f>IF(D29&lt;&gt;"",COUNTA($D$19:D29),"")</f>
        <v>11</v>
      </c>
      <c r="B29" s="42" t="s">
        <v>160</v>
      </c>
      <c r="C29" s="136">
        <v>4820</v>
      </c>
      <c r="D29" s="136">
        <v>245</v>
      </c>
      <c r="E29" s="136">
        <v>545</v>
      </c>
      <c r="F29" s="136">
        <v>44</v>
      </c>
      <c r="G29" s="136" t="s">
        <v>13</v>
      </c>
      <c r="H29" s="136">
        <v>637</v>
      </c>
      <c r="I29" s="136" t="s">
        <v>13</v>
      </c>
      <c r="J29" s="136">
        <v>637</v>
      </c>
      <c r="K29" s="136">
        <v>32</v>
      </c>
      <c r="L29" s="136">
        <v>1139</v>
      </c>
      <c r="M29" s="136">
        <v>28</v>
      </c>
      <c r="N29" s="136">
        <v>2149</v>
      </c>
      <c r="O29" s="126"/>
      <c r="P29" s="126"/>
      <c r="Q29" s="126"/>
      <c r="R29" s="126"/>
      <c r="S29" s="126"/>
      <c r="T29" s="126"/>
      <c r="U29" s="126"/>
      <c r="V29" s="126"/>
      <c r="W29" s="126"/>
      <c r="X29" s="126"/>
    </row>
    <row r="30" spans="1:24" s="22" customFormat="1" ht="11.1" customHeight="1">
      <c r="A30" s="163">
        <f>IF(D30&lt;&gt;"",COUNTA($D$19:D30),"")</f>
        <v>12</v>
      </c>
      <c r="B30" s="42" t="s">
        <v>155</v>
      </c>
      <c r="C30" s="136">
        <v>433</v>
      </c>
      <c r="D30" s="136" t="s">
        <v>13</v>
      </c>
      <c r="E30" s="136">
        <v>401</v>
      </c>
      <c r="F30" s="136" t="s">
        <v>13</v>
      </c>
      <c r="G30" s="136" t="s">
        <v>13</v>
      </c>
      <c r="H30" s="136" t="s">
        <v>13</v>
      </c>
      <c r="I30" s="136" t="s">
        <v>13</v>
      </c>
      <c r="J30" s="136" t="s">
        <v>13</v>
      </c>
      <c r="K30" s="136" t="s">
        <v>13</v>
      </c>
      <c r="L30" s="136">
        <v>16</v>
      </c>
      <c r="M30" s="136" t="s">
        <v>13</v>
      </c>
      <c r="N30" s="136">
        <v>16</v>
      </c>
      <c r="O30" s="126"/>
      <c r="P30" s="126"/>
      <c r="Q30" s="126"/>
      <c r="R30" s="126"/>
      <c r="S30" s="126"/>
      <c r="T30" s="126"/>
      <c r="U30" s="126"/>
      <c r="V30" s="126"/>
      <c r="W30" s="126"/>
      <c r="X30" s="126"/>
    </row>
    <row r="31" spans="1:24" s="22" customFormat="1" ht="20.100000000000001" customHeight="1">
      <c r="A31" s="164">
        <f>IF(D31&lt;&gt;"",COUNTA($D$19:D31),"")</f>
        <v>13</v>
      </c>
      <c r="B31" s="45" t="s">
        <v>161</v>
      </c>
      <c r="C31" s="137">
        <v>57720</v>
      </c>
      <c r="D31" s="137">
        <v>7353</v>
      </c>
      <c r="E31" s="137">
        <v>5327</v>
      </c>
      <c r="F31" s="137">
        <v>1843</v>
      </c>
      <c r="G31" s="137">
        <v>365</v>
      </c>
      <c r="H31" s="137">
        <v>1346</v>
      </c>
      <c r="I31" s="137">
        <v>6</v>
      </c>
      <c r="J31" s="137">
        <v>1340</v>
      </c>
      <c r="K31" s="137">
        <v>178</v>
      </c>
      <c r="L31" s="137">
        <v>33979</v>
      </c>
      <c r="M31" s="137">
        <v>5196</v>
      </c>
      <c r="N31" s="137">
        <v>2134</v>
      </c>
      <c r="O31" s="126"/>
      <c r="P31" s="126"/>
      <c r="Q31" s="126"/>
      <c r="R31" s="126"/>
      <c r="S31" s="126"/>
      <c r="T31" s="126"/>
      <c r="U31" s="126"/>
      <c r="V31" s="126"/>
      <c r="W31" s="126"/>
      <c r="X31" s="126"/>
    </row>
    <row r="32" spans="1:24" s="22" customFormat="1" ht="20.100000000000001" customHeight="1">
      <c r="A32" s="164">
        <f>IF(D32&lt;&gt;"",COUNTA($D$19:D32),"")</f>
        <v>14</v>
      </c>
      <c r="B32" s="45" t="s">
        <v>162</v>
      </c>
      <c r="C32" s="137">
        <v>615953</v>
      </c>
      <c r="D32" s="137">
        <v>102674</v>
      </c>
      <c r="E32" s="137">
        <v>37610</v>
      </c>
      <c r="F32" s="137">
        <v>41992</v>
      </c>
      <c r="G32" s="137">
        <v>18230</v>
      </c>
      <c r="H32" s="137">
        <v>276868</v>
      </c>
      <c r="I32" s="137">
        <v>178347</v>
      </c>
      <c r="J32" s="137">
        <v>98521</v>
      </c>
      <c r="K32" s="137">
        <v>11688</v>
      </c>
      <c r="L32" s="137">
        <v>72490</v>
      </c>
      <c r="M32" s="137">
        <v>45222</v>
      </c>
      <c r="N32" s="137">
        <v>9179</v>
      </c>
      <c r="O32" s="126"/>
      <c r="P32" s="126"/>
      <c r="Q32" s="126"/>
      <c r="R32" s="126"/>
      <c r="S32" s="126"/>
      <c r="T32" s="126"/>
      <c r="U32" s="126"/>
      <c r="V32" s="126"/>
      <c r="W32" s="126"/>
      <c r="X32" s="126"/>
    </row>
    <row r="33" spans="1:24" s="22" customFormat="1" ht="11.1" customHeight="1">
      <c r="A33" s="163">
        <f>IF(D33&lt;&gt;"",COUNTA($D$19:D33),"")</f>
        <v>15</v>
      </c>
      <c r="B33" s="42" t="s">
        <v>163</v>
      </c>
      <c r="C33" s="136">
        <v>141762</v>
      </c>
      <c r="D33" s="136" t="s">
        <v>13</v>
      </c>
      <c r="E33" s="136" t="s">
        <v>13</v>
      </c>
      <c r="F33" s="136" t="s">
        <v>13</v>
      </c>
      <c r="G33" s="136" t="s">
        <v>13</v>
      </c>
      <c r="H33" s="136" t="s">
        <v>13</v>
      </c>
      <c r="I33" s="136" t="s">
        <v>13</v>
      </c>
      <c r="J33" s="136" t="s">
        <v>13</v>
      </c>
      <c r="K33" s="136" t="s">
        <v>13</v>
      </c>
      <c r="L33" s="136" t="s">
        <v>13</v>
      </c>
      <c r="M33" s="136" t="s">
        <v>13</v>
      </c>
      <c r="N33" s="136">
        <v>141762</v>
      </c>
      <c r="O33" s="126"/>
      <c r="P33" s="126"/>
      <c r="Q33" s="126"/>
      <c r="R33" s="126"/>
      <c r="S33" s="126"/>
      <c r="T33" s="126"/>
      <c r="U33" s="126"/>
      <c r="V33" s="126"/>
      <c r="W33" s="126"/>
      <c r="X33" s="126"/>
    </row>
    <row r="34" spans="1:24" s="22" customFormat="1" ht="11.1" customHeight="1">
      <c r="A34" s="163">
        <f>IF(D34&lt;&gt;"",COUNTA($D$19:D34),"")</f>
        <v>16</v>
      </c>
      <c r="B34" s="42" t="s">
        <v>164</v>
      </c>
      <c r="C34" s="136">
        <v>52083</v>
      </c>
      <c r="D34" s="136" t="s">
        <v>13</v>
      </c>
      <c r="E34" s="136" t="s">
        <v>13</v>
      </c>
      <c r="F34" s="136" t="s">
        <v>13</v>
      </c>
      <c r="G34" s="136" t="s">
        <v>13</v>
      </c>
      <c r="H34" s="136" t="s">
        <v>13</v>
      </c>
      <c r="I34" s="136" t="s">
        <v>13</v>
      </c>
      <c r="J34" s="136" t="s">
        <v>13</v>
      </c>
      <c r="K34" s="136" t="s">
        <v>13</v>
      </c>
      <c r="L34" s="136" t="s">
        <v>13</v>
      </c>
      <c r="M34" s="136" t="s">
        <v>13</v>
      </c>
      <c r="N34" s="136">
        <v>52083</v>
      </c>
      <c r="O34" s="126"/>
      <c r="P34" s="126"/>
      <c r="Q34" s="126"/>
      <c r="R34" s="126"/>
      <c r="S34" s="126"/>
      <c r="T34" s="126"/>
      <c r="U34" s="126"/>
      <c r="V34" s="126"/>
      <c r="W34" s="126"/>
      <c r="X34" s="126"/>
    </row>
    <row r="35" spans="1:24" s="22" customFormat="1" ht="11.1" customHeight="1">
      <c r="A35" s="163">
        <f>IF(D35&lt;&gt;"",COUNTA($D$19:D35),"")</f>
        <v>17</v>
      </c>
      <c r="B35" s="42" t="s">
        <v>180</v>
      </c>
      <c r="C35" s="136">
        <v>53404</v>
      </c>
      <c r="D35" s="136" t="s">
        <v>13</v>
      </c>
      <c r="E35" s="136" t="s">
        <v>13</v>
      </c>
      <c r="F35" s="136" t="s">
        <v>13</v>
      </c>
      <c r="G35" s="136" t="s">
        <v>13</v>
      </c>
      <c r="H35" s="136" t="s">
        <v>13</v>
      </c>
      <c r="I35" s="136" t="s">
        <v>13</v>
      </c>
      <c r="J35" s="136" t="s">
        <v>13</v>
      </c>
      <c r="K35" s="136" t="s">
        <v>13</v>
      </c>
      <c r="L35" s="136" t="s">
        <v>13</v>
      </c>
      <c r="M35" s="136" t="s">
        <v>13</v>
      </c>
      <c r="N35" s="136">
        <v>53404</v>
      </c>
      <c r="O35" s="126"/>
      <c r="P35" s="126"/>
      <c r="Q35" s="126"/>
      <c r="R35" s="126"/>
      <c r="S35" s="126"/>
      <c r="T35" s="126"/>
      <c r="U35" s="126"/>
      <c r="V35" s="126"/>
      <c r="W35" s="126"/>
      <c r="X35" s="126"/>
    </row>
    <row r="36" spans="1:24" s="22" customFormat="1" ht="11.1" customHeight="1">
      <c r="A36" s="163">
        <f>IF(D36&lt;&gt;"",COUNTA($D$19:D36),"")</f>
        <v>18</v>
      </c>
      <c r="B36" s="42" t="s">
        <v>181</v>
      </c>
      <c r="C36" s="136">
        <v>24441</v>
      </c>
      <c r="D36" s="136" t="s">
        <v>13</v>
      </c>
      <c r="E36" s="136" t="s">
        <v>13</v>
      </c>
      <c r="F36" s="136" t="s">
        <v>13</v>
      </c>
      <c r="G36" s="136" t="s">
        <v>13</v>
      </c>
      <c r="H36" s="136" t="s">
        <v>13</v>
      </c>
      <c r="I36" s="136" t="s">
        <v>13</v>
      </c>
      <c r="J36" s="136" t="s">
        <v>13</v>
      </c>
      <c r="K36" s="136" t="s">
        <v>13</v>
      </c>
      <c r="L36" s="136" t="s">
        <v>13</v>
      </c>
      <c r="M36" s="136" t="s">
        <v>13</v>
      </c>
      <c r="N36" s="136">
        <v>24441</v>
      </c>
      <c r="O36" s="126"/>
      <c r="P36" s="126"/>
      <c r="Q36" s="126"/>
      <c r="R36" s="126"/>
      <c r="S36" s="126"/>
      <c r="T36" s="126"/>
      <c r="U36" s="126"/>
      <c r="V36" s="126"/>
      <c r="W36" s="126"/>
      <c r="X36" s="126"/>
    </row>
    <row r="37" spans="1:24" s="22" customFormat="1" ht="11.1" customHeight="1">
      <c r="A37" s="163">
        <f>IF(D37&lt;&gt;"",COUNTA($D$19:D37),"")</f>
        <v>19</v>
      </c>
      <c r="B37" s="42" t="s">
        <v>69</v>
      </c>
      <c r="C37" s="136">
        <v>103099</v>
      </c>
      <c r="D37" s="136" t="s">
        <v>13</v>
      </c>
      <c r="E37" s="136" t="s">
        <v>13</v>
      </c>
      <c r="F37" s="136" t="s">
        <v>13</v>
      </c>
      <c r="G37" s="136" t="s">
        <v>13</v>
      </c>
      <c r="H37" s="136" t="s">
        <v>13</v>
      </c>
      <c r="I37" s="136" t="s">
        <v>13</v>
      </c>
      <c r="J37" s="136" t="s">
        <v>13</v>
      </c>
      <c r="K37" s="136" t="s">
        <v>13</v>
      </c>
      <c r="L37" s="136" t="s">
        <v>13</v>
      </c>
      <c r="M37" s="136" t="s">
        <v>13</v>
      </c>
      <c r="N37" s="136">
        <v>103099</v>
      </c>
      <c r="O37" s="126"/>
      <c r="P37" s="126"/>
      <c r="Q37" s="126"/>
      <c r="R37" s="126"/>
      <c r="S37" s="126"/>
      <c r="T37" s="126"/>
      <c r="U37" s="126"/>
      <c r="V37" s="126"/>
      <c r="W37" s="126"/>
      <c r="X37" s="126"/>
    </row>
    <row r="38" spans="1:24" s="22" customFormat="1" ht="21.6" customHeight="1">
      <c r="A38" s="163">
        <f>IF(D38&lt;&gt;"",COUNTA($D$19:D38),"")</f>
        <v>20</v>
      </c>
      <c r="B38" s="43" t="s">
        <v>165</v>
      </c>
      <c r="C38" s="136">
        <v>79052</v>
      </c>
      <c r="D38" s="136" t="s">
        <v>13</v>
      </c>
      <c r="E38" s="136" t="s">
        <v>13</v>
      </c>
      <c r="F38" s="136" t="s">
        <v>13</v>
      </c>
      <c r="G38" s="136" t="s">
        <v>13</v>
      </c>
      <c r="H38" s="136" t="s">
        <v>13</v>
      </c>
      <c r="I38" s="136" t="s">
        <v>13</v>
      </c>
      <c r="J38" s="136" t="s">
        <v>13</v>
      </c>
      <c r="K38" s="136" t="s">
        <v>13</v>
      </c>
      <c r="L38" s="136" t="s">
        <v>13</v>
      </c>
      <c r="M38" s="136" t="s">
        <v>13</v>
      </c>
      <c r="N38" s="136">
        <v>79052</v>
      </c>
      <c r="O38" s="126"/>
      <c r="P38" s="126"/>
      <c r="Q38" s="126"/>
      <c r="R38" s="126"/>
      <c r="S38" s="126"/>
      <c r="T38" s="126"/>
      <c r="U38" s="126"/>
      <c r="V38" s="126"/>
      <c r="W38" s="126"/>
      <c r="X38" s="126"/>
    </row>
    <row r="39" spans="1:24" s="22" customFormat="1" ht="21.6" customHeight="1">
      <c r="A39" s="163">
        <f>IF(D39&lt;&gt;"",COUNTA($D$19:D39),"")</f>
        <v>21</v>
      </c>
      <c r="B39" s="43" t="s">
        <v>166</v>
      </c>
      <c r="C39" s="136">
        <v>80727</v>
      </c>
      <c r="D39" s="136">
        <v>534</v>
      </c>
      <c r="E39" s="136">
        <v>62</v>
      </c>
      <c r="F39" s="136">
        <v>2564</v>
      </c>
      <c r="G39" s="136">
        <v>2643</v>
      </c>
      <c r="H39" s="136">
        <v>72006</v>
      </c>
      <c r="I39" s="136">
        <v>42605</v>
      </c>
      <c r="J39" s="136">
        <v>29401</v>
      </c>
      <c r="K39" s="136">
        <v>150</v>
      </c>
      <c r="L39" s="136">
        <v>2458</v>
      </c>
      <c r="M39" s="136">
        <v>310</v>
      </c>
      <c r="N39" s="136" t="s">
        <v>13</v>
      </c>
      <c r="O39" s="126"/>
      <c r="P39" s="126"/>
      <c r="Q39" s="126"/>
      <c r="R39" s="126"/>
      <c r="S39" s="126"/>
      <c r="T39" s="126"/>
      <c r="U39" s="126"/>
      <c r="V39" s="126"/>
      <c r="W39" s="126"/>
      <c r="X39" s="126"/>
    </row>
    <row r="40" spans="1:24" s="22" customFormat="1" ht="21.6" customHeight="1">
      <c r="A40" s="163">
        <f>IF(D40&lt;&gt;"",COUNTA($D$19:D40),"")</f>
        <v>22</v>
      </c>
      <c r="B40" s="43" t="s">
        <v>167</v>
      </c>
      <c r="C40" s="136">
        <v>25143</v>
      </c>
      <c r="D40" s="136">
        <v>286</v>
      </c>
      <c r="E40" s="136">
        <v>1</v>
      </c>
      <c r="F40" s="136">
        <v>19</v>
      </c>
      <c r="G40" s="136">
        <v>358</v>
      </c>
      <c r="H40" s="136">
        <v>23974</v>
      </c>
      <c r="I40" s="136">
        <v>23768</v>
      </c>
      <c r="J40" s="136">
        <v>206</v>
      </c>
      <c r="K40" s="136" t="s">
        <v>13</v>
      </c>
      <c r="L40" s="136">
        <v>90</v>
      </c>
      <c r="M40" s="136">
        <v>415</v>
      </c>
      <c r="N40" s="136" t="s">
        <v>13</v>
      </c>
      <c r="O40" s="126"/>
      <c r="P40" s="126"/>
      <c r="Q40" s="126"/>
      <c r="R40" s="126"/>
      <c r="S40" s="126"/>
      <c r="T40" s="126"/>
      <c r="U40" s="126"/>
      <c r="V40" s="126"/>
      <c r="W40" s="126"/>
      <c r="X40" s="126"/>
    </row>
    <row r="41" spans="1:24" s="22" customFormat="1" ht="11.1" customHeight="1">
      <c r="A41" s="163">
        <f>IF(D41&lt;&gt;"",COUNTA($D$19:D41),"")</f>
        <v>23</v>
      </c>
      <c r="B41" s="42" t="s">
        <v>168</v>
      </c>
      <c r="C41" s="136">
        <v>46983</v>
      </c>
      <c r="D41" s="136">
        <v>333</v>
      </c>
      <c r="E41" s="136">
        <v>6384</v>
      </c>
      <c r="F41" s="136">
        <v>2502</v>
      </c>
      <c r="G41" s="136">
        <v>1522</v>
      </c>
      <c r="H41" s="136">
        <v>2207</v>
      </c>
      <c r="I41" s="136">
        <v>9</v>
      </c>
      <c r="J41" s="136">
        <v>2198</v>
      </c>
      <c r="K41" s="136">
        <v>998</v>
      </c>
      <c r="L41" s="136">
        <v>6972</v>
      </c>
      <c r="M41" s="136">
        <v>26065</v>
      </c>
      <c r="N41" s="136" t="s">
        <v>13</v>
      </c>
      <c r="O41" s="126"/>
      <c r="P41" s="126"/>
      <c r="Q41" s="126"/>
      <c r="R41" s="126"/>
      <c r="S41" s="126"/>
      <c r="T41" s="126"/>
      <c r="U41" s="126"/>
      <c r="V41" s="126"/>
      <c r="W41" s="126"/>
      <c r="X41" s="126"/>
    </row>
    <row r="42" spans="1:24" s="22" customFormat="1" ht="11.1" customHeight="1">
      <c r="A42" s="163">
        <f>IF(D42&lt;&gt;"",COUNTA($D$19:D42),"")</f>
        <v>24</v>
      </c>
      <c r="B42" s="42" t="s">
        <v>169</v>
      </c>
      <c r="C42" s="136">
        <v>231370</v>
      </c>
      <c r="D42" s="136">
        <v>34949</v>
      </c>
      <c r="E42" s="136">
        <v>5545</v>
      </c>
      <c r="F42" s="136">
        <v>7065</v>
      </c>
      <c r="G42" s="136">
        <v>1477</v>
      </c>
      <c r="H42" s="136">
        <v>43053</v>
      </c>
      <c r="I42" s="136">
        <v>38021</v>
      </c>
      <c r="J42" s="136">
        <v>5032</v>
      </c>
      <c r="K42" s="136">
        <v>545</v>
      </c>
      <c r="L42" s="136">
        <v>5825</v>
      </c>
      <c r="M42" s="136">
        <v>11808</v>
      </c>
      <c r="N42" s="136">
        <v>121102</v>
      </c>
      <c r="O42" s="126"/>
      <c r="P42" s="126"/>
      <c r="Q42" s="126"/>
      <c r="R42" s="126"/>
      <c r="S42" s="126"/>
      <c r="T42" s="126"/>
      <c r="U42" s="126"/>
      <c r="V42" s="126"/>
      <c r="W42" s="126"/>
      <c r="X42" s="126"/>
    </row>
    <row r="43" spans="1:24" s="22" customFormat="1" ht="11.1" customHeight="1">
      <c r="A43" s="163">
        <f>IF(D43&lt;&gt;"",COUNTA($D$19:D43),"")</f>
        <v>25</v>
      </c>
      <c r="B43" s="42" t="s">
        <v>155</v>
      </c>
      <c r="C43" s="136">
        <v>131142</v>
      </c>
      <c r="D43" s="136">
        <v>9070</v>
      </c>
      <c r="E43" s="136">
        <v>263</v>
      </c>
      <c r="F43" s="136">
        <v>5955</v>
      </c>
      <c r="G43" s="136">
        <v>4</v>
      </c>
      <c r="H43" s="136">
        <v>1494</v>
      </c>
      <c r="I43" s="136">
        <v>90</v>
      </c>
      <c r="J43" s="136">
        <v>1403</v>
      </c>
      <c r="K43" s="136">
        <v>226</v>
      </c>
      <c r="L43" s="136">
        <v>1627</v>
      </c>
      <c r="M43" s="136">
        <v>346</v>
      </c>
      <c r="N43" s="136">
        <v>112158</v>
      </c>
      <c r="O43" s="126"/>
      <c r="P43" s="126"/>
      <c r="Q43" s="126"/>
      <c r="R43" s="126"/>
      <c r="S43" s="126"/>
      <c r="T43" s="126"/>
      <c r="U43" s="126"/>
      <c r="V43" s="126"/>
      <c r="W43" s="126"/>
      <c r="X43" s="126"/>
    </row>
    <row r="44" spans="1:24" s="22" customFormat="1" ht="20.100000000000001" customHeight="1">
      <c r="A44" s="164">
        <f>IF(D44&lt;&gt;"",COUNTA($D$19:D44),"")</f>
        <v>26</v>
      </c>
      <c r="B44" s="45" t="s">
        <v>170</v>
      </c>
      <c r="C44" s="137">
        <v>576994</v>
      </c>
      <c r="D44" s="137">
        <v>27033</v>
      </c>
      <c r="E44" s="137">
        <v>11730</v>
      </c>
      <c r="F44" s="137">
        <v>6194</v>
      </c>
      <c r="G44" s="137">
        <v>5995</v>
      </c>
      <c r="H44" s="137">
        <v>139748</v>
      </c>
      <c r="I44" s="137">
        <v>104313</v>
      </c>
      <c r="J44" s="137">
        <v>35434</v>
      </c>
      <c r="K44" s="137">
        <v>1467</v>
      </c>
      <c r="L44" s="137">
        <v>13719</v>
      </c>
      <c r="M44" s="137">
        <v>38252</v>
      </c>
      <c r="N44" s="137">
        <v>332857</v>
      </c>
      <c r="O44" s="126"/>
      <c r="P44" s="126"/>
      <c r="Q44" s="126"/>
      <c r="R44" s="126"/>
      <c r="S44" s="126"/>
      <c r="T44" s="126"/>
      <c r="U44" s="126"/>
      <c r="V44" s="126"/>
      <c r="W44" s="126"/>
      <c r="X44" s="126"/>
    </row>
    <row r="45" spans="1:24" s="47" customFormat="1" ht="11.1" customHeight="1">
      <c r="A45" s="163">
        <f>IF(D45&lt;&gt;"",COUNTA($D$19:D45),"")</f>
        <v>27</v>
      </c>
      <c r="B45" s="42" t="s">
        <v>171</v>
      </c>
      <c r="C45" s="136">
        <v>34286</v>
      </c>
      <c r="D45" s="136">
        <v>1443</v>
      </c>
      <c r="E45" s="136">
        <v>3012</v>
      </c>
      <c r="F45" s="136">
        <v>878</v>
      </c>
      <c r="G45" s="136">
        <v>429</v>
      </c>
      <c r="H45" s="136">
        <v>539</v>
      </c>
      <c r="I45" s="136">
        <v>5</v>
      </c>
      <c r="J45" s="136">
        <v>533</v>
      </c>
      <c r="K45" s="136" t="s">
        <v>13</v>
      </c>
      <c r="L45" s="136">
        <v>9696</v>
      </c>
      <c r="M45" s="136">
        <v>2399</v>
      </c>
      <c r="N45" s="136">
        <v>15891</v>
      </c>
      <c r="O45" s="127"/>
      <c r="P45" s="127"/>
      <c r="Q45" s="127"/>
      <c r="R45" s="127"/>
      <c r="S45" s="127"/>
      <c r="T45" s="127"/>
      <c r="U45" s="127"/>
      <c r="V45" s="127"/>
      <c r="W45" s="127"/>
      <c r="X45" s="127"/>
    </row>
    <row r="46" spans="1:24"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row>
    <row r="47" spans="1:24" s="47" customFormat="1" ht="11.1" customHeight="1">
      <c r="A47" s="163">
        <f>IF(D47&lt;&gt;"",COUNTA($D$19:D47),"")</f>
        <v>29</v>
      </c>
      <c r="B47" s="42" t="s">
        <v>173</v>
      </c>
      <c r="C47" s="136">
        <v>13355</v>
      </c>
      <c r="D47" s="136">
        <v>3407</v>
      </c>
      <c r="E47" s="136">
        <v>741</v>
      </c>
      <c r="F47" s="136">
        <v>239</v>
      </c>
      <c r="G47" s="136">
        <v>10</v>
      </c>
      <c r="H47" s="136">
        <v>27</v>
      </c>
      <c r="I47" s="136" t="s">
        <v>13</v>
      </c>
      <c r="J47" s="136">
        <v>27</v>
      </c>
      <c r="K47" s="136">
        <v>1</v>
      </c>
      <c r="L47" s="136">
        <v>5586</v>
      </c>
      <c r="M47" s="136">
        <v>1422</v>
      </c>
      <c r="N47" s="136">
        <v>1922</v>
      </c>
      <c r="O47" s="127"/>
      <c r="P47" s="127"/>
      <c r="Q47" s="127"/>
      <c r="R47" s="127"/>
      <c r="S47" s="127"/>
      <c r="T47" s="127"/>
      <c r="U47" s="127"/>
      <c r="V47" s="127"/>
      <c r="W47" s="127"/>
      <c r="X47" s="127"/>
    </row>
    <row r="48" spans="1:24" s="47" customFormat="1" ht="11.1" customHeight="1">
      <c r="A48" s="163">
        <f>IF(D48&lt;&gt;"",COUNTA($D$19:D48),"")</f>
        <v>30</v>
      </c>
      <c r="B48" s="42" t="s">
        <v>155</v>
      </c>
      <c r="C48" s="136">
        <v>433</v>
      </c>
      <c r="D48" s="136" t="s">
        <v>13</v>
      </c>
      <c r="E48" s="136">
        <v>401</v>
      </c>
      <c r="F48" s="136" t="s">
        <v>13</v>
      </c>
      <c r="G48" s="136" t="s">
        <v>13</v>
      </c>
      <c r="H48" s="136" t="s">
        <v>13</v>
      </c>
      <c r="I48" s="136" t="s">
        <v>13</v>
      </c>
      <c r="J48" s="136" t="s">
        <v>13</v>
      </c>
      <c r="K48" s="136" t="s">
        <v>13</v>
      </c>
      <c r="L48" s="136">
        <v>16</v>
      </c>
      <c r="M48" s="136" t="s">
        <v>13</v>
      </c>
      <c r="N48" s="136">
        <v>16</v>
      </c>
      <c r="O48" s="127"/>
      <c r="P48" s="127"/>
      <c r="Q48" s="127"/>
      <c r="R48" s="127"/>
      <c r="S48" s="127"/>
      <c r="T48" s="127"/>
      <c r="U48" s="127"/>
      <c r="V48" s="127"/>
      <c r="W48" s="127"/>
      <c r="X48" s="127"/>
    </row>
    <row r="49" spans="1:24" s="22" customFormat="1" ht="20.100000000000001" customHeight="1">
      <c r="A49" s="164">
        <f>IF(D49&lt;&gt;"",COUNTA($D$19:D49),"")</f>
        <v>31</v>
      </c>
      <c r="B49" s="45" t="s">
        <v>174</v>
      </c>
      <c r="C49" s="137">
        <v>47208</v>
      </c>
      <c r="D49" s="137">
        <v>4850</v>
      </c>
      <c r="E49" s="137">
        <v>3352</v>
      </c>
      <c r="F49" s="137">
        <v>1116</v>
      </c>
      <c r="G49" s="137">
        <v>439</v>
      </c>
      <c r="H49" s="137">
        <v>566</v>
      </c>
      <c r="I49" s="137">
        <v>5</v>
      </c>
      <c r="J49" s="137">
        <v>560</v>
      </c>
      <c r="K49" s="137">
        <v>1</v>
      </c>
      <c r="L49" s="137">
        <v>15266</v>
      </c>
      <c r="M49" s="137">
        <v>3821</v>
      </c>
      <c r="N49" s="137">
        <v>17797</v>
      </c>
      <c r="O49" s="126"/>
      <c r="P49" s="126"/>
      <c r="Q49" s="126"/>
      <c r="R49" s="126"/>
      <c r="S49" s="126"/>
      <c r="T49" s="126"/>
      <c r="U49" s="126"/>
      <c r="V49" s="126"/>
      <c r="W49" s="126"/>
      <c r="X49" s="126"/>
    </row>
    <row r="50" spans="1:24" s="22" customFormat="1" ht="20.100000000000001" customHeight="1">
      <c r="A50" s="164">
        <f>IF(D50&lt;&gt;"",COUNTA($D$19:D50),"")</f>
        <v>32</v>
      </c>
      <c r="B50" s="45" t="s">
        <v>175</v>
      </c>
      <c r="C50" s="137">
        <v>624202</v>
      </c>
      <c r="D50" s="137">
        <v>31882</v>
      </c>
      <c r="E50" s="137">
        <v>15081</v>
      </c>
      <c r="F50" s="137">
        <v>7311</v>
      </c>
      <c r="G50" s="137">
        <v>6434</v>
      </c>
      <c r="H50" s="137">
        <v>140314</v>
      </c>
      <c r="I50" s="137">
        <v>104319</v>
      </c>
      <c r="J50" s="137">
        <v>35995</v>
      </c>
      <c r="K50" s="137">
        <v>1468</v>
      </c>
      <c r="L50" s="137">
        <v>28985</v>
      </c>
      <c r="M50" s="137">
        <v>42073</v>
      </c>
      <c r="N50" s="137">
        <v>350653</v>
      </c>
      <c r="O50" s="126"/>
      <c r="P50" s="126"/>
      <c r="Q50" s="126"/>
      <c r="R50" s="126"/>
      <c r="S50" s="126"/>
      <c r="T50" s="126"/>
      <c r="U50" s="126"/>
      <c r="V50" s="126"/>
      <c r="W50" s="126"/>
      <c r="X50" s="126"/>
    </row>
    <row r="51" spans="1:24" s="22" customFormat="1" ht="20.100000000000001" customHeight="1">
      <c r="A51" s="164">
        <f>IF(D51&lt;&gt;"",COUNTA($D$19:D51),"")</f>
        <v>33</v>
      </c>
      <c r="B51" s="45" t="s">
        <v>176</v>
      </c>
      <c r="C51" s="137">
        <v>8249</v>
      </c>
      <c r="D51" s="137">
        <v>-70792</v>
      </c>
      <c r="E51" s="137">
        <v>-22529</v>
      </c>
      <c r="F51" s="137">
        <v>-34681</v>
      </c>
      <c r="G51" s="137">
        <v>-11796</v>
      </c>
      <c r="H51" s="137">
        <v>-136555</v>
      </c>
      <c r="I51" s="137">
        <v>-74028</v>
      </c>
      <c r="J51" s="137">
        <v>-62526</v>
      </c>
      <c r="K51" s="137">
        <v>-10219</v>
      </c>
      <c r="L51" s="137">
        <v>-43506</v>
      </c>
      <c r="M51" s="137">
        <v>-3149</v>
      </c>
      <c r="N51" s="137">
        <v>341475</v>
      </c>
      <c r="O51" s="126"/>
      <c r="P51" s="126"/>
      <c r="Q51" s="126"/>
      <c r="R51" s="126"/>
      <c r="S51" s="126"/>
      <c r="T51" s="126"/>
      <c r="U51" s="126"/>
      <c r="V51" s="126"/>
      <c r="W51" s="126"/>
      <c r="X51" s="126"/>
    </row>
    <row r="52" spans="1:24" s="47" customFormat="1" ht="24.95" customHeight="1">
      <c r="A52" s="163">
        <f>IF(D52&lt;&gt;"",COUNTA($D$19:D52),"")</f>
        <v>34</v>
      </c>
      <c r="B52" s="44" t="s">
        <v>177</v>
      </c>
      <c r="C52" s="138">
        <v>18761</v>
      </c>
      <c r="D52" s="138">
        <v>-68289</v>
      </c>
      <c r="E52" s="138">
        <v>-20553</v>
      </c>
      <c r="F52" s="138">
        <v>-33955</v>
      </c>
      <c r="G52" s="138">
        <v>-11870</v>
      </c>
      <c r="H52" s="138">
        <v>-135775</v>
      </c>
      <c r="I52" s="138">
        <v>-74027</v>
      </c>
      <c r="J52" s="138">
        <v>-61747</v>
      </c>
      <c r="K52" s="138">
        <v>-10042</v>
      </c>
      <c r="L52" s="138">
        <v>-24793</v>
      </c>
      <c r="M52" s="138">
        <v>-1774</v>
      </c>
      <c r="N52" s="138">
        <v>325812</v>
      </c>
      <c r="O52" s="127"/>
      <c r="P52" s="127"/>
      <c r="Q52" s="127"/>
      <c r="R52" s="127"/>
      <c r="S52" s="127"/>
      <c r="T52" s="127"/>
      <c r="U52" s="127"/>
      <c r="V52" s="127"/>
      <c r="W52" s="127"/>
      <c r="X52" s="127"/>
    </row>
    <row r="53" spans="1:24" s="47" customFormat="1" ht="18" customHeight="1">
      <c r="A53" s="163">
        <f>IF(D53&lt;&gt;"",COUNTA($D$19:D53),"")</f>
        <v>35</v>
      </c>
      <c r="B53" s="42" t="s">
        <v>178</v>
      </c>
      <c r="C53" s="136">
        <v>18588</v>
      </c>
      <c r="D53" s="136">
        <v>603</v>
      </c>
      <c r="E53" s="136">
        <v>295</v>
      </c>
      <c r="F53" s="136">
        <v>69</v>
      </c>
      <c r="G53" s="136" t="s">
        <v>13</v>
      </c>
      <c r="H53" s="136" t="s">
        <v>13</v>
      </c>
      <c r="I53" s="136" t="s">
        <v>13</v>
      </c>
      <c r="J53" s="136" t="s">
        <v>13</v>
      </c>
      <c r="K53" s="136" t="s">
        <v>13</v>
      </c>
      <c r="L53" s="136">
        <v>695</v>
      </c>
      <c r="M53" s="136">
        <v>342</v>
      </c>
      <c r="N53" s="136">
        <v>16585</v>
      </c>
      <c r="O53" s="127"/>
      <c r="P53" s="127"/>
      <c r="Q53" s="127"/>
      <c r="R53" s="127"/>
      <c r="S53" s="127"/>
      <c r="T53" s="127"/>
      <c r="U53" s="127"/>
      <c r="V53" s="127"/>
      <c r="W53" s="127"/>
      <c r="X53" s="127"/>
    </row>
    <row r="54" spans="1:24" ht="11.1" customHeight="1">
      <c r="A54" s="163">
        <f>IF(D54&lt;&gt;"",COUNTA($D$19:D54),"")</f>
        <v>36</v>
      </c>
      <c r="B54" s="42" t="s">
        <v>179</v>
      </c>
      <c r="C54" s="136">
        <v>20950</v>
      </c>
      <c r="D54" s="136">
        <v>2542</v>
      </c>
      <c r="E54" s="136">
        <v>98</v>
      </c>
      <c r="F54" s="136">
        <v>569</v>
      </c>
      <c r="G54" s="136">
        <v>2</v>
      </c>
      <c r="H54" s="136">
        <v>87</v>
      </c>
      <c r="I54" s="136" t="s">
        <v>13</v>
      </c>
      <c r="J54" s="136">
        <v>87</v>
      </c>
      <c r="K54" s="136">
        <v>114</v>
      </c>
      <c r="L54" s="136">
        <v>1233</v>
      </c>
      <c r="M54" s="136">
        <v>473</v>
      </c>
      <c r="N54" s="136">
        <v>15832</v>
      </c>
    </row>
    <row r="55" spans="1:24"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4" s="22" customFormat="1" ht="11.1" customHeight="1">
      <c r="A56" s="163">
        <f>IF(D56&lt;&gt;"",COUNTA($D$19:D56),"")</f>
        <v>37</v>
      </c>
      <c r="B56" s="42" t="s">
        <v>150</v>
      </c>
      <c r="C56" s="36">
        <v>645.41</v>
      </c>
      <c r="D56" s="36">
        <v>276.72000000000003</v>
      </c>
      <c r="E56" s="36">
        <v>92.5</v>
      </c>
      <c r="F56" s="36">
        <v>28.25</v>
      </c>
      <c r="G56" s="36">
        <v>35.090000000000003</v>
      </c>
      <c r="H56" s="36">
        <v>94.67</v>
      </c>
      <c r="I56" s="36">
        <v>38.08</v>
      </c>
      <c r="J56" s="36">
        <v>56.59</v>
      </c>
      <c r="K56" s="36">
        <v>19.149999999999999</v>
      </c>
      <c r="L56" s="36">
        <v>63.19</v>
      </c>
      <c r="M56" s="36">
        <v>35.85</v>
      </c>
      <c r="N56" s="36" t="s">
        <v>13</v>
      </c>
      <c r="O56" s="126"/>
      <c r="P56" s="126"/>
      <c r="Q56" s="126"/>
      <c r="R56" s="126"/>
      <c r="S56" s="126"/>
      <c r="T56" s="126"/>
      <c r="U56" s="126"/>
      <c r="V56" s="126"/>
      <c r="W56" s="126"/>
      <c r="X56" s="126"/>
    </row>
    <row r="57" spans="1:24" s="22" customFormat="1" ht="11.1" customHeight="1">
      <c r="A57" s="163">
        <f>IF(D57&lt;&gt;"",COUNTA($D$19:D57),"")</f>
        <v>38</v>
      </c>
      <c r="B57" s="42" t="s">
        <v>151</v>
      </c>
      <c r="C57" s="36">
        <v>403.19</v>
      </c>
      <c r="D57" s="36">
        <v>87.41</v>
      </c>
      <c r="E57" s="36">
        <v>24.34</v>
      </c>
      <c r="F57" s="36">
        <v>94.14</v>
      </c>
      <c r="G57" s="36">
        <v>8.69</v>
      </c>
      <c r="H57" s="36">
        <v>32.979999999999997</v>
      </c>
      <c r="I57" s="36">
        <v>27.42</v>
      </c>
      <c r="J57" s="36">
        <v>5.56</v>
      </c>
      <c r="K57" s="36">
        <v>9.2799999999999994</v>
      </c>
      <c r="L57" s="36">
        <v>75.94</v>
      </c>
      <c r="M57" s="36">
        <v>70.41</v>
      </c>
      <c r="N57" s="36" t="s">
        <v>13</v>
      </c>
      <c r="O57" s="126"/>
      <c r="P57" s="126"/>
      <c r="Q57" s="126"/>
      <c r="R57" s="126"/>
      <c r="S57" s="126"/>
      <c r="T57" s="126"/>
      <c r="U57" s="126"/>
      <c r="V57" s="126"/>
      <c r="W57" s="126"/>
      <c r="X57" s="126"/>
    </row>
    <row r="58" spans="1:24" s="22" customFormat="1" ht="21.6" customHeight="1">
      <c r="A58" s="163">
        <f>IF(D58&lt;&gt;"",COUNTA($D$19:D58),"")</f>
        <v>39</v>
      </c>
      <c r="B58" s="43" t="s">
        <v>152</v>
      </c>
      <c r="C58" s="36">
        <v>772.55</v>
      </c>
      <c r="D58" s="36" t="s">
        <v>13</v>
      </c>
      <c r="E58" s="36" t="s">
        <v>13</v>
      </c>
      <c r="F58" s="36" t="s">
        <v>13</v>
      </c>
      <c r="G58" s="36" t="s">
        <v>13</v>
      </c>
      <c r="H58" s="36">
        <v>772.55</v>
      </c>
      <c r="I58" s="36">
        <v>657.82</v>
      </c>
      <c r="J58" s="36">
        <v>114.73</v>
      </c>
      <c r="K58" s="36" t="s">
        <v>13</v>
      </c>
      <c r="L58" s="36" t="s">
        <v>13</v>
      </c>
      <c r="M58" s="36" t="s">
        <v>13</v>
      </c>
      <c r="N58" s="36" t="s">
        <v>13</v>
      </c>
      <c r="O58" s="126"/>
      <c r="P58" s="126"/>
      <c r="Q58" s="126"/>
      <c r="R58" s="126"/>
      <c r="S58" s="126"/>
      <c r="T58" s="126"/>
      <c r="U58" s="126"/>
      <c r="V58" s="126"/>
      <c r="W58" s="126"/>
      <c r="X58" s="126"/>
    </row>
    <row r="59" spans="1:24" s="22" customFormat="1" ht="11.1" customHeight="1">
      <c r="A59" s="163">
        <f>IF(D59&lt;&gt;"",COUNTA($D$19:D59),"")</f>
        <v>40</v>
      </c>
      <c r="B59" s="42" t="s">
        <v>153</v>
      </c>
      <c r="C59" s="36">
        <v>28.81</v>
      </c>
      <c r="D59" s="36">
        <v>4.24</v>
      </c>
      <c r="E59" s="36">
        <v>0.11</v>
      </c>
      <c r="F59" s="36">
        <v>0.47</v>
      </c>
      <c r="G59" s="36" t="s">
        <v>13</v>
      </c>
      <c r="H59" s="36">
        <v>0.02</v>
      </c>
      <c r="I59" s="36" t="s">
        <v>13</v>
      </c>
      <c r="J59" s="36">
        <v>0.02</v>
      </c>
      <c r="K59" s="36">
        <v>0.08</v>
      </c>
      <c r="L59" s="36">
        <v>1</v>
      </c>
      <c r="M59" s="36">
        <v>0.49</v>
      </c>
      <c r="N59" s="36">
        <v>22.39</v>
      </c>
      <c r="O59" s="126"/>
      <c r="P59" s="126"/>
      <c r="Q59" s="126"/>
      <c r="R59" s="126"/>
      <c r="S59" s="126"/>
      <c r="T59" s="126"/>
      <c r="U59" s="126"/>
      <c r="V59" s="126"/>
      <c r="W59" s="126"/>
      <c r="X59" s="126"/>
    </row>
    <row r="60" spans="1:24" s="22" customFormat="1" ht="11.1" customHeight="1">
      <c r="A60" s="163">
        <f>IF(D60&lt;&gt;"",COUNTA($D$19:D60),"")</f>
        <v>41</v>
      </c>
      <c r="B60" s="42" t="s">
        <v>154</v>
      </c>
      <c r="C60" s="36">
        <v>1053.8800000000001</v>
      </c>
      <c r="D60" s="36">
        <v>71.349999999999994</v>
      </c>
      <c r="E60" s="36">
        <v>20.14</v>
      </c>
      <c r="F60" s="36">
        <v>71.349999999999994</v>
      </c>
      <c r="G60" s="36">
        <v>31.49</v>
      </c>
      <c r="H60" s="36">
        <v>266.66000000000003</v>
      </c>
      <c r="I60" s="36">
        <v>28.29</v>
      </c>
      <c r="J60" s="36">
        <v>238.37</v>
      </c>
      <c r="K60" s="36">
        <v>20.92</v>
      </c>
      <c r="L60" s="36">
        <v>28.95</v>
      </c>
      <c r="M60" s="36">
        <v>63.3</v>
      </c>
      <c r="N60" s="36">
        <v>479.73</v>
      </c>
      <c r="O60" s="126"/>
      <c r="P60" s="126"/>
      <c r="Q60" s="126"/>
      <c r="R60" s="126"/>
      <c r="S60" s="126"/>
      <c r="T60" s="126"/>
      <c r="U60" s="126"/>
      <c r="V60" s="126"/>
      <c r="W60" s="126"/>
      <c r="X60" s="126"/>
    </row>
    <row r="61" spans="1:24" s="22" customFormat="1" ht="11.1" customHeight="1">
      <c r="A61" s="163">
        <f>IF(D61&lt;&gt;"",COUNTA($D$19:D61),"")</f>
        <v>42</v>
      </c>
      <c r="B61" s="42" t="s">
        <v>155</v>
      </c>
      <c r="C61" s="36">
        <v>552.41</v>
      </c>
      <c r="D61" s="36">
        <v>38.200000000000003</v>
      </c>
      <c r="E61" s="36">
        <v>1.1100000000000001</v>
      </c>
      <c r="F61" s="36">
        <v>25.09</v>
      </c>
      <c r="G61" s="36">
        <v>0.02</v>
      </c>
      <c r="H61" s="36">
        <v>6.29</v>
      </c>
      <c r="I61" s="36">
        <v>0.38</v>
      </c>
      <c r="J61" s="36">
        <v>5.91</v>
      </c>
      <c r="K61" s="36">
        <v>0.95</v>
      </c>
      <c r="L61" s="36">
        <v>6.85</v>
      </c>
      <c r="M61" s="36">
        <v>1.46</v>
      </c>
      <c r="N61" s="36">
        <v>472.44</v>
      </c>
      <c r="O61" s="126"/>
      <c r="P61" s="126"/>
      <c r="Q61" s="126"/>
      <c r="R61" s="126"/>
      <c r="S61" s="126"/>
      <c r="T61" s="126"/>
      <c r="U61" s="126"/>
      <c r="V61" s="126"/>
      <c r="W61" s="126"/>
      <c r="X61" s="126"/>
    </row>
    <row r="62" spans="1:24" s="22" customFormat="1" ht="20.100000000000001" customHeight="1">
      <c r="A62" s="164">
        <f>IF(D62&lt;&gt;"",COUNTA($D$19:D62),"")</f>
        <v>43</v>
      </c>
      <c r="B62" s="45" t="s">
        <v>156</v>
      </c>
      <c r="C62" s="37">
        <v>2351.4499999999998</v>
      </c>
      <c r="D62" s="37">
        <v>401.52</v>
      </c>
      <c r="E62" s="37">
        <v>135.97999999999999</v>
      </c>
      <c r="F62" s="37">
        <v>169.12</v>
      </c>
      <c r="G62" s="37">
        <v>75.25</v>
      </c>
      <c r="H62" s="37">
        <v>1160.58</v>
      </c>
      <c r="I62" s="37">
        <v>751.22</v>
      </c>
      <c r="J62" s="37">
        <v>409.36</v>
      </c>
      <c r="K62" s="37">
        <v>48.48</v>
      </c>
      <c r="L62" s="37">
        <v>162.22</v>
      </c>
      <c r="M62" s="37">
        <v>168.6</v>
      </c>
      <c r="N62" s="37">
        <v>29.68</v>
      </c>
      <c r="O62" s="126"/>
      <c r="P62" s="126"/>
      <c r="Q62" s="126"/>
      <c r="R62" s="126"/>
      <c r="S62" s="126"/>
      <c r="T62" s="126"/>
      <c r="U62" s="126"/>
      <c r="V62" s="126"/>
      <c r="W62" s="126"/>
      <c r="X62" s="126"/>
    </row>
    <row r="63" spans="1:24" s="22" customFormat="1" ht="21.6" customHeight="1">
      <c r="A63" s="163">
        <f>IF(D63&lt;&gt;"",COUNTA($D$19:D63),"")</f>
        <v>44</v>
      </c>
      <c r="B63" s="43" t="s">
        <v>157</v>
      </c>
      <c r="C63" s="36">
        <v>224.65</v>
      </c>
      <c r="D63" s="36">
        <v>29.94</v>
      </c>
      <c r="E63" s="36">
        <v>21.83</v>
      </c>
      <c r="F63" s="36">
        <v>7.58</v>
      </c>
      <c r="G63" s="36">
        <v>1.54</v>
      </c>
      <c r="H63" s="36">
        <v>2.99</v>
      </c>
      <c r="I63" s="36">
        <v>0.03</v>
      </c>
      <c r="J63" s="36">
        <v>2.96</v>
      </c>
      <c r="K63" s="36">
        <v>0.62</v>
      </c>
      <c r="L63" s="36">
        <v>138.4</v>
      </c>
      <c r="M63" s="36">
        <v>21.77</v>
      </c>
      <c r="N63" s="36" t="s">
        <v>13</v>
      </c>
      <c r="O63" s="126"/>
      <c r="P63" s="126"/>
      <c r="Q63" s="126"/>
      <c r="R63" s="126"/>
      <c r="S63" s="126"/>
      <c r="T63" s="126"/>
      <c r="U63" s="126"/>
      <c r="V63" s="126"/>
      <c r="W63" s="126"/>
      <c r="X63" s="126"/>
    </row>
    <row r="64" spans="1:24" s="22" customFormat="1" ht="11.1" customHeight="1">
      <c r="A64" s="163">
        <f>IF(D64&lt;&gt;"",COUNTA($D$19:D64),"")</f>
        <v>45</v>
      </c>
      <c r="B64" s="42" t="s">
        <v>158</v>
      </c>
      <c r="C64" s="36">
        <v>124.39</v>
      </c>
      <c r="D64" s="36">
        <v>13.94</v>
      </c>
      <c r="E64" s="36">
        <v>7.75</v>
      </c>
      <c r="F64" s="36">
        <v>5.18</v>
      </c>
      <c r="G64" s="36" t="s">
        <v>13</v>
      </c>
      <c r="H64" s="36">
        <v>0.54</v>
      </c>
      <c r="I64" s="36" t="s">
        <v>13</v>
      </c>
      <c r="J64" s="36">
        <v>0.54</v>
      </c>
      <c r="K64" s="36">
        <v>0.45</v>
      </c>
      <c r="L64" s="36">
        <v>76.87</v>
      </c>
      <c r="M64" s="36">
        <v>19.670000000000002</v>
      </c>
      <c r="N64" s="36" t="s">
        <v>13</v>
      </c>
      <c r="O64" s="126"/>
      <c r="P64" s="126"/>
      <c r="Q64" s="126"/>
      <c r="R64" s="126"/>
      <c r="S64" s="126"/>
      <c r="T64" s="126"/>
      <c r="U64" s="126"/>
      <c r="V64" s="126"/>
      <c r="W64" s="126"/>
      <c r="X64" s="126"/>
    </row>
    <row r="65" spans="1:24"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row>
    <row r="66" spans="1:24" s="22" customFormat="1" ht="11.1" customHeight="1">
      <c r="A66" s="163">
        <f>IF(D66&lt;&gt;"",COUNTA($D$19:D66),"")</f>
        <v>47</v>
      </c>
      <c r="B66" s="42" t="s">
        <v>160</v>
      </c>
      <c r="C66" s="36">
        <v>20.3</v>
      </c>
      <c r="D66" s="36">
        <v>1.03</v>
      </c>
      <c r="E66" s="36">
        <v>2.2999999999999998</v>
      </c>
      <c r="F66" s="36">
        <v>0.19</v>
      </c>
      <c r="G66" s="36" t="s">
        <v>13</v>
      </c>
      <c r="H66" s="36">
        <v>2.68</v>
      </c>
      <c r="I66" s="36" t="s">
        <v>13</v>
      </c>
      <c r="J66" s="36">
        <v>2.68</v>
      </c>
      <c r="K66" s="36">
        <v>0.13</v>
      </c>
      <c r="L66" s="36">
        <v>4.8</v>
      </c>
      <c r="M66" s="36">
        <v>0.12</v>
      </c>
      <c r="N66" s="36">
        <v>9.0500000000000007</v>
      </c>
      <c r="O66" s="126"/>
      <c r="P66" s="126"/>
      <c r="Q66" s="126"/>
      <c r="R66" s="126"/>
      <c r="S66" s="126"/>
      <c r="T66" s="126"/>
      <c r="U66" s="126"/>
      <c r="V66" s="126"/>
      <c r="W66" s="126"/>
      <c r="X66" s="126"/>
    </row>
    <row r="67" spans="1:24" s="22" customFormat="1" ht="11.1" customHeight="1">
      <c r="A67" s="163">
        <f>IF(D67&lt;&gt;"",COUNTA($D$19:D67),"")</f>
        <v>48</v>
      </c>
      <c r="B67" s="42" t="s">
        <v>155</v>
      </c>
      <c r="C67" s="36">
        <v>1.82</v>
      </c>
      <c r="D67" s="36" t="s">
        <v>13</v>
      </c>
      <c r="E67" s="36">
        <v>1.69</v>
      </c>
      <c r="F67" s="36" t="s">
        <v>13</v>
      </c>
      <c r="G67" s="36" t="s">
        <v>13</v>
      </c>
      <c r="H67" s="36" t="s">
        <v>13</v>
      </c>
      <c r="I67" s="36" t="s">
        <v>13</v>
      </c>
      <c r="J67" s="36" t="s">
        <v>13</v>
      </c>
      <c r="K67" s="36" t="s">
        <v>13</v>
      </c>
      <c r="L67" s="36">
        <v>7.0000000000000007E-2</v>
      </c>
      <c r="M67" s="36" t="s">
        <v>13</v>
      </c>
      <c r="N67" s="36">
        <v>7.0000000000000007E-2</v>
      </c>
      <c r="O67" s="126"/>
      <c r="P67" s="126"/>
      <c r="Q67" s="126"/>
      <c r="R67" s="126"/>
      <c r="S67" s="126"/>
      <c r="T67" s="126"/>
      <c r="U67" s="126"/>
      <c r="V67" s="126"/>
      <c r="W67" s="126"/>
      <c r="X67" s="126"/>
    </row>
    <row r="68" spans="1:24" s="22" customFormat="1" ht="20.100000000000001" customHeight="1">
      <c r="A68" s="164">
        <f>IF(D68&lt;&gt;"",COUNTA($D$19:D68),"")</f>
        <v>49</v>
      </c>
      <c r="B68" s="45" t="s">
        <v>161</v>
      </c>
      <c r="C68" s="37">
        <v>243.13</v>
      </c>
      <c r="D68" s="37">
        <v>30.97</v>
      </c>
      <c r="E68" s="37">
        <v>22.44</v>
      </c>
      <c r="F68" s="37">
        <v>7.76</v>
      </c>
      <c r="G68" s="37">
        <v>1.54</v>
      </c>
      <c r="H68" s="37">
        <v>5.67</v>
      </c>
      <c r="I68" s="37">
        <v>0.03</v>
      </c>
      <c r="J68" s="37">
        <v>5.64</v>
      </c>
      <c r="K68" s="37">
        <v>0.75</v>
      </c>
      <c r="L68" s="37">
        <v>143.13</v>
      </c>
      <c r="M68" s="37">
        <v>21.89</v>
      </c>
      <c r="N68" s="37">
        <v>8.99</v>
      </c>
      <c r="O68" s="126"/>
      <c r="P68" s="126"/>
      <c r="Q68" s="126"/>
      <c r="R68" s="126"/>
      <c r="S68" s="126"/>
      <c r="T68" s="126"/>
      <c r="U68" s="126"/>
      <c r="V68" s="126"/>
      <c r="W68" s="126"/>
      <c r="X68" s="126"/>
    </row>
    <row r="69" spans="1:24" s="22" customFormat="1" ht="20.100000000000001" customHeight="1">
      <c r="A69" s="164">
        <f>IF(D69&lt;&gt;"",COUNTA($D$19:D69),"")</f>
        <v>50</v>
      </c>
      <c r="B69" s="45" t="s">
        <v>162</v>
      </c>
      <c r="C69" s="37">
        <v>2594.58</v>
      </c>
      <c r="D69" s="37">
        <v>432.49</v>
      </c>
      <c r="E69" s="37">
        <v>158.41999999999999</v>
      </c>
      <c r="F69" s="37">
        <v>176.88</v>
      </c>
      <c r="G69" s="37">
        <v>76.790000000000006</v>
      </c>
      <c r="H69" s="37">
        <v>1166.25</v>
      </c>
      <c r="I69" s="37">
        <v>751.25</v>
      </c>
      <c r="J69" s="37">
        <v>415</v>
      </c>
      <c r="K69" s="37">
        <v>49.23</v>
      </c>
      <c r="L69" s="37">
        <v>305.35000000000002</v>
      </c>
      <c r="M69" s="37">
        <v>190.49</v>
      </c>
      <c r="N69" s="37">
        <v>38.659999999999997</v>
      </c>
      <c r="O69" s="126"/>
      <c r="P69" s="126"/>
      <c r="Q69" s="126"/>
      <c r="R69" s="126"/>
      <c r="S69" s="126"/>
      <c r="T69" s="126"/>
      <c r="U69" s="126"/>
      <c r="V69" s="126"/>
      <c r="W69" s="126"/>
      <c r="X69" s="126"/>
    </row>
    <row r="70" spans="1:24" s="22" customFormat="1" ht="11.1" customHeight="1">
      <c r="A70" s="163">
        <f>IF(D70&lt;&gt;"",COUNTA($D$19:D70),"")</f>
        <v>51</v>
      </c>
      <c r="B70" s="42" t="s">
        <v>163</v>
      </c>
      <c r="C70" s="36">
        <v>597.15</v>
      </c>
      <c r="D70" s="36" t="s">
        <v>13</v>
      </c>
      <c r="E70" s="36" t="s">
        <v>13</v>
      </c>
      <c r="F70" s="36" t="s">
        <v>13</v>
      </c>
      <c r="G70" s="36" t="s">
        <v>13</v>
      </c>
      <c r="H70" s="36" t="s">
        <v>13</v>
      </c>
      <c r="I70" s="36" t="s">
        <v>13</v>
      </c>
      <c r="J70" s="36" t="s">
        <v>13</v>
      </c>
      <c r="K70" s="36" t="s">
        <v>13</v>
      </c>
      <c r="L70" s="36" t="s">
        <v>13</v>
      </c>
      <c r="M70" s="36" t="s">
        <v>13</v>
      </c>
      <c r="N70" s="36">
        <v>597.15</v>
      </c>
      <c r="O70" s="126"/>
      <c r="P70" s="126"/>
      <c r="Q70" s="126"/>
      <c r="R70" s="126"/>
      <c r="S70" s="126"/>
      <c r="T70" s="126"/>
      <c r="U70" s="126"/>
      <c r="V70" s="126"/>
      <c r="W70" s="126"/>
      <c r="X70" s="126"/>
    </row>
    <row r="71" spans="1:24" s="22" customFormat="1" ht="11.1" customHeight="1">
      <c r="A71" s="163">
        <f>IF(D71&lt;&gt;"",COUNTA($D$19:D71),"")</f>
        <v>52</v>
      </c>
      <c r="B71" s="42" t="s">
        <v>164</v>
      </c>
      <c r="C71" s="36">
        <v>219.39</v>
      </c>
      <c r="D71" s="36" t="s">
        <v>13</v>
      </c>
      <c r="E71" s="36" t="s">
        <v>13</v>
      </c>
      <c r="F71" s="36" t="s">
        <v>13</v>
      </c>
      <c r="G71" s="36" t="s">
        <v>13</v>
      </c>
      <c r="H71" s="36" t="s">
        <v>13</v>
      </c>
      <c r="I71" s="36" t="s">
        <v>13</v>
      </c>
      <c r="J71" s="36" t="s">
        <v>13</v>
      </c>
      <c r="K71" s="36" t="s">
        <v>13</v>
      </c>
      <c r="L71" s="36" t="s">
        <v>13</v>
      </c>
      <c r="M71" s="36" t="s">
        <v>13</v>
      </c>
      <c r="N71" s="36">
        <v>219.39</v>
      </c>
      <c r="O71" s="126"/>
      <c r="P71" s="126"/>
      <c r="Q71" s="126"/>
      <c r="R71" s="126"/>
      <c r="S71" s="126"/>
      <c r="T71" s="126"/>
      <c r="U71" s="126"/>
      <c r="V71" s="126"/>
      <c r="W71" s="126"/>
      <c r="X71" s="126"/>
    </row>
    <row r="72" spans="1:24" s="22" customFormat="1" ht="11.1" customHeight="1">
      <c r="A72" s="163">
        <f>IF(D72&lt;&gt;"",COUNTA($D$19:D72),"")</f>
        <v>53</v>
      </c>
      <c r="B72" s="42" t="s">
        <v>180</v>
      </c>
      <c r="C72" s="36">
        <v>224.96</v>
      </c>
      <c r="D72" s="36" t="s">
        <v>13</v>
      </c>
      <c r="E72" s="36" t="s">
        <v>13</v>
      </c>
      <c r="F72" s="36" t="s">
        <v>13</v>
      </c>
      <c r="G72" s="36" t="s">
        <v>13</v>
      </c>
      <c r="H72" s="36" t="s">
        <v>13</v>
      </c>
      <c r="I72" s="36" t="s">
        <v>13</v>
      </c>
      <c r="J72" s="36" t="s">
        <v>13</v>
      </c>
      <c r="K72" s="36" t="s">
        <v>13</v>
      </c>
      <c r="L72" s="36" t="s">
        <v>13</v>
      </c>
      <c r="M72" s="36" t="s">
        <v>13</v>
      </c>
      <c r="N72" s="36">
        <v>224.96</v>
      </c>
      <c r="O72" s="126"/>
      <c r="P72" s="126"/>
      <c r="Q72" s="126"/>
      <c r="R72" s="126"/>
      <c r="S72" s="126"/>
      <c r="T72" s="126"/>
      <c r="U72" s="126"/>
      <c r="V72" s="126"/>
      <c r="W72" s="126"/>
      <c r="X72" s="126"/>
    </row>
    <row r="73" spans="1:24" s="22" customFormat="1" ht="11.1" customHeight="1">
      <c r="A73" s="163">
        <f>IF(D73&lt;&gt;"",COUNTA($D$19:D73),"")</f>
        <v>54</v>
      </c>
      <c r="B73" s="42" t="s">
        <v>181</v>
      </c>
      <c r="C73" s="36">
        <v>102.95</v>
      </c>
      <c r="D73" s="36" t="s">
        <v>13</v>
      </c>
      <c r="E73" s="36" t="s">
        <v>13</v>
      </c>
      <c r="F73" s="36" t="s">
        <v>13</v>
      </c>
      <c r="G73" s="36" t="s">
        <v>13</v>
      </c>
      <c r="H73" s="36" t="s">
        <v>13</v>
      </c>
      <c r="I73" s="36" t="s">
        <v>13</v>
      </c>
      <c r="J73" s="36" t="s">
        <v>13</v>
      </c>
      <c r="K73" s="36" t="s">
        <v>13</v>
      </c>
      <c r="L73" s="36" t="s">
        <v>13</v>
      </c>
      <c r="M73" s="36" t="s">
        <v>13</v>
      </c>
      <c r="N73" s="36">
        <v>102.95</v>
      </c>
      <c r="O73" s="126"/>
      <c r="P73" s="126"/>
      <c r="Q73" s="126"/>
      <c r="R73" s="126"/>
      <c r="S73" s="126"/>
      <c r="T73" s="126"/>
      <c r="U73" s="126"/>
      <c r="V73" s="126"/>
      <c r="W73" s="126"/>
      <c r="X73" s="126"/>
    </row>
    <row r="74" spans="1:24" s="22" customFormat="1" ht="11.1" customHeight="1">
      <c r="A74" s="163">
        <f>IF(D74&lt;&gt;"",COUNTA($D$19:D74),"")</f>
        <v>55</v>
      </c>
      <c r="B74" s="42" t="s">
        <v>69</v>
      </c>
      <c r="C74" s="36">
        <v>434.28</v>
      </c>
      <c r="D74" s="36" t="s">
        <v>13</v>
      </c>
      <c r="E74" s="36" t="s">
        <v>13</v>
      </c>
      <c r="F74" s="36" t="s">
        <v>13</v>
      </c>
      <c r="G74" s="36" t="s">
        <v>13</v>
      </c>
      <c r="H74" s="36" t="s">
        <v>13</v>
      </c>
      <c r="I74" s="36" t="s">
        <v>13</v>
      </c>
      <c r="J74" s="36" t="s">
        <v>13</v>
      </c>
      <c r="K74" s="36" t="s">
        <v>13</v>
      </c>
      <c r="L74" s="36" t="s">
        <v>13</v>
      </c>
      <c r="M74" s="36" t="s">
        <v>13</v>
      </c>
      <c r="N74" s="36">
        <v>434.28</v>
      </c>
      <c r="O74" s="126"/>
      <c r="P74" s="126"/>
      <c r="Q74" s="126"/>
      <c r="R74" s="126"/>
      <c r="S74" s="126"/>
      <c r="T74" s="126"/>
      <c r="U74" s="126"/>
      <c r="V74" s="126"/>
      <c r="W74" s="126"/>
      <c r="X74" s="126"/>
    </row>
    <row r="75" spans="1:24" s="22" customFormat="1" ht="21.6" customHeight="1">
      <c r="A75" s="163">
        <f>IF(D75&lt;&gt;"",COUNTA($D$19:D75),"")</f>
        <v>56</v>
      </c>
      <c r="B75" s="43" t="s">
        <v>165</v>
      </c>
      <c r="C75" s="36">
        <v>332.99</v>
      </c>
      <c r="D75" s="36" t="s">
        <v>13</v>
      </c>
      <c r="E75" s="36" t="s">
        <v>13</v>
      </c>
      <c r="F75" s="36" t="s">
        <v>13</v>
      </c>
      <c r="G75" s="36" t="s">
        <v>13</v>
      </c>
      <c r="H75" s="36" t="s">
        <v>13</v>
      </c>
      <c r="I75" s="36" t="s">
        <v>13</v>
      </c>
      <c r="J75" s="36" t="s">
        <v>13</v>
      </c>
      <c r="K75" s="36" t="s">
        <v>13</v>
      </c>
      <c r="L75" s="36" t="s">
        <v>13</v>
      </c>
      <c r="M75" s="36" t="s">
        <v>13</v>
      </c>
      <c r="N75" s="36">
        <v>332.99</v>
      </c>
      <c r="O75" s="126"/>
      <c r="P75" s="126"/>
      <c r="Q75" s="126"/>
      <c r="R75" s="126"/>
      <c r="S75" s="126"/>
      <c r="T75" s="126"/>
      <c r="U75" s="126"/>
      <c r="V75" s="126"/>
      <c r="W75" s="126"/>
      <c r="X75" s="126"/>
    </row>
    <row r="76" spans="1:24" s="22" customFormat="1" ht="21.6" customHeight="1">
      <c r="A76" s="163">
        <f>IF(D76&lt;&gt;"",COUNTA($D$19:D76),"")</f>
        <v>57</v>
      </c>
      <c r="B76" s="43" t="s">
        <v>166</v>
      </c>
      <c r="C76" s="36">
        <v>340.05</v>
      </c>
      <c r="D76" s="36">
        <v>2.25</v>
      </c>
      <c r="E76" s="36">
        <v>0.26</v>
      </c>
      <c r="F76" s="36">
        <v>10.8</v>
      </c>
      <c r="G76" s="36">
        <v>11.13</v>
      </c>
      <c r="H76" s="36">
        <v>303.31</v>
      </c>
      <c r="I76" s="36">
        <v>179.47</v>
      </c>
      <c r="J76" s="36">
        <v>123.85</v>
      </c>
      <c r="K76" s="36">
        <v>0.63</v>
      </c>
      <c r="L76" s="36">
        <v>10.36</v>
      </c>
      <c r="M76" s="36">
        <v>1.31</v>
      </c>
      <c r="N76" s="36" t="s">
        <v>13</v>
      </c>
      <c r="O76" s="126"/>
      <c r="P76" s="126"/>
      <c r="Q76" s="126"/>
      <c r="R76" s="126"/>
      <c r="S76" s="126"/>
      <c r="T76" s="126"/>
      <c r="U76" s="126"/>
      <c r="V76" s="126"/>
      <c r="W76" s="126"/>
      <c r="X76" s="126"/>
    </row>
    <row r="77" spans="1:24" s="22" customFormat="1" ht="21.6" customHeight="1">
      <c r="A77" s="163">
        <f>IF(D77&lt;&gt;"",COUNTA($D$19:D77),"")</f>
        <v>58</v>
      </c>
      <c r="B77" s="43" t="s">
        <v>167</v>
      </c>
      <c r="C77" s="36">
        <v>105.91</v>
      </c>
      <c r="D77" s="36">
        <v>1.21</v>
      </c>
      <c r="E77" s="36" t="s">
        <v>13</v>
      </c>
      <c r="F77" s="36">
        <v>0.08</v>
      </c>
      <c r="G77" s="36">
        <v>1.51</v>
      </c>
      <c r="H77" s="36">
        <v>100.99</v>
      </c>
      <c r="I77" s="36">
        <v>100.12</v>
      </c>
      <c r="J77" s="36">
        <v>0.87</v>
      </c>
      <c r="K77" s="36" t="s">
        <v>13</v>
      </c>
      <c r="L77" s="36">
        <v>0.38</v>
      </c>
      <c r="M77" s="36">
        <v>1.75</v>
      </c>
      <c r="N77" s="36" t="s">
        <v>13</v>
      </c>
      <c r="O77" s="126"/>
      <c r="P77" s="126"/>
      <c r="Q77" s="126"/>
      <c r="R77" s="126"/>
      <c r="S77" s="126"/>
      <c r="T77" s="126"/>
      <c r="U77" s="126"/>
      <c r="V77" s="126"/>
      <c r="W77" s="126"/>
      <c r="X77" s="126"/>
    </row>
    <row r="78" spans="1:24" s="22" customFormat="1" ht="11.1" customHeight="1">
      <c r="A78" s="163">
        <f>IF(D78&lt;&gt;"",COUNTA($D$19:D78),"")</f>
        <v>59</v>
      </c>
      <c r="B78" s="42" t="s">
        <v>168</v>
      </c>
      <c r="C78" s="36">
        <v>197.91</v>
      </c>
      <c r="D78" s="36">
        <v>1.4</v>
      </c>
      <c r="E78" s="36">
        <v>26.89</v>
      </c>
      <c r="F78" s="36">
        <v>10.54</v>
      </c>
      <c r="G78" s="36">
        <v>6.41</v>
      </c>
      <c r="H78" s="36">
        <v>9.3000000000000007</v>
      </c>
      <c r="I78" s="36">
        <v>0.04</v>
      </c>
      <c r="J78" s="36">
        <v>9.26</v>
      </c>
      <c r="K78" s="36">
        <v>4.2</v>
      </c>
      <c r="L78" s="36">
        <v>29.37</v>
      </c>
      <c r="M78" s="36">
        <v>109.79</v>
      </c>
      <c r="N78" s="36" t="s">
        <v>13</v>
      </c>
      <c r="O78" s="126"/>
      <c r="P78" s="126"/>
      <c r="Q78" s="126"/>
      <c r="R78" s="126"/>
      <c r="S78" s="126"/>
      <c r="T78" s="126"/>
      <c r="U78" s="126"/>
      <c r="V78" s="126"/>
      <c r="W78" s="126"/>
      <c r="X78" s="126"/>
    </row>
    <row r="79" spans="1:24" s="22" customFormat="1" ht="11.1" customHeight="1">
      <c r="A79" s="163">
        <f>IF(D79&lt;&gt;"",COUNTA($D$19:D79),"")</f>
        <v>60</v>
      </c>
      <c r="B79" s="42" t="s">
        <v>169</v>
      </c>
      <c r="C79" s="36">
        <v>974.6</v>
      </c>
      <c r="D79" s="36">
        <v>147.22</v>
      </c>
      <c r="E79" s="36">
        <v>23.36</v>
      </c>
      <c r="F79" s="36">
        <v>29.76</v>
      </c>
      <c r="G79" s="36">
        <v>6.22</v>
      </c>
      <c r="H79" s="36">
        <v>181.35</v>
      </c>
      <c r="I79" s="36">
        <v>160.16</v>
      </c>
      <c r="J79" s="36">
        <v>21.2</v>
      </c>
      <c r="K79" s="36">
        <v>2.2999999999999998</v>
      </c>
      <c r="L79" s="36">
        <v>24.54</v>
      </c>
      <c r="M79" s="36">
        <v>49.74</v>
      </c>
      <c r="N79" s="36">
        <v>510.12</v>
      </c>
      <c r="O79" s="126"/>
      <c r="P79" s="126"/>
      <c r="Q79" s="126"/>
      <c r="R79" s="126"/>
      <c r="S79" s="126"/>
      <c r="T79" s="126"/>
      <c r="U79" s="126"/>
      <c r="V79" s="126"/>
      <c r="W79" s="126"/>
      <c r="X79" s="126"/>
    </row>
    <row r="80" spans="1:24" s="22" customFormat="1" ht="11.1" customHeight="1">
      <c r="A80" s="163">
        <f>IF(D80&lt;&gt;"",COUNTA($D$19:D80),"")</f>
        <v>61</v>
      </c>
      <c r="B80" s="42" t="s">
        <v>155</v>
      </c>
      <c r="C80" s="36">
        <v>552.41</v>
      </c>
      <c r="D80" s="36">
        <v>38.200000000000003</v>
      </c>
      <c r="E80" s="36">
        <v>1.1100000000000001</v>
      </c>
      <c r="F80" s="36">
        <v>25.09</v>
      </c>
      <c r="G80" s="36">
        <v>0.02</v>
      </c>
      <c r="H80" s="36">
        <v>6.29</v>
      </c>
      <c r="I80" s="36">
        <v>0.38</v>
      </c>
      <c r="J80" s="36">
        <v>5.91</v>
      </c>
      <c r="K80" s="36">
        <v>0.95</v>
      </c>
      <c r="L80" s="36">
        <v>6.85</v>
      </c>
      <c r="M80" s="36">
        <v>1.46</v>
      </c>
      <c r="N80" s="36">
        <v>472.44</v>
      </c>
      <c r="O80" s="126"/>
      <c r="P80" s="126"/>
      <c r="Q80" s="126"/>
      <c r="R80" s="126"/>
      <c r="S80" s="126"/>
      <c r="T80" s="126"/>
      <c r="U80" s="126"/>
      <c r="V80" s="126"/>
      <c r="W80" s="126"/>
      <c r="X80" s="126"/>
    </row>
    <row r="81" spans="1:24" s="22" customFormat="1" ht="20.100000000000001" customHeight="1">
      <c r="A81" s="164">
        <f>IF(D81&lt;&gt;"",COUNTA($D$19:D81),"")</f>
        <v>62</v>
      </c>
      <c r="B81" s="45" t="s">
        <v>170</v>
      </c>
      <c r="C81" s="37">
        <v>2430.4699999999998</v>
      </c>
      <c r="D81" s="37">
        <v>113.87</v>
      </c>
      <c r="E81" s="37">
        <v>49.41</v>
      </c>
      <c r="F81" s="37">
        <v>26.09</v>
      </c>
      <c r="G81" s="37">
        <v>25.25</v>
      </c>
      <c r="H81" s="37">
        <v>588.66</v>
      </c>
      <c r="I81" s="37">
        <v>439.4</v>
      </c>
      <c r="J81" s="37">
        <v>149.26</v>
      </c>
      <c r="K81" s="37">
        <v>6.18</v>
      </c>
      <c r="L81" s="37">
        <v>57.79</v>
      </c>
      <c r="M81" s="37">
        <v>161.13</v>
      </c>
      <c r="N81" s="37">
        <v>1402.09</v>
      </c>
      <c r="O81" s="126"/>
      <c r="P81" s="126"/>
      <c r="Q81" s="126"/>
      <c r="R81" s="126"/>
      <c r="S81" s="126"/>
      <c r="T81" s="126"/>
      <c r="U81" s="126"/>
      <c r="V81" s="126"/>
      <c r="W81" s="126"/>
      <c r="X81" s="126"/>
    </row>
    <row r="82" spans="1:24" s="47" customFormat="1" ht="11.1" customHeight="1">
      <c r="A82" s="163">
        <f>IF(D82&lt;&gt;"",COUNTA($D$19:D82),"")</f>
        <v>63</v>
      </c>
      <c r="B82" s="42" t="s">
        <v>171</v>
      </c>
      <c r="C82" s="36">
        <v>144.41999999999999</v>
      </c>
      <c r="D82" s="36">
        <v>6.08</v>
      </c>
      <c r="E82" s="36">
        <v>12.69</v>
      </c>
      <c r="F82" s="36">
        <v>3.7</v>
      </c>
      <c r="G82" s="36">
        <v>1.81</v>
      </c>
      <c r="H82" s="36">
        <v>2.27</v>
      </c>
      <c r="I82" s="36">
        <v>0.02</v>
      </c>
      <c r="J82" s="36">
        <v>2.25</v>
      </c>
      <c r="K82" s="36" t="s">
        <v>13</v>
      </c>
      <c r="L82" s="36">
        <v>40.840000000000003</v>
      </c>
      <c r="M82" s="36">
        <v>10.1</v>
      </c>
      <c r="N82" s="36">
        <v>66.94</v>
      </c>
      <c r="O82" s="127"/>
      <c r="P82" s="127"/>
      <c r="Q82" s="127"/>
      <c r="R82" s="127"/>
      <c r="S82" s="127"/>
      <c r="T82" s="127"/>
      <c r="U82" s="127"/>
      <c r="V82" s="127"/>
      <c r="W82" s="127"/>
      <c r="X82" s="127"/>
    </row>
    <row r="83" spans="1:24"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row>
    <row r="84" spans="1:24" s="47" customFormat="1" ht="11.1" customHeight="1">
      <c r="A84" s="163">
        <f>IF(D84&lt;&gt;"",COUNTA($D$19:D84),"")</f>
        <v>65</v>
      </c>
      <c r="B84" s="42" t="s">
        <v>173</v>
      </c>
      <c r="C84" s="36">
        <v>56.25</v>
      </c>
      <c r="D84" s="36">
        <v>14.35</v>
      </c>
      <c r="E84" s="36">
        <v>3.12</v>
      </c>
      <c r="F84" s="36">
        <v>1.01</v>
      </c>
      <c r="G84" s="36">
        <v>0.04</v>
      </c>
      <c r="H84" s="36">
        <v>0.11</v>
      </c>
      <c r="I84" s="36" t="s">
        <v>13</v>
      </c>
      <c r="J84" s="36">
        <v>0.11</v>
      </c>
      <c r="K84" s="36" t="s">
        <v>13</v>
      </c>
      <c r="L84" s="36">
        <v>23.53</v>
      </c>
      <c r="M84" s="36">
        <v>5.99</v>
      </c>
      <c r="N84" s="36">
        <v>8.1</v>
      </c>
      <c r="O84" s="127"/>
      <c r="P84" s="127"/>
      <c r="Q84" s="127"/>
      <c r="R84" s="127"/>
      <c r="S84" s="127"/>
      <c r="T84" s="127"/>
      <c r="U84" s="127"/>
      <c r="V84" s="127"/>
      <c r="W84" s="127"/>
      <c r="X84" s="127"/>
    </row>
    <row r="85" spans="1:24" s="47" customFormat="1" ht="11.1" customHeight="1">
      <c r="A85" s="163">
        <f>IF(D85&lt;&gt;"",COUNTA($D$19:D85),"")</f>
        <v>66</v>
      </c>
      <c r="B85" s="42" t="s">
        <v>155</v>
      </c>
      <c r="C85" s="36">
        <v>1.82</v>
      </c>
      <c r="D85" s="36" t="s">
        <v>13</v>
      </c>
      <c r="E85" s="36">
        <v>1.69</v>
      </c>
      <c r="F85" s="36" t="s">
        <v>13</v>
      </c>
      <c r="G85" s="36" t="s">
        <v>13</v>
      </c>
      <c r="H85" s="36" t="s">
        <v>13</v>
      </c>
      <c r="I85" s="36" t="s">
        <v>13</v>
      </c>
      <c r="J85" s="36" t="s">
        <v>13</v>
      </c>
      <c r="K85" s="36" t="s">
        <v>13</v>
      </c>
      <c r="L85" s="36">
        <v>7.0000000000000007E-2</v>
      </c>
      <c r="M85" s="36" t="s">
        <v>13</v>
      </c>
      <c r="N85" s="36">
        <v>7.0000000000000007E-2</v>
      </c>
      <c r="O85" s="127"/>
      <c r="P85" s="127"/>
      <c r="Q85" s="127"/>
      <c r="R85" s="127"/>
      <c r="S85" s="127"/>
      <c r="T85" s="127"/>
      <c r="U85" s="127"/>
      <c r="V85" s="127"/>
      <c r="W85" s="127"/>
      <c r="X85" s="127"/>
    </row>
    <row r="86" spans="1:24" s="22" customFormat="1" ht="20.100000000000001" customHeight="1">
      <c r="A86" s="164">
        <f>IF(D86&lt;&gt;"",COUNTA($D$19:D86),"")</f>
        <v>67</v>
      </c>
      <c r="B86" s="45" t="s">
        <v>174</v>
      </c>
      <c r="C86" s="37">
        <v>198.85</v>
      </c>
      <c r="D86" s="37">
        <v>20.43</v>
      </c>
      <c r="E86" s="37">
        <v>14.12</v>
      </c>
      <c r="F86" s="37">
        <v>4.7</v>
      </c>
      <c r="G86" s="37">
        <v>1.85</v>
      </c>
      <c r="H86" s="37">
        <v>2.38</v>
      </c>
      <c r="I86" s="37">
        <v>0.02</v>
      </c>
      <c r="J86" s="37">
        <v>2.36</v>
      </c>
      <c r="K86" s="37" t="s">
        <v>13</v>
      </c>
      <c r="L86" s="37">
        <v>64.3</v>
      </c>
      <c r="M86" s="37">
        <v>16.100000000000001</v>
      </c>
      <c r="N86" s="37">
        <v>74.97</v>
      </c>
      <c r="O86" s="126"/>
      <c r="P86" s="126"/>
      <c r="Q86" s="126"/>
      <c r="R86" s="126"/>
      <c r="S86" s="126"/>
      <c r="T86" s="126"/>
      <c r="U86" s="126"/>
      <c r="V86" s="126"/>
      <c r="W86" s="126"/>
      <c r="X86" s="126"/>
    </row>
    <row r="87" spans="1:24" s="22" customFormat="1" ht="20.100000000000001" customHeight="1">
      <c r="A87" s="164">
        <f>IF(D87&lt;&gt;"",COUNTA($D$19:D87),"")</f>
        <v>68</v>
      </c>
      <c r="B87" s="45" t="s">
        <v>175</v>
      </c>
      <c r="C87" s="37">
        <v>2629.33</v>
      </c>
      <c r="D87" s="37">
        <v>134.30000000000001</v>
      </c>
      <c r="E87" s="37">
        <v>63.53</v>
      </c>
      <c r="F87" s="37">
        <v>30.8</v>
      </c>
      <c r="G87" s="37">
        <v>27.1</v>
      </c>
      <c r="H87" s="37">
        <v>591.04</v>
      </c>
      <c r="I87" s="37">
        <v>439.42</v>
      </c>
      <c r="J87" s="37">
        <v>151.62</v>
      </c>
      <c r="K87" s="37">
        <v>6.19</v>
      </c>
      <c r="L87" s="37">
        <v>122.09</v>
      </c>
      <c r="M87" s="37">
        <v>177.23</v>
      </c>
      <c r="N87" s="37">
        <v>1477.06</v>
      </c>
      <c r="O87" s="126"/>
      <c r="P87" s="126"/>
      <c r="Q87" s="126"/>
      <c r="R87" s="126"/>
      <c r="S87" s="126"/>
      <c r="T87" s="126"/>
      <c r="U87" s="126"/>
      <c r="V87" s="126"/>
      <c r="W87" s="126"/>
      <c r="X87" s="126"/>
    </row>
    <row r="88" spans="1:24" s="22" customFormat="1" ht="20.100000000000001" customHeight="1">
      <c r="A88" s="164">
        <f>IF(D88&lt;&gt;"",COUNTA($D$19:D88),"")</f>
        <v>69</v>
      </c>
      <c r="B88" s="45" t="s">
        <v>176</v>
      </c>
      <c r="C88" s="37">
        <v>34.75</v>
      </c>
      <c r="D88" s="37">
        <v>-298.2</v>
      </c>
      <c r="E88" s="37">
        <v>-94.9</v>
      </c>
      <c r="F88" s="37">
        <v>-146.09</v>
      </c>
      <c r="G88" s="37">
        <v>-49.69</v>
      </c>
      <c r="H88" s="37">
        <v>-575.21</v>
      </c>
      <c r="I88" s="37">
        <v>-311.83</v>
      </c>
      <c r="J88" s="37">
        <v>-263.38</v>
      </c>
      <c r="K88" s="37">
        <v>-43.05</v>
      </c>
      <c r="L88" s="37">
        <v>-183.26</v>
      </c>
      <c r="M88" s="37">
        <v>-13.26</v>
      </c>
      <c r="N88" s="37">
        <v>1438.39</v>
      </c>
      <c r="O88" s="126"/>
      <c r="P88" s="126"/>
      <c r="Q88" s="126"/>
      <c r="R88" s="126"/>
      <c r="S88" s="126"/>
      <c r="T88" s="126"/>
      <c r="U88" s="126"/>
      <c r="V88" s="126"/>
      <c r="W88" s="126"/>
      <c r="X88" s="126"/>
    </row>
    <row r="89" spans="1:24" s="47" customFormat="1" ht="24.95" customHeight="1">
      <c r="A89" s="163">
        <f>IF(D89&lt;&gt;"",COUNTA($D$19:D89),"")</f>
        <v>70</v>
      </c>
      <c r="B89" s="44" t="s">
        <v>177</v>
      </c>
      <c r="C89" s="38">
        <v>79.03</v>
      </c>
      <c r="D89" s="38">
        <v>-287.64999999999998</v>
      </c>
      <c r="E89" s="38">
        <v>-86.58</v>
      </c>
      <c r="F89" s="38">
        <v>-143.03</v>
      </c>
      <c r="G89" s="38">
        <v>-50</v>
      </c>
      <c r="H89" s="38">
        <v>-571.91999999999996</v>
      </c>
      <c r="I89" s="38">
        <v>-311.82</v>
      </c>
      <c r="J89" s="38">
        <v>-260.10000000000002</v>
      </c>
      <c r="K89" s="38">
        <v>-42.3</v>
      </c>
      <c r="L89" s="38">
        <v>-104.44</v>
      </c>
      <c r="M89" s="38">
        <v>-7.47</v>
      </c>
      <c r="N89" s="38">
        <v>1372.42</v>
      </c>
      <c r="O89" s="127"/>
      <c r="P89" s="127"/>
      <c r="Q89" s="127"/>
      <c r="R89" s="127"/>
      <c r="S89" s="127"/>
      <c r="T89" s="127"/>
      <c r="U89" s="127"/>
      <c r="V89" s="127"/>
      <c r="W89" s="127"/>
      <c r="X89" s="127"/>
    </row>
    <row r="90" spans="1:24" s="47" customFormat="1" ht="18" customHeight="1">
      <c r="A90" s="163">
        <f>IF(D90&lt;&gt;"",COUNTA($D$19:D90),"")</f>
        <v>71</v>
      </c>
      <c r="B90" s="42" t="s">
        <v>178</v>
      </c>
      <c r="C90" s="36">
        <v>78.3</v>
      </c>
      <c r="D90" s="36">
        <v>2.54</v>
      </c>
      <c r="E90" s="36">
        <v>1.24</v>
      </c>
      <c r="F90" s="36">
        <v>0.28999999999999998</v>
      </c>
      <c r="G90" s="36" t="s">
        <v>13</v>
      </c>
      <c r="H90" s="36" t="s">
        <v>13</v>
      </c>
      <c r="I90" s="36" t="s">
        <v>13</v>
      </c>
      <c r="J90" s="36" t="s">
        <v>13</v>
      </c>
      <c r="K90" s="36" t="s">
        <v>13</v>
      </c>
      <c r="L90" s="36">
        <v>2.93</v>
      </c>
      <c r="M90" s="36">
        <v>1.44</v>
      </c>
      <c r="N90" s="36">
        <v>69.86</v>
      </c>
      <c r="O90" s="127"/>
      <c r="P90" s="127"/>
      <c r="Q90" s="127"/>
      <c r="R90" s="127"/>
      <c r="S90" s="127"/>
      <c r="T90" s="127"/>
      <c r="U90" s="127"/>
      <c r="V90" s="127"/>
      <c r="W90" s="127"/>
      <c r="X90" s="127"/>
    </row>
    <row r="91" spans="1:24" ht="11.1" customHeight="1">
      <c r="A91" s="163">
        <f>IF(D91&lt;&gt;"",COUNTA($D$19:D91),"")</f>
        <v>72</v>
      </c>
      <c r="B91" s="42" t="s">
        <v>179</v>
      </c>
      <c r="C91" s="36">
        <v>88.25</v>
      </c>
      <c r="D91" s="36">
        <v>10.71</v>
      </c>
      <c r="E91" s="36">
        <v>0.41</v>
      </c>
      <c r="F91" s="36">
        <v>2.4</v>
      </c>
      <c r="G91" s="36">
        <v>0.01</v>
      </c>
      <c r="H91" s="36">
        <v>0.37</v>
      </c>
      <c r="I91" s="36" t="s">
        <v>13</v>
      </c>
      <c r="J91" s="36">
        <v>0.37</v>
      </c>
      <c r="K91" s="36">
        <v>0.48</v>
      </c>
      <c r="L91" s="36">
        <v>5.2</v>
      </c>
      <c r="M91" s="36">
        <v>1.99</v>
      </c>
      <c r="N91" s="36">
        <v>66.69</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61" t="s">
        <v>136</v>
      </c>
      <c r="B1" s="236"/>
      <c r="C1" s="244"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D1" s="245"/>
      <c r="E1" s="245"/>
      <c r="F1" s="245"/>
      <c r="G1" s="245"/>
      <c r="H1" s="245" t="str">
        <f>"Auszahlungen und Einzahlungen der Kreisverwaltungen, Amtsverwaltungen und kreisangehörigen Gemeinden "&amp;Deckblatt!A7&amp;"
nach Produktbereichen"</f>
        <v>Auszahlungen und Einzahlungen der Kreisverwaltungen, Amtsverwaltungen und kreisangehörigen Gemeinden 2015
nach Produktbereichen</v>
      </c>
      <c r="I1" s="245"/>
      <c r="J1" s="245"/>
      <c r="K1" s="245"/>
      <c r="L1" s="245"/>
      <c r="M1" s="245"/>
      <c r="N1" s="245"/>
    </row>
    <row r="2" spans="1:14" s="18" customFormat="1" ht="20.25" customHeight="1">
      <c r="A2" s="261" t="s">
        <v>118</v>
      </c>
      <c r="B2" s="236"/>
      <c r="C2" s="244" t="s">
        <v>135</v>
      </c>
      <c r="D2" s="245"/>
      <c r="E2" s="245"/>
      <c r="F2" s="245"/>
      <c r="G2" s="245"/>
      <c r="H2" s="245" t="s">
        <v>135</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4"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4"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row>
    <row r="19" spans="1:24" s="22" customFormat="1" ht="11.1" customHeight="1">
      <c r="A19" s="163">
        <f>IF(D19&lt;&gt;"",COUNTA($D$19:D19),"")</f>
        <v>1</v>
      </c>
      <c r="B19" s="42" t="s">
        <v>150</v>
      </c>
      <c r="C19" s="136">
        <v>148448</v>
      </c>
      <c r="D19" s="136">
        <v>56904</v>
      </c>
      <c r="E19" s="136">
        <v>17469</v>
      </c>
      <c r="F19" s="136">
        <v>6471</v>
      </c>
      <c r="G19" s="136">
        <v>5488</v>
      </c>
      <c r="H19" s="136">
        <v>31975</v>
      </c>
      <c r="I19" s="136">
        <v>6234</v>
      </c>
      <c r="J19" s="136">
        <v>25741</v>
      </c>
      <c r="K19" s="136">
        <v>4109</v>
      </c>
      <c r="L19" s="136">
        <v>18287</v>
      </c>
      <c r="M19" s="136">
        <v>7746</v>
      </c>
      <c r="N19" s="136" t="s">
        <v>13</v>
      </c>
      <c r="O19" s="126"/>
      <c r="P19" s="126"/>
      <c r="Q19" s="126"/>
      <c r="R19" s="126"/>
      <c r="S19" s="126"/>
      <c r="T19" s="126"/>
      <c r="U19" s="126"/>
      <c r="V19" s="126"/>
      <c r="W19" s="126"/>
      <c r="X19" s="126"/>
    </row>
    <row r="20" spans="1:24" s="22" customFormat="1" ht="11.1" customHeight="1">
      <c r="A20" s="163">
        <f>IF(D20&lt;&gt;"",COUNTA($D$19:D20),"")</f>
        <v>2</v>
      </c>
      <c r="B20" s="42" t="s">
        <v>151</v>
      </c>
      <c r="C20" s="136">
        <v>72407</v>
      </c>
      <c r="D20" s="136">
        <v>13496</v>
      </c>
      <c r="E20" s="136">
        <v>5854</v>
      </c>
      <c r="F20" s="136">
        <v>23286</v>
      </c>
      <c r="G20" s="136">
        <v>1386</v>
      </c>
      <c r="H20" s="136">
        <v>5295</v>
      </c>
      <c r="I20" s="136">
        <v>2077</v>
      </c>
      <c r="J20" s="136">
        <v>3217</v>
      </c>
      <c r="K20" s="136">
        <v>2497</v>
      </c>
      <c r="L20" s="136">
        <v>13067</v>
      </c>
      <c r="M20" s="136">
        <v>7527</v>
      </c>
      <c r="N20" s="136" t="s">
        <v>13</v>
      </c>
      <c r="O20" s="126"/>
      <c r="P20" s="126"/>
      <c r="Q20" s="126"/>
      <c r="R20" s="126"/>
      <c r="S20" s="126"/>
      <c r="T20" s="126"/>
      <c r="U20" s="126"/>
      <c r="V20" s="126"/>
      <c r="W20" s="126"/>
      <c r="X20" s="126"/>
    </row>
    <row r="21" spans="1:24" s="22" customFormat="1" ht="21.6" customHeight="1">
      <c r="A21" s="163">
        <f>IF(D21&lt;&gt;"",COUNTA($D$19:D21),"")</f>
        <v>3</v>
      </c>
      <c r="B21" s="43" t="s">
        <v>152</v>
      </c>
      <c r="C21" s="136">
        <v>139352</v>
      </c>
      <c r="D21" s="136" t="s">
        <v>13</v>
      </c>
      <c r="E21" s="136" t="s">
        <v>13</v>
      </c>
      <c r="F21" s="136" t="s">
        <v>13</v>
      </c>
      <c r="G21" s="136" t="s">
        <v>13</v>
      </c>
      <c r="H21" s="136">
        <v>139352</v>
      </c>
      <c r="I21" s="136">
        <v>112644</v>
      </c>
      <c r="J21" s="136">
        <v>26708</v>
      </c>
      <c r="K21" s="136" t="s">
        <v>13</v>
      </c>
      <c r="L21" s="136" t="s">
        <v>13</v>
      </c>
      <c r="M21" s="136" t="s">
        <v>13</v>
      </c>
      <c r="N21" s="136" t="s">
        <v>13</v>
      </c>
      <c r="O21" s="126"/>
      <c r="P21" s="126"/>
      <c r="Q21" s="126"/>
      <c r="R21" s="126"/>
      <c r="S21" s="126"/>
      <c r="T21" s="126"/>
      <c r="U21" s="126"/>
      <c r="V21" s="126"/>
      <c r="W21" s="126"/>
      <c r="X21" s="126"/>
    </row>
    <row r="22" spans="1:24" s="22" customFormat="1" ht="11.1" customHeight="1">
      <c r="A22" s="163">
        <f>IF(D22&lt;&gt;"",COUNTA($D$19:D22),"")</f>
        <v>4</v>
      </c>
      <c r="B22" s="42" t="s">
        <v>153</v>
      </c>
      <c r="C22" s="136">
        <v>5617</v>
      </c>
      <c r="D22" s="136">
        <v>3</v>
      </c>
      <c r="E22" s="136" t="s">
        <v>13</v>
      </c>
      <c r="F22" s="136" t="s">
        <v>13</v>
      </c>
      <c r="G22" s="136" t="s">
        <v>13</v>
      </c>
      <c r="H22" s="136">
        <v>1</v>
      </c>
      <c r="I22" s="136">
        <v>1</v>
      </c>
      <c r="J22" s="136" t="s">
        <v>13</v>
      </c>
      <c r="K22" s="136">
        <v>1</v>
      </c>
      <c r="L22" s="136">
        <v>2</v>
      </c>
      <c r="M22" s="136">
        <v>3</v>
      </c>
      <c r="N22" s="136">
        <v>5608</v>
      </c>
      <c r="O22" s="126"/>
      <c r="P22" s="126"/>
      <c r="Q22" s="126"/>
      <c r="R22" s="126"/>
      <c r="S22" s="126"/>
      <c r="T22" s="126"/>
      <c r="U22" s="126"/>
      <c r="V22" s="126"/>
      <c r="W22" s="126"/>
      <c r="X22" s="126"/>
    </row>
    <row r="23" spans="1:24" s="22" customFormat="1" ht="11.1" customHeight="1">
      <c r="A23" s="163">
        <f>IF(D23&lt;&gt;"",COUNTA($D$19:D23),"")</f>
        <v>5</v>
      </c>
      <c r="B23" s="42" t="s">
        <v>154</v>
      </c>
      <c r="C23" s="136">
        <v>221846</v>
      </c>
      <c r="D23" s="136">
        <v>23875</v>
      </c>
      <c r="E23" s="136">
        <v>3990</v>
      </c>
      <c r="F23" s="136">
        <v>14937</v>
      </c>
      <c r="G23" s="136">
        <v>1830</v>
      </c>
      <c r="H23" s="136">
        <v>51731</v>
      </c>
      <c r="I23" s="136">
        <v>7665</v>
      </c>
      <c r="J23" s="136">
        <v>44066</v>
      </c>
      <c r="K23" s="136">
        <v>3843</v>
      </c>
      <c r="L23" s="136">
        <v>6991</v>
      </c>
      <c r="M23" s="136">
        <v>7516</v>
      </c>
      <c r="N23" s="136">
        <v>107133</v>
      </c>
      <c r="O23" s="126"/>
      <c r="P23" s="126"/>
      <c r="Q23" s="126"/>
      <c r="R23" s="126"/>
      <c r="S23" s="126"/>
      <c r="T23" s="126"/>
      <c r="U23" s="126"/>
      <c r="V23" s="126"/>
      <c r="W23" s="126"/>
      <c r="X23" s="126"/>
    </row>
    <row r="24" spans="1:24" s="22" customFormat="1" ht="11.1" customHeight="1">
      <c r="A24" s="163">
        <f>IF(D24&lt;&gt;"",COUNTA($D$19:D24),"")</f>
        <v>6</v>
      </c>
      <c r="B24" s="42" t="s">
        <v>155</v>
      </c>
      <c r="C24" s="136">
        <v>136503</v>
      </c>
      <c r="D24" s="136">
        <v>15661</v>
      </c>
      <c r="E24" s="136">
        <v>1193</v>
      </c>
      <c r="F24" s="136">
        <v>7030</v>
      </c>
      <c r="G24" s="136">
        <v>39</v>
      </c>
      <c r="H24" s="136">
        <v>6854</v>
      </c>
      <c r="I24" s="136">
        <v>93</v>
      </c>
      <c r="J24" s="136">
        <v>6761</v>
      </c>
      <c r="K24" s="136">
        <v>183</v>
      </c>
      <c r="L24" s="136">
        <v>925</v>
      </c>
      <c r="M24" s="136">
        <v>185</v>
      </c>
      <c r="N24" s="136">
        <v>104432</v>
      </c>
      <c r="O24" s="126"/>
      <c r="P24" s="126"/>
      <c r="Q24" s="126"/>
      <c r="R24" s="126"/>
      <c r="S24" s="126"/>
      <c r="T24" s="126"/>
      <c r="U24" s="126"/>
      <c r="V24" s="126"/>
      <c r="W24" s="126"/>
      <c r="X24" s="126"/>
    </row>
    <row r="25" spans="1:24" s="22" customFormat="1" ht="20.100000000000001" customHeight="1">
      <c r="A25" s="164">
        <f>IF(D25&lt;&gt;"",COUNTA($D$19:D25),"")</f>
        <v>7</v>
      </c>
      <c r="B25" s="45" t="s">
        <v>156</v>
      </c>
      <c r="C25" s="137">
        <v>451167</v>
      </c>
      <c r="D25" s="137">
        <v>78616</v>
      </c>
      <c r="E25" s="137">
        <v>26119</v>
      </c>
      <c r="F25" s="137">
        <v>37663</v>
      </c>
      <c r="G25" s="137">
        <v>8666</v>
      </c>
      <c r="H25" s="137">
        <v>221499</v>
      </c>
      <c r="I25" s="137">
        <v>128528</v>
      </c>
      <c r="J25" s="137">
        <v>92971</v>
      </c>
      <c r="K25" s="137">
        <v>10267</v>
      </c>
      <c r="L25" s="137">
        <v>37422</v>
      </c>
      <c r="M25" s="137">
        <v>22607</v>
      </c>
      <c r="N25" s="137">
        <v>8309</v>
      </c>
      <c r="O25" s="126"/>
      <c r="P25" s="126"/>
      <c r="Q25" s="126"/>
      <c r="R25" s="126"/>
      <c r="S25" s="126"/>
      <c r="T25" s="126"/>
      <c r="U25" s="126"/>
      <c r="V25" s="126"/>
      <c r="W25" s="126"/>
      <c r="X25" s="126"/>
    </row>
    <row r="26" spans="1:24" s="22" customFormat="1" ht="21.6" customHeight="1">
      <c r="A26" s="163">
        <f>IF(D26&lt;&gt;"",COUNTA($D$19:D26),"")</f>
        <v>8</v>
      </c>
      <c r="B26" s="43" t="s">
        <v>157</v>
      </c>
      <c r="C26" s="136">
        <v>44760</v>
      </c>
      <c r="D26" s="136">
        <v>6066</v>
      </c>
      <c r="E26" s="136">
        <v>2626</v>
      </c>
      <c r="F26" s="136">
        <v>1232</v>
      </c>
      <c r="G26" s="136">
        <v>468</v>
      </c>
      <c r="H26" s="136">
        <v>5593</v>
      </c>
      <c r="I26" s="136">
        <v>2785</v>
      </c>
      <c r="J26" s="136">
        <v>2808</v>
      </c>
      <c r="K26" s="136">
        <v>851</v>
      </c>
      <c r="L26" s="136">
        <v>20134</v>
      </c>
      <c r="M26" s="136">
        <v>7790</v>
      </c>
      <c r="N26" s="136" t="s">
        <v>13</v>
      </c>
      <c r="O26" s="126"/>
      <c r="P26" s="126"/>
      <c r="Q26" s="126"/>
      <c r="R26" s="126"/>
      <c r="S26" s="126"/>
      <c r="T26" s="126"/>
      <c r="U26" s="126"/>
      <c r="V26" s="126"/>
      <c r="W26" s="126"/>
      <c r="X26" s="126"/>
    </row>
    <row r="27" spans="1:24" s="22" customFormat="1" ht="11.1" customHeight="1">
      <c r="A27" s="163">
        <f>IF(D27&lt;&gt;"",COUNTA($D$19:D27),"")</f>
        <v>9</v>
      </c>
      <c r="B27" s="42" t="s">
        <v>158</v>
      </c>
      <c r="C27" s="136">
        <v>31862</v>
      </c>
      <c r="D27" s="136">
        <v>2928</v>
      </c>
      <c r="E27" s="136">
        <v>257</v>
      </c>
      <c r="F27" s="136">
        <v>521</v>
      </c>
      <c r="G27" s="136">
        <v>411</v>
      </c>
      <c r="H27" s="136">
        <v>4140</v>
      </c>
      <c r="I27" s="136">
        <v>1665</v>
      </c>
      <c r="J27" s="136">
        <v>2476</v>
      </c>
      <c r="K27" s="136">
        <v>668</v>
      </c>
      <c r="L27" s="136">
        <v>15708</v>
      </c>
      <c r="M27" s="136">
        <v>7230</v>
      </c>
      <c r="N27" s="136" t="s">
        <v>13</v>
      </c>
      <c r="O27" s="126"/>
      <c r="P27" s="126"/>
      <c r="Q27" s="126"/>
      <c r="R27" s="126"/>
      <c r="S27" s="126"/>
      <c r="T27" s="126"/>
      <c r="U27" s="126"/>
      <c r="V27" s="126"/>
      <c r="W27" s="126"/>
      <c r="X27" s="126"/>
    </row>
    <row r="28" spans="1:24"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row>
    <row r="29" spans="1:24" s="22" customFormat="1" ht="11.1" customHeight="1">
      <c r="A29" s="163">
        <f>IF(D29&lt;&gt;"",COUNTA($D$19:D29),"")</f>
        <v>11</v>
      </c>
      <c r="B29" s="42" t="s">
        <v>160</v>
      </c>
      <c r="C29" s="136">
        <v>757</v>
      </c>
      <c r="D29" s="136">
        <v>469</v>
      </c>
      <c r="E29" s="136">
        <v>1</v>
      </c>
      <c r="F29" s="136" t="s">
        <v>13</v>
      </c>
      <c r="G29" s="136" t="s">
        <v>13</v>
      </c>
      <c r="H29" s="136">
        <v>34</v>
      </c>
      <c r="I29" s="136" t="s">
        <v>13</v>
      </c>
      <c r="J29" s="136">
        <v>34</v>
      </c>
      <c r="K29" s="136" t="s">
        <v>13</v>
      </c>
      <c r="L29" s="136">
        <v>220</v>
      </c>
      <c r="M29" s="136">
        <v>28</v>
      </c>
      <c r="N29" s="136">
        <v>5</v>
      </c>
      <c r="O29" s="126"/>
      <c r="P29" s="126"/>
      <c r="Q29" s="126"/>
      <c r="R29" s="126"/>
      <c r="S29" s="126"/>
      <c r="T29" s="126"/>
      <c r="U29" s="126"/>
      <c r="V29" s="126"/>
      <c r="W29" s="126"/>
      <c r="X29" s="126"/>
    </row>
    <row r="30" spans="1:24" s="22" customFormat="1" ht="11.1" customHeight="1">
      <c r="A30" s="163">
        <f>IF(D30&lt;&gt;"",COUNTA($D$19:D30),"")</f>
        <v>12</v>
      </c>
      <c r="B30" s="42" t="s">
        <v>155</v>
      </c>
      <c r="C30" s="136">
        <v>504</v>
      </c>
      <c r="D30" s="136">
        <v>62</v>
      </c>
      <c r="E30" s="136">
        <v>132</v>
      </c>
      <c r="F30" s="136" t="s">
        <v>13</v>
      </c>
      <c r="G30" s="136" t="s">
        <v>13</v>
      </c>
      <c r="H30" s="136" t="s">
        <v>13</v>
      </c>
      <c r="I30" s="136" t="s">
        <v>13</v>
      </c>
      <c r="J30" s="136" t="s">
        <v>13</v>
      </c>
      <c r="K30" s="136" t="s">
        <v>13</v>
      </c>
      <c r="L30" s="136">
        <v>296</v>
      </c>
      <c r="M30" s="136">
        <v>15</v>
      </c>
      <c r="N30" s="136" t="s">
        <v>13</v>
      </c>
      <c r="O30" s="126"/>
      <c r="P30" s="126"/>
      <c r="Q30" s="126"/>
      <c r="R30" s="126"/>
      <c r="S30" s="126"/>
      <c r="T30" s="126"/>
      <c r="U30" s="126"/>
      <c r="V30" s="126"/>
      <c r="W30" s="126"/>
      <c r="X30" s="126"/>
    </row>
    <row r="31" spans="1:24" s="22" customFormat="1" ht="20.100000000000001" customHeight="1">
      <c r="A31" s="164">
        <f>IF(D31&lt;&gt;"",COUNTA($D$19:D31),"")</f>
        <v>13</v>
      </c>
      <c r="B31" s="45" t="s">
        <v>161</v>
      </c>
      <c r="C31" s="137">
        <v>45012</v>
      </c>
      <c r="D31" s="137">
        <v>6474</v>
      </c>
      <c r="E31" s="137">
        <v>2495</v>
      </c>
      <c r="F31" s="137">
        <v>1232</v>
      </c>
      <c r="G31" s="137">
        <v>468</v>
      </c>
      <c r="H31" s="137">
        <v>5627</v>
      </c>
      <c r="I31" s="137">
        <v>2785</v>
      </c>
      <c r="J31" s="137">
        <v>2841</v>
      </c>
      <c r="K31" s="137">
        <v>851</v>
      </c>
      <c r="L31" s="137">
        <v>20057</v>
      </c>
      <c r="M31" s="137">
        <v>7804</v>
      </c>
      <c r="N31" s="137">
        <v>5</v>
      </c>
      <c r="O31" s="126"/>
      <c r="P31" s="126"/>
      <c r="Q31" s="126"/>
      <c r="R31" s="126"/>
      <c r="S31" s="126"/>
      <c r="T31" s="126"/>
      <c r="U31" s="126"/>
      <c r="V31" s="126"/>
      <c r="W31" s="126"/>
      <c r="X31" s="126"/>
    </row>
    <row r="32" spans="1:24" s="22" customFormat="1" ht="20.100000000000001" customHeight="1">
      <c r="A32" s="164">
        <f>IF(D32&lt;&gt;"",COUNTA($D$19:D32),"")</f>
        <v>14</v>
      </c>
      <c r="B32" s="45" t="s">
        <v>162</v>
      </c>
      <c r="C32" s="137">
        <v>496179</v>
      </c>
      <c r="D32" s="137">
        <v>85090</v>
      </c>
      <c r="E32" s="137">
        <v>28614</v>
      </c>
      <c r="F32" s="137">
        <v>38895</v>
      </c>
      <c r="G32" s="137">
        <v>9134</v>
      </c>
      <c r="H32" s="137">
        <v>227126</v>
      </c>
      <c r="I32" s="137">
        <v>131313</v>
      </c>
      <c r="J32" s="137">
        <v>95813</v>
      </c>
      <c r="K32" s="137">
        <v>11118</v>
      </c>
      <c r="L32" s="137">
        <v>57479</v>
      </c>
      <c r="M32" s="137">
        <v>30411</v>
      </c>
      <c r="N32" s="137">
        <v>8313</v>
      </c>
      <c r="O32" s="126"/>
      <c r="P32" s="126"/>
      <c r="Q32" s="126"/>
      <c r="R32" s="126"/>
      <c r="S32" s="126"/>
      <c r="T32" s="126"/>
      <c r="U32" s="126"/>
      <c r="V32" s="126"/>
      <c r="W32" s="126"/>
      <c r="X32" s="126"/>
    </row>
    <row r="33" spans="1:24" s="22" customFormat="1" ht="11.1" customHeight="1">
      <c r="A33" s="163">
        <f>IF(D33&lt;&gt;"",COUNTA($D$19:D33),"")</f>
        <v>15</v>
      </c>
      <c r="B33" s="42" t="s">
        <v>163</v>
      </c>
      <c r="C33" s="136">
        <v>132478</v>
      </c>
      <c r="D33" s="136" t="s">
        <v>13</v>
      </c>
      <c r="E33" s="136" t="s">
        <v>13</v>
      </c>
      <c r="F33" s="136" t="s">
        <v>13</v>
      </c>
      <c r="G33" s="136" t="s">
        <v>13</v>
      </c>
      <c r="H33" s="136" t="s">
        <v>13</v>
      </c>
      <c r="I33" s="136" t="s">
        <v>13</v>
      </c>
      <c r="J33" s="136" t="s">
        <v>13</v>
      </c>
      <c r="K33" s="136" t="s">
        <v>13</v>
      </c>
      <c r="L33" s="136" t="s">
        <v>13</v>
      </c>
      <c r="M33" s="136" t="s">
        <v>13</v>
      </c>
      <c r="N33" s="136">
        <v>132478</v>
      </c>
      <c r="O33" s="126"/>
      <c r="P33" s="126"/>
      <c r="Q33" s="126"/>
      <c r="R33" s="126"/>
      <c r="S33" s="126"/>
      <c r="T33" s="126"/>
      <c r="U33" s="126"/>
      <c r="V33" s="126"/>
      <c r="W33" s="126"/>
      <c r="X33" s="126"/>
    </row>
    <row r="34" spans="1:24" s="22" customFormat="1" ht="11.1" customHeight="1">
      <c r="A34" s="163">
        <f>IF(D34&lt;&gt;"",COUNTA($D$19:D34),"")</f>
        <v>16</v>
      </c>
      <c r="B34" s="42" t="s">
        <v>164</v>
      </c>
      <c r="C34" s="136">
        <v>54631</v>
      </c>
      <c r="D34" s="136" t="s">
        <v>13</v>
      </c>
      <c r="E34" s="136" t="s">
        <v>13</v>
      </c>
      <c r="F34" s="136" t="s">
        <v>13</v>
      </c>
      <c r="G34" s="136" t="s">
        <v>13</v>
      </c>
      <c r="H34" s="136" t="s">
        <v>13</v>
      </c>
      <c r="I34" s="136" t="s">
        <v>13</v>
      </c>
      <c r="J34" s="136" t="s">
        <v>13</v>
      </c>
      <c r="K34" s="136" t="s">
        <v>13</v>
      </c>
      <c r="L34" s="136" t="s">
        <v>13</v>
      </c>
      <c r="M34" s="136" t="s">
        <v>13</v>
      </c>
      <c r="N34" s="136">
        <v>54631</v>
      </c>
      <c r="O34" s="126"/>
      <c r="P34" s="126"/>
      <c r="Q34" s="126"/>
      <c r="R34" s="126"/>
      <c r="S34" s="126"/>
      <c r="T34" s="126"/>
      <c r="U34" s="126"/>
      <c r="V34" s="126"/>
      <c r="W34" s="126"/>
      <c r="X34" s="126"/>
    </row>
    <row r="35" spans="1:24" s="22" customFormat="1" ht="11.1" customHeight="1">
      <c r="A35" s="163">
        <f>IF(D35&lt;&gt;"",COUNTA($D$19:D35),"")</f>
        <v>17</v>
      </c>
      <c r="B35" s="42" t="s">
        <v>180</v>
      </c>
      <c r="C35" s="136">
        <v>46357</v>
      </c>
      <c r="D35" s="136" t="s">
        <v>13</v>
      </c>
      <c r="E35" s="136" t="s">
        <v>13</v>
      </c>
      <c r="F35" s="136" t="s">
        <v>13</v>
      </c>
      <c r="G35" s="136" t="s">
        <v>13</v>
      </c>
      <c r="H35" s="136" t="s">
        <v>13</v>
      </c>
      <c r="I35" s="136" t="s">
        <v>13</v>
      </c>
      <c r="J35" s="136" t="s">
        <v>13</v>
      </c>
      <c r="K35" s="136" t="s">
        <v>13</v>
      </c>
      <c r="L35" s="136" t="s">
        <v>13</v>
      </c>
      <c r="M35" s="136" t="s">
        <v>13</v>
      </c>
      <c r="N35" s="136">
        <v>46357</v>
      </c>
      <c r="O35" s="126"/>
      <c r="P35" s="126"/>
      <c r="Q35" s="126"/>
      <c r="R35" s="126"/>
      <c r="S35" s="126"/>
      <c r="T35" s="126"/>
      <c r="U35" s="126"/>
      <c r="V35" s="126"/>
      <c r="W35" s="126"/>
      <c r="X35" s="126"/>
    </row>
    <row r="36" spans="1:24" s="22" customFormat="1" ht="11.1" customHeight="1">
      <c r="A36" s="163">
        <f>IF(D36&lt;&gt;"",COUNTA($D$19:D36),"")</f>
        <v>18</v>
      </c>
      <c r="B36" s="42" t="s">
        <v>181</v>
      </c>
      <c r="C36" s="136">
        <v>23046</v>
      </c>
      <c r="D36" s="136" t="s">
        <v>13</v>
      </c>
      <c r="E36" s="136" t="s">
        <v>13</v>
      </c>
      <c r="F36" s="136" t="s">
        <v>13</v>
      </c>
      <c r="G36" s="136" t="s">
        <v>13</v>
      </c>
      <c r="H36" s="136" t="s">
        <v>13</v>
      </c>
      <c r="I36" s="136" t="s">
        <v>13</v>
      </c>
      <c r="J36" s="136" t="s">
        <v>13</v>
      </c>
      <c r="K36" s="136" t="s">
        <v>13</v>
      </c>
      <c r="L36" s="136" t="s">
        <v>13</v>
      </c>
      <c r="M36" s="136" t="s">
        <v>13</v>
      </c>
      <c r="N36" s="136">
        <v>23046</v>
      </c>
      <c r="O36" s="126"/>
      <c r="P36" s="126"/>
      <c r="Q36" s="126"/>
      <c r="R36" s="126"/>
      <c r="S36" s="126"/>
      <c r="T36" s="126"/>
      <c r="U36" s="126"/>
      <c r="V36" s="126"/>
      <c r="W36" s="126"/>
      <c r="X36" s="126"/>
    </row>
    <row r="37" spans="1:24" s="22" customFormat="1" ht="11.1" customHeight="1">
      <c r="A37" s="163">
        <f>IF(D37&lt;&gt;"",COUNTA($D$19:D37),"")</f>
        <v>19</v>
      </c>
      <c r="B37" s="42" t="s">
        <v>69</v>
      </c>
      <c r="C37" s="136">
        <v>80333</v>
      </c>
      <c r="D37" s="136" t="s">
        <v>13</v>
      </c>
      <c r="E37" s="136" t="s">
        <v>13</v>
      </c>
      <c r="F37" s="136" t="s">
        <v>13</v>
      </c>
      <c r="G37" s="136" t="s">
        <v>13</v>
      </c>
      <c r="H37" s="136" t="s">
        <v>13</v>
      </c>
      <c r="I37" s="136" t="s">
        <v>13</v>
      </c>
      <c r="J37" s="136" t="s">
        <v>13</v>
      </c>
      <c r="K37" s="136" t="s">
        <v>13</v>
      </c>
      <c r="L37" s="136" t="s">
        <v>13</v>
      </c>
      <c r="M37" s="136" t="s">
        <v>13</v>
      </c>
      <c r="N37" s="136">
        <v>80333</v>
      </c>
      <c r="O37" s="126"/>
      <c r="P37" s="126"/>
      <c r="Q37" s="126"/>
      <c r="R37" s="126"/>
      <c r="S37" s="126"/>
      <c r="T37" s="126"/>
      <c r="U37" s="126"/>
      <c r="V37" s="126"/>
      <c r="W37" s="126"/>
      <c r="X37" s="126"/>
    </row>
    <row r="38" spans="1:24" s="22" customFormat="1" ht="21.6" customHeight="1">
      <c r="A38" s="163">
        <f>IF(D38&lt;&gt;"",COUNTA($D$19:D38),"")</f>
        <v>20</v>
      </c>
      <c r="B38" s="43" t="s">
        <v>165</v>
      </c>
      <c r="C38" s="136">
        <v>65067</v>
      </c>
      <c r="D38" s="136" t="s">
        <v>13</v>
      </c>
      <c r="E38" s="136" t="s">
        <v>13</v>
      </c>
      <c r="F38" s="136" t="s">
        <v>13</v>
      </c>
      <c r="G38" s="136" t="s">
        <v>13</v>
      </c>
      <c r="H38" s="136" t="s">
        <v>13</v>
      </c>
      <c r="I38" s="136" t="s">
        <v>13</v>
      </c>
      <c r="J38" s="136" t="s">
        <v>13</v>
      </c>
      <c r="K38" s="136" t="s">
        <v>13</v>
      </c>
      <c r="L38" s="136" t="s">
        <v>13</v>
      </c>
      <c r="M38" s="136" t="s">
        <v>13</v>
      </c>
      <c r="N38" s="136">
        <v>65067</v>
      </c>
      <c r="O38" s="126"/>
      <c r="P38" s="126"/>
      <c r="Q38" s="126"/>
      <c r="R38" s="126"/>
      <c r="S38" s="126"/>
      <c r="T38" s="126"/>
      <c r="U38" s="126"/>
      <c r="V38" s="126"/>
      <c r="W38" s="126"/>
      <c r="X38" s="126"/>
    </row>
    <row r="39" spans="1:24" s="22" customFormat="1" ht="21.6" customHeight="1">
      <c r="A39" s="163">
        <f>IF(D39&lt;&gt;"",COUNTA($D$19:D39),"")</f>
        <v>21</v>
      </c>
      <c r="B39" s="43" t="s">
        <v>166</v>
      </c>
      <c r="C39" s="136">
        <v>73515</v>
      </c>
      <c r="D39" s="136">
        <v>526</v>
      </c>
      <c r="E39" s="136">
        <v>240</v>
      </c>
      <c r="F39" s="136">
        <v>2792</v>
      </c>
      <c r="G39" s="136">
        <v>616</v>
      </c>
      <c r="H39" s="136">
        <v>63623</v>
      </c>
      <c r="I39" s="136">
        <v>38197</v>
      </c>
      <c r="J39" s="136">
        <v>25426</v>
      </c>
      <c r="K39" s="136">
        <v>66</v>
      </c>
      <c r="L39" s="136">
        <v>5222</v>
      </c>
      <c r="M39" s="136">
        <v>432</v>
      </c>
      <c r="N39" s="136" t="s">
        <v>13</v>
      </c>
      <c r="O39" s="126"/>
      <c r="P39" s="126"/>
      <c r="Q39" s="126"/>
      <c r="R39" s="126"/>
      <c r="S39" s="126"/>
      <c r="T39" s="126"/>
      <c r="U39" s="126"/>
      <c r="V39" s="126"/>
      <c r="W39" s="126"/>
      <c r="X39" s="126"/>
    </row>
    <row r="40" spans="1:24" s="22" customFormat="1" ht="21.6" customHeight="1">
      <c r="A40" s="163">
        <f>IF(D40&lt;&gt;"",COUNTA($D$19:D40),"")</f>
        <v>22</v>
      </c>
      <c r="B40" s="43" t="s">
        <v>167</v>
      </c>
      <c r="C40" s="136">
        <v>12953</v>
      </c>
      <c r="D40" s="136">
        <v>168</v>
      </c>
      <c r="E40" s="136">
        <v>2</v>
      </c>
      <c r="F40" s="136" t="s">
        <v>13</v>
      </c>
      <c r="G40" s="136">
        <v>1</v>
      </c>
      <c r="H40" s="136">
        <v>12618</v>
      </c>
      <c r="I40" s="136">
        <v>12408</v>
      </c>
      <c r="J40" s="136">
        <v>210</v>
      </c>
      <c r="K40" s="136" t="s">
        <v>13</v>
      </c>
      <c r="L40" s="136" t="s">
        <v>13</v>
      </c>
      <c r="M40" s="136">
        <v>163</v>
      </c>
      <c r="N40" s="136" t="s">
        <v>13</v>
      </c>
      <c r="O40" s="126"/>
      <c r="P40" s="126"/>
      <c r="Q40" s="126"/>
      <c r="R40" s="126"/>
      <c r="S40" s="126"/>
      <c r="T40" s="126"/>
      <c r="U40" s="126"/>
      <c r="V40" s="126"/>
      <c r="W40" s="126"/>
      <c r="X40" s="126"/>
    </row>
    <row r="41" spans="1:24" s="22" customFormat="1" ht="11.1" customHeight="1">
      <c r="A41" s="163">
        <f>IF(D41&lt;&gt;"",COUNTA($D$19:D41),"")</f>
        <v>23</v>
      </c>
      <c r="B41" s="42" t="s">
        <v>168</v>
      </c>
      <c r="C41" s="136">
        <v>28000</v>
      </c>
      <c r="D41" s="136">
        <v>482</v>
      </c>
      <c r="E41" s="136">
        <v>7766</v>
      </c>
      <c r="F41" s="136">
        <v>393</v>
      </c>
      <c r="G41" s="136">
        <v>1347</v>
      </c>
      <c r="H41" s="136">
        <v>4984</v>
      </c>
      <c r="I41" s="136">
        <v>10</v>
      </c>
      <c r="J41" s="136">
        <v>4974</v>
      </c>
      <c r="K41" s="136">
        <v>1173</v>
      </c>
      <c r="L41" s="136">
        <v>3906</v>
      </c>
      <c r="M41" s="136">
        <v>7950</v>
      </c>
      <c r="N41" s="136" t="s">
        <v>13</v>
      </c>
      <c r="O41" s="126"/>
      <c r="P41" s="126"/>
      <c r="Q41" s="126"/>
      <c r="R41" s="126"/>
      <c r="S41" s="126"/>
      <c r="T41" s="126"/>
      <c r="U41" s="126"/>
      <c r="V41" s="126"/>
      <c r="W41" s="126"/>
      <c r="X41" s="126"/>
    </row>
    <row r="42" spans="1:24" s="22" customFormat="1" ht="11.1" customHeight="1">
      <c r="A42" s="163">
        <f>IF(D42&lt;&gt;"",COUNTA($D$19:D42),"")</f>
        <v>24</v>
      </c>
      <c r="B42" s="42" t="s">
        <v>169</v>
      </c>
      <c r="C42" s="136">
        <v>216797</v>
      </c>
      <c r="D42" s="136">
        <v>33381</v>
      </c>
      <c r="E42" s="136">
        <v>8468</v>
      </c>
      <c r="F42" s="136">
        <v>7895</v>
      </c>
      <c r="G42" s="136">
        <v>775</v>
      </c>
      <c r="H42" s="136">
        <v>40422</v>
      </c>
      <c r="I42" s="136">
        <v>28947</v>
      </c>
      <c r="J42" s="136">
        <v>11475</v>
      </c>
      <c r="K42" s="136">
        <v>505</v>
      </c>
      <c r="L42" s="136">
        <v>3405</v>
      </c>
      <c r="M42" s="136">
        <v>13432</v>
      </c>
      <c r="N42" s="136">
        <v>108515</v>
      </c>
      <c r="O42" s="126"/>
      <c r="P42" s="126"/>
      <c r="Q42" s="126"/>
      <c r="R42" s="126"/>
      <c r="S42" s="126"/>
      <c r="T42" s="126"/>
      <c r="U42" s="126"/>
      <c r="V42" s="126"/>
      <c r="W42" s="126"/>
      <c r="X42" s="126"/>
    </row>
    <row r="43" spans="1:24" s="22" customFormat="1" ht="11.1" customHeight="1">
      <c r="A43" s="163">
        <f>IF(D43&lt;&gt;"",COUNTA($D$19:D43),"")</f>
        <v>25</v>
      </c>
      <c r="B43" s="42" t="s">
        <v>155</v>
      </c>
      <c r="C43" s="136">
        <v>136503</v>
      </c>
      <c r="D43" s="136">
        <v>15661</v>
      </c>
      <c r="E43" s="136">
        <v>1193</v>
      </c>
      <c r="F43" s="136">
        <v>7030</v>
      </c>
      <c r="G43" s="136">
        <v>39</v>
      </c>
      <c r="H43" s="136">
        <v>6854</v>
      </c>
      <c r="I43" s="136">
        <v>93</v>
      </c>
      <c r="J43" s="136">
        <v>6761</v>
      </c>
      <c r="K43" s="136">
        <v>183</v>
      </c>
      <c r="L43" s="136">
        <v>925</v>
      </c>
      <c r="M43" s="136">
        <v>185</v>
      </c>
      <c r="N43" s="136">
        <v>104432</v>
      </c>
      <c r="O43" s="126"/>
      <c r="P43" s="126"/>
      <c r="Q43" s="126"/>
      <c r="R43" s="126"/>
      <c r="S43" s="126"/>
      <c r="T43" s="126"/>
      <c r="U43" s="126"/>
      <c r="V43" s="126"/>
      <c r="W43" s="126"/>
      <c r="X43" s="126"/>
    </row>
    <row r="44" spans="1:24" s="22" customFormat="1" ht="20.100000000000001" customHeight="1">
      <c r="A44" s="164">
        <f>IF(D44&lt;&gt;"",COUNTA($D$19:D44),"")</f>
        <v>26</v>
      </c>
      <c r="B44" s="45" t="s">
        <v>170</v>
      </c>
      <c r="C44" s="137">
        <v>472641</v>
      </c>
      <c r="D44" s="137">
        <v>18896</v>
      </c>
      <c r="E44" s="137">
        <v>15281</v>
      </c>
      <c r="F44" s="137">
        <v>4049</v>
      </c>
      <c r="G44" s="137">
        <v>2700</v>
      </c>
      <c r="H44" s="137">
        <v>114793</v>
      </c>
      <c r="I44" s="137">
        <v>79469</v>
      </c>
      <c r="J44" s="137">
        <v>35324</v>
      </c>
      <c r="K44" s="137">
        <v>1562</v>
      </c>
      <c r="L44" s="137">
        <v>11607</v>
      </c>
      <c r="M44" s="137">
        <v>21791</v>
      </c>
      <c r="N44" s="137">
        <v>281962</v>
      </c>
      <c r="O44" s="126"/>
      <c r="P44" s="126"/>
      <c r="Q44" s="126"/>
      <c r="R44" s="126"/>
      <c r="S44" s="126"/>
      <c r="T44" s="126"/>
      <c r="U44" s="126"/>
      <c r="V44" s="126"/>
      <c r="W44" s="126"/>
      <c r="X44" s="126"/>
    </row>
    <row r="45" spans="1:24" s="47" customFormat="1" ht="11.1" customHeight="1">
      <c r="A45" s="163">
        <f>IF(D45&lt;&gt;"",COUNTA($D$19:D45),"")</f>
        <v>27</v>
      </c>
      <c r="B45" s="42" t="s">
        <v>171</v>
      </c>
      <c r="C45" s="136">
        <v>24381</v>
      </c>
      <c r="D45" s="136">
        <v>75</v>
      </c>
      <c r="E45" s="136">
        <v>1427</v>
      </c>
      <c r="F45" s="136">
        <v>105</v>
      </c>
      <c r="G45" s="136" t="s">
        <v>13</v>
      </c>
      <c r="H45" s="136">
        <v>1644</v>
      </c>
      <c r="I45" s="136">
        <v>119</v>
      </c>
      <c r="J45" s="136">
        <v>1525</v>
      </c>
      <c r="K45" s="136">
        <v>750</v>
      </c>
      <c r="L45" s="136">
        <v>4933</v>
      </c>
      <c r="M45" s="136">
        <v>2602</v>
      </c>
      <c r="N45" s="136">
        <v>12846</v>
      </c>
      <c r="O45" s="127"/>
      <c r="P45" s="127"/>
      <c r="Q45" s="127"/>
      <c r="R45" s="127"/>
      <c r="S45" s="127"/>
      <c r="T45" s="127"/>
      <c r="U45" s="127"/>
      <c r="V45" s="127"/>
      <c r="W45" s="127"/>
      <c r="X45" s="127"/>
    </row>
    <row r="46" spans="1:24" s="47" customFormat="1" ht="11.1" customHeight="1">
      <c r="A46" s="163">
        <f>IF(D46&lt;&gt;"",COUNTA($D$19:D46),"")</f>
        <v>28</v>
      </c>
      <c r="B46" s="42" t="s">
        <v>172</v>
      </c>
      <c r="C46" s="136">
        <v>72</v>
      </c>
      <c r="D46" s="136" t="s">
        <v>13</v>
      </c>
      <c r="E46" s="136" t="s">
        <v>13</v>
      </c>
      <c r="F46" s="136" t="s">
        <v>13</v>
      </c>
      <c r="G46" s="136" t="s">
        <v>13</v>
      </c>
      <c r="H46" s="136" t="s">
        <v>13</v>
      </c>
      <c r="I46" s="136" t="s">
        <v>13</v>
      </c>
      <c r="J46" s="136" t="s">
        <v>13</v>
      </c>
      <c r="K46" s="136" t="s">
        <v>13</v>
      </c>
      <c r="L46" s="136">
        <v>72</v>
      </c>
      <c r="M46" s="136" t="s">
        <v>13</v>
      </c>
      <c r="N46" s="136" t="s">
        <v>13</v>
      </c>
      <c r="O46" s="127"/>
      <c r="P46" s="127"/>
      <c r="Q46" s="127"/>
      <c r="R46" s="127"/>
      <c r="S46" s="127"/>
      <c r="T46" s="127"/>
      <c r="U46" s="127"/>
      <c r="V46" s="127"/>
      <c r="W46" s="127"/>
      <c r="X46" s="127"/>
    </row>
    <row r="47" spans="1:24" s="47" customFormat="1" ht="11.1" customHeight="1">
      <c r="A47" s="163">
        <f>IF(D47&lt;&gt;"",COUNTA($D$19:D47),"")</f>
        <v>29</v>
      </c>
      <c r="B47" s="42" t="s">
        <v>173</v>
      </c>
      <c r="C47" s="136">
        <v>15214</v>
      </c>
      <c r="D47" s="136">
        <v>6797</v>
      </c>
      <c r="E47" s="136">
        <v>210</v>
      </c>
      <c r="F47" s="136">
        <v>22</v>
      </c>
      <c r="G47" s="136">
        <v>4</v>
      </c>
      <c r="H47" s="136">
        <v>114</v>
      </c>
      <c r="I47" s="136">
        <v>3</v>
      </c>
      <c r="J47" s="136">
        <v>110</v>
      </c>
      <c r="K47" s="136">
        <v>107</v>
      </c>
      <c r="L47" s="136">
        <v>4752</v>
      </c>
      <c r="M47" s="136">
        <v>2317</v>
      </c>
      <c r="N47" s="136">
        <v>890</v>
      </c>
      <c r="O47" s="127"/>
      <c r="P47" s="127"/>
      <c r="Q47" s="127"/>
      <c r="R47" s="127"/>
      <c r="S47" s="127"/>
      <c r="T47" s="127"/>
      <c r="U47" s="127"/>
      <c r="V47" s="127"/>
      <c r="W47" s="127"/>
      <c r="X47" s="127"/>
    </row>
    <row r="48" spans="1:24" s="47" customFormat="1" ht="11.1" customHeight="1">
      <c r="A48" s="163">
        <f>IF(D48&lt;&gt;"",COUNTA($D$19:D48),"")</f>
        <v>30</v>
      </c>
      <c r="B48" s="42" t="s">
        <v>155</v>
      </c>
      <c r="C48" s="136">
        <v>504</v>
      </c>
      <c r="D48" s="136">
        <v>62</v>
      </c>
      <c r="E48" s="136">
        <v>132</v>
      </c>
      <c r="F48" s="136" t="s">
        <v>13</v>
      </c>
      <c r="G48" s="136" t="s">
        <v>13</v>
      </c>
      <c r="H48" s="136" t="s">
        <v>13</v>
      </c>
      <c r="I48" s="136" t="s">
        <v>13</v>
      </c>
      <c r="J48" s="136" t="s">
        <v>13</v>
      </c>
      <c r="K48" s="136" t="s">
        <v>13</v>
      </c>
      <c r="L48" s="136">
        <v>296</v>
      </c>
      <c r="M48" s="136">
        <v>15</v>
      </c>
      <c r="N48" s="136" t="s">
        <v>13</v>
      </c>
      <c r="O48" s="127"/>
      <c r="P48" s="127"/>
      <c r="Q48" s="127"/>
      <c r="R48" s="127"/>
      <c r="S48" s="127"/>
      <c r="T48" s="127"/>
      <c r="U48" s="127"/>
      <c r="V48" s="127"/>
      <c r="W48" s="127"/>
      <c r="X48" s="127"/>
    </row>
    <row r="49" spans="1:24" s="22" customFormat="1" ht="20.100000000000001" customHeight="1">
      <c r="A49" s="164">
        <f>IF(D49&lt;&gt;"",COUNTA($D$19:D49),"")</f>
        <v>31</v>
      </c>
      <c r="B49" s="45" t="s">
        <v>174</v>
      </c>
      <c r="C49" s="137">
        <v>39163</v>
      </c>
      <c r="D49" s="137">
        <v>6810</v>
      </c>
      <c r="E49" s="137">
        <v>1505</v>
      </c>
      <c r="F49" s="137">
        <v>127</v>
      </c>
      <c r="G49" s="137">
        <v>5</v>
      </c>
      <c r="H49" s="137">
        <v>1757</v>
      </c>
      <c r="I49" s="137">
        <v>123</v>
      </c>
      <c r="J49" s="137">
        <v>1635</v>
      </c>
      <c r="K49" s="137">
        <v>857</v>
      </c>
      <c r="L49" s="137">
        <v>9461</v>
      </c>
      <c r="M49" s="137">
        <v>4904</v>
      </c>
      <c r="N49" s="137">
        <v>13736</v>
      </c>
      <c r="O49" s="126"/>
      <c r="P49" s="126"/>
      <c r="Q49" s="126"/>
      <c r="R49" s="126"/>
      <c r="S49" s="126"/>
      <c r="T49" s="126"/>
      <c r="U49" s="126"/>
      <c r="V49" s="126"/>
      <c r="W49" s="126"/>
      <c r="X49" s="126"/>
    </row>
    <row r="50" spans="1:24" s="22" customFormat="1" ht="20.100000000000001" customHeight="1">
      <c r="A50" s="164">
        <f>IF(D50&lt;&gt;"",COUNTA($D$19:D50),"")</f>
        <v>32</v>
      </c>
      <c r="B50" s="45" t="s">
        <v>175</v>
      </c>
      <c r="C50" s="137">
        <v>511804</v>
      </c>
      <c r="D50" s="137">
        <v>25706</v>
      </c>
      <c r="E50" s="137">
        <v>16786</v>
      </c>
      <c r="F50" s="137">
        <v>4176</v>
      </c>
      <c r="G50" s="137">
        <v>2705</v>
      </c>
      <c r="H50" s="137">
        <v>116550</v>
      </c>
      <c r="I50" s="137">
        <v>79592</v>
      </c>
      <c r="J50" s="137">
        <v>36959</v>
      </c>
      <c r="K50" s="137">
        <v>2419</v>
      </c>
      <c r="L50" s="137">
        <v>21068</v>
      </c>
      <c r="M50" s="137">
        <v>26695</v>
      </c>
      <c r="N50" s="137">
        <v>295698</v>
      </c>
      <c r="O50" s="126"/>
      <c r="P50" s="126"/>
      <c r="Q50" s="126"/>
      <c r="R50" s="126"/>
      <c r="S50" s="126"/>
      <c r="T50" s="126"/>
      <c r="U50" s="126"/>
      <c r="V50" s="126"/>
      <c r="W50" s="126"/>
      <c r="X50" s="126"/>
    </row>
    <row r="51" spans="1:24" s="22" customFormat="1" ht="20.100000000000001" customHeight="1">
      <c r="A51" s="164">
        <f>IF(D51&lt;&gt;"",COUNTA($D$19:D51),"")</f>
        <v>33</v>
      </c>
      <c r="B51" s="45" t="s">
        <v>176</v>
      </c>
      <c r="C51" s="137">
        <v>15625</v>
      </c>
      <c r="D51" s="137">
        <v>-59384</v>
      </c>
      <c r="E51" s="137">
        <v>-11828</v>
      </c>
      <c r="F51" s="137">
        <v>-34719</v>
      </c>
      <c r="G51" s="137">
        <v>-6429</v>
      </c>
      <c r="H51" s="137">
        <v>-110575</v>
      </c>
      <c r="I51" s="137">
        <v>-51721</v>
      </c>
      <c r="J51" s="137">
        <v>-58854</v>
      </c>
      <c r="K51" s="137">
        <v>-8699</v>
      </c>
      <c r="L51" s="137">
        <v>-36410</v>
      </c>
      <c r="M51" s="137">
        <v>-3715</v>
      </c>
      <c r="N51" s="137">
        <v>287384</v>
      </c>
      <c r="O51" s="126"/>
      <c r="P51" s="126"/>
      <c r="Q51" s="126"/>
      <c r="R51" s="126"/>
      <c r="S51" s="126"/>
      <c r="T51" s="126"/>
      <c r="U51" s="126"/>
      <c r="V51" s="126"/>
      <c r="W51" s="126"/>
      <c r="X51" s="126"/>
    </row>
    <row r="52" spans="1:24" s="47" customFormat="1" ht="24.95" customHeight="1">
      <c r="A52" s="163">
        <f>IF(D52&lt;&gt;"",COUNTA($D$19:D52),"")</f>
        <v>34</v>
      </c>
      <c r="B52" s="44" t="s">
        <v>177</v>
      </c>
      <c r="C52" s="138">
        <v>21474</v>
      </c>
      <c r="D52" s="138">
        <v>-59720</v>
      </c>
      <c r="E52" s="138">
        <v>-10837</v>
      </c>
      <c r="F52" s="138">
        <v>-33614</v>
      </c>
      <c r="G52" s="138">
        <v>-5966</v>
      </c>
      <c r="H52" s="138">
        <v>-106706</v>
      </c>
      <c r="I52" s="138">
        <v>-49059</v>
      </c>
      <c r="J52" s="138">
        <v>-57647</v>
      </c>
      <c r="K52" s="138">
        <v>-8705</v>
      </c>
      <c r="L52" s="138">
        <v>-25814</v>
      </c>
      <c r="M52" s="138">
        <v>-816</v>
      </c>
      <c r="N52" s="138">
        <v>273653</v>
      </c>
      <c r="O52" s="127"/>
      <c r="P52" s="127"/>
      <c r="Q52" s="127"/>
      <c r="R52" s="127"/>
      <c r="S52" s="127"/>
      <c r="T52" s="127"/>
      <c r="U52" s="127"/>
      <c r="V52" s="127"/>
      <c r="W52" s="127"/>
      <c r="X52" s="127"/>
    </row>
    <row r="53" spans="1:24" s="47" customFormat="1" ht="18" customHeight="1">
      <c r="A53" s="163">
        <f>IF(D53&lt;&gt;"",COUNTA($D$19:D53),"")</f>
        <v>35</v>
      </c>
      <c r="B53" s="42" t="s">
        <v>178</v>
      </c>
      <c r="C53" s="136">
        <v>19809</v>
      </c>
      <c r="D53" s="136" t="s">
        <v>13</v>
      </c>
      <c r="E53" s="136" t="s">
        <v>13</v>
      </c>
      <c r="F53" s="136" t="s">
        <v>13</v>
      </c>
      <c r="G53" s="136" t="s">
        <v>13</v>
      </c>
      <c r="H53" s="136" t="s">
        <v>13</v>
      </c>
      <c r="I53" s="136" t="s">
        <v>13</v>
      </c>
      <c r="J53" s="136" t="s">
        <v>13</v>
      </c>
      <c r="K53" s="136" t="s">
        <v>13</v>
      </c>
      <c r="L53" s="136" t="s">
        <v>13</v>
      </c>
      <c r="M53" s="136" t="s">
        <v>13</v>
      </c>
      <c r="N53" s="136">
        <v>19809</v>
      </c>
      <c r="O53" s="127"/>
      <c r="P53" s="127"/>
      <c r="Q53" s="127"/>
      <c r="R53" s="127"/>
      <c r="S53" s="127"/>
      <c r="T53" s="127"/>
      <c r="U53" s="127"/>
      <c r="V53" s="127"/>
      <c r="W53" s="127"/>
      <c r="X53" s="127"/>
    </row>
    <row r="54" spans="1:24" ht="11.1" customHeight="1">
      <c r="A54" s="163">
        <f>IF(D54&lt;&gt;"",COUNTA($D$19:D54),"")</f>
        <v>36</v>
      </c>
      <c r="B54" s="42" t="s">
        <v>179</v>
      </c>
      <c r="C54" s="136">
        <v>24719</v>
      </c>
      <c r="D54" s="136">
        <v>26</v>
      </c>
      <c r="E54" s="136">
        <v>138</v>
      </c>
      <c r="F54" s="136">
        <v>55</v>
      </c>
      <c r="G54" s="136" t="s">
        <v>13</v>
      </c>
      <c r="H54" s="136" t="s">
        <v>13</v>
      </c>
      <c r="I54" s="136" t="s">
        <v>13</v>
      </c>
      <c r="J54" s="136" t="s">
        <v>13</v>
      </c>
      <c r="K54" s="136">
        <v>15</v>
      </c>
      <c r="L54" s="136">
        <v>107</v>
      </c>
      <c r="M54" s="136">
        <v>20</v>
      </c>
      <c r="N54" s="136">
        <v>24358</v>
      </c>
    </row>
    <row r="55" spans="1:24"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4" s="22" customFormat="1" ht="11.1" customHeight="1">
      <c r="A56" s="163">
        <f>IF(D56&lt;&gt;"",COUNTA($D$19:D56),"")</f>
        <v>37</v>
      </c>
      <c r="B56" s="42" t="s">
        <v>150</v>
      </c>
      <c r="C56" s="36">
        <v>696.08</v>
      </c>
      <c r="D56" s="36">
        <v>266.83</v>
      </c>
      <c r="E56" s="36">
        <v>81.91</v>
      </c>
      <c r="F56" s="36">
        <v>30.34</v>
      </c>
      <c r="G56" s="36">
        <v>25.73</v>
      </c>
      <c r="H56" s="36">
        <v>149.93</v>
      </c>
      <c r="I56" s="36">
        <v>29.23</v>
      </c>
      <c r="J56" s="36">
        <v>120.7</v>
      </c>
      <c r="K56" s="36">
        <v>19.27</v>
      </c>
      <c r="L56" s="36">
        <v>85.75</v>
      </c>
      <c r="M56" s="36">
        <v>36.32</v>
      </c>
      <c r="N56" s="36" t="s">
        <v>13</v>
      </c>
      <c r="O56" s="126"/>
      <c r="P56" s="126"/>
      <c r="Q56" s="126"/>
      <c r="R56" s="126"/>
      <c r="S56" s="126"/>
      <c r="T56" s="126"/>
      <c r="U56" s="126"/>
      <c r="V56" s="126"/>
      <c r="W56" s="126"/>
      <c r="X56" s="126"/>
    </row>
    <row r="57" spans="1:24" s="22" customFormat="1" ht="11.1" customHeight="1">
      <c r="A57" s="163">
        <f>IF(D57&lt;&gt;"",COUNTA($D$19:D57),"")</f>
        <v>38</v>
      </c>
      <c r="B57" s="42" t="s">
        <v>151</v>
      </c>
      <c r="C57" s="36">
        <v>339.52</v>
      </c>
      <c r="D57" s="36">
        <v>63.28</v>
      </c>
      <c r="E57" s="36">
        <v>27.45</v>
      </c>
      <c r="F57" s="36">
        <v>109.19</v>
      </c>
      <c r="G57" s="36">
        <v>6.5</v>
      </c>
      <c r="H57" s="36">
        <v>24.83</v>
      </c>
      <c r="I57" s="36">
        <v>9.74</v>
      </c>
      <c r="J57" s="36">
        <v>15.09</v>
      </c>
      <c r="K57" s="36">
        <v>11.71</v>
      </c>
      <c r="L57" s="36">
        <v>61.27</v>
      </c>
      <c r="M57" s="36">
        <v>35.29</v>
      </c>
      <c r="N57" s="36" t="s">
        <v>13</v>
      </c>
      <c r="O57" s="126"/>
      <c r="P57" s="126"/>
      <c r="Q57" s="126"/>
      <c r="R57" s="126"/>
      <c r="S57" s="126"/>
      <c r="T57" s="126"/>
      <c r="U57" s="126"/>
      <c r="V57" s="126"/>
      <c r="W57" s="126"/>
      <c r="X57" s="126"/>
    </row>
    <row r="58" spans="1:24" s="22" customFormat="1" ht="21.6" customHeight="1">
      <c r="A58" s="163">
        <f>IF(D58&lt;&gt;"",COUNTA($D$19:D58),"")</f>
        <v>39</v>
      </c>
      <c r="B58" s="43" t="s">
        <v>152</v>
      </c>
      <c r="C58" s="36">
        <v>653.42999999999995</v>
      </c>
      <c r="D58" s="36" t="s">
        <v>13</v>
      </c>
      <c r="E58" s="36" t="s">
        <v>13</v>
      </c>
      <c r="F58" s="36" t="s">
        <v>13</v>
      </c>
      <c r="G58" s="36" t="s">
        <v>13</v>
      </c>
      <c r="H58" s="36">
        <v>653.42999999999995</v>
      </c>
      <c r="I58" s="36">
        <v>528.20000000000005</v>
      </c>
      <c r="J58" s="36">
        <v>125.24</v>
      </c>
      <c r="K58" s="36" t="s">
        <v>13</v>
      </c>
      <c r="L58" s="36" t="s">
        <v>13</v>
      </c>
      <c r="M58" s="36" t="s">
        <v>13</v>
      </c>
      <c r="N58" s="36" t="s">
        <v>13</v>
      </c>
      <c r="O58" s="126"/>
      <c r="P58" s="126"/>
      <c r="Q58" s="126"/>
      <c r="R58" s="126"/>
      <c r="S58" s="126"/>
      <c r="T58" s="126"/>
      <c r="U58" s="126"/>
      <c r="V58" s="126"/>
      <c r="W58" s="126"/>
      <c r="X58" s="126"/>
    </row>
    <row r="59" spans="1:24" s="22" customFormat="1" ht="11.1" customHeight="1">
      <c r="A59" s="163">
        <f>IF(D59&lt;&gt;"",COUNTA($D$19:D59),"")</f>
        <v>40</v>
      </c>
      <c r="B59" s="42" t="s">
        <v>153</v>
      </c>
      <c r="C59" s="36">
        <v>26.34</v>
      </c>
      <c r="D59" s="36">
        <v>0.01</v>
      </c>
      <c r="E59" s="36" t="s">
        <v>13</v>
      </c>
      <c r="F59" s="36" t="s">
        <v>13</v>
      </c>
      <c r="G59" s="36" t="s">
        <v>13</v>
      </c>
      <c r="H59" s="36" t="s">
        <v>13</v>
      </c>
      <c r="I59" s="36" t="s">
        <v>13</v>
      </c>
      <c r="J59" s="36" t="s">
        <v>13</v>
      </c>
      <c r="K59" s="36">
        <v>0.01</v>
      </c>
      <c r="L59" s="36">
        <v>0.01</v>
      </c>
      <c r="M59" s="36">
        <v>0.01</v>
      </c>
      <c r="N59" s="36">
        <v>26.29</v>
      </c>
      <c r="O59" s="126"/>
      <c r="P59" s="126"/>
      <c r="Q59" s="126"/>
      <c r="R59" s="126"/>
      <c r="S59" s="126"/>
      <c r="T59" s="126"/>
      <c r="U59" s="126"/>
      <c r="V59" s="126"/>
      <c r="W59" s="126"/>
      <c r="X59" s="126"/>
    </row>
    <row r="60" spans="1:24" s="22" customFormat="1" ht="11.1" customHeight="1">
      <c r="A60" s="163">
        <f>IF(D60&lt;&gt;"",COUNTA($D$19:D60),"")</f>
        <v>41</v>
      </c>
      <c r="B60" s="42" t="s">
        <v>154</v>
      </c>
      <c r="C60" s="36">
        <v>1040.25</v>
      </c>
      <c r="D60" s="36">
        <v>111.95</v>
      </c>
      <c r="E60" s="36">
        <v>18.71</v>
      </c>
      <c r="F60" s="36">
        <v>70.040000000000006</v>
      </c>
      <c r="G60" s="36">
        <v>8.58</v>
      </c>
      <c r="H60" s="36">
        <v>242.57</v>
      </c>
      <c r="I60" s="36">
        <v>35.94</v>
      </c>
      <c r="J60" s="36">
        <v>206.63</v>
      </c>
      <c r="K60" s="36">
        <v>18.02</v>
      </c>
      <c r="L60" s="36">
        <v>32.78</v>
      </c>
      <c r="M60" s="36">
        <v>35.24</v>
      </c>
      <c r="N60" s="36">
        <v>502.35</v>
      </c>
      <c r="O60" s="126"/>
      <c r="P60" s="126"/>
      <c r="Q60" s="126"/>
      <c r="R60" s="126"/>
      <c r="S60" s="126"/>
      <c r="T60" s="126"/>
      <c r="U60" s="126"/>
      <c r="V60" s="126"/>
      <c r="W60" s="126"/>
      <c r="X60" s="126"/>
    </row>
    <row r="61" spans="1:24" s="22" customFormat="1" ht="11.1" customHeight="1">
      <c r="A61" s="163">
        <f>IF(D61&lt;&gt;"",COUNTA($D$19:D61),"")</f>
        <v>42</v>
      </c>
      <c r="B61" s="42" t="s">
        <v>155</v>
      </c>
      <c r="C61" s="36">
        <v>640.07000000000005</v>
      </c>
      <c r="D61" s="36">
        <v>73.44</v>
      </c>
      <c r="E61" s="36">
        <v>5.6</v>
      </c>
      <c r="F61" s="36">
        <v>32.97</v>
      </c>
      <c r="G61" s="36">
        <v>0.18</v>
      </c>
      <c r="H61" s="36">
        <v>32.14</v>
      </c>
      <c r="I61" s="36">
        <v>0.44</v>
      </c>
      <c r="J61" s="36">
        <v>31.7</v>
      </c>
      <c r="K61" s="36">
        <v>0.86</v>
      </c>
      <c r="L61" s="36">
        <v>4.34</v>
      </c>
      <c r="M61" s="36">
        <v>0.87</v>
      </c>
      <c r="N61" s="36">
        <v>489.69</v>
      </c>
      <c r="O61" s="126"/>
      <c r="P61" s="126"/>
      <c r="Q61" s="126"/>
      <c r="R61" s="126"/>
      <c r="S61" s="126"/>
      <c r="T61" s="126"/>
      <c r="U61" s="126"/>
      <c r="V61" s="126"/>
      <c r="W61" s="126"/>
      <c r="X61" s="126"/>
    </row>
    <row r="62" spans="1:24" s="22" customFormat="1" ht="20.100000000000001" customHeight="1">
      <c r="A62" s="164">
        <f>IF(D62&lt;&gt;"",COUNTA($D$19:D62),"")</f>
        <v>43</v>
      </c>
      <c r="B62" s="45" t="s">
        <v>156</v>
      </c>
      <c r="C62" s="37">
        <v>2115.5500000000002</v>
      </c>
      <c r="D62" s="37">
        <v>368.64</v>
      </c>
      <c r="E62" s="37">
        <v>122.47</v>
      </c>
      <c r="F62" s="37">
        <v>176.6</v>
      </c>
      <c r="G62" s="37">
        <v>40.630000000000003</v>
      </c>
      <c r="H62" s="37">
        <v>1038.6199999999999</v>
      </c>
      <c r="I62" s="37">
        <v>602.67999999999995</v>
      </c>
      <c r="J62" s="37">
        <v>435.95</v>
      </c>
      <c r="K62" s="37">
        <v>48.14</v>
      </c>
      <c r="L62" s="37">
        <v>175.47</v>
      </c>
      <c r="M62" s="37">
        <v>106.01</v>
      </c>
      <c r="N62" s="37">
        <v>38.96</v>
      </c>
      <c r="O62" s="126"/>
      <c r="P62" s="126"/>
      <c r="Q62" s="126"/>
      <c r="R62" s="126"/>
      <c r="S62" s="126"/>
      <c r="T62" s="126"/>
      <c r="U62" s="126"/>
      <c r="V62" s="126"/>
      <c r="W62" s="126"/>
      <c r="X62" s="126"/>
    </row>
    <row r="63" spans="1:24" s="22" customFormat="1" ht="21.6" customHeight="1">
      <c r="A63" s="163">
        <f>IF(D63&lt;&gt;"",COUNTA($D$19:D63),"")</f>
        <v>44</v>
      </c>
      <c r="B63" s="43" t="s">
        <v>157</v>
      </c>
      <c r="C63" s="36">
        <v>209.88</v>
      </c>
      <c r="D63" s="36">
        <v>28.45</v>
      </c>
      <c r="E63" s="36">
        <v>12.31</v>
      </c>
      <c r="F63" s="36">
        <v>5.78</v>
      </c>
      <c r="G63" s="36">
        <v>2.2000000000000002</v>
      </c>
      <c r="H63" s="36">
        <v>26.22</v>
      </c>
      <c r="I63" s="36">
        <v>13.06</v>
      </c>
      <c r="J63" s="36">
        <v>13.16</v>
      </c>
      <c r="K63" s="36">
        <v>3.99</v>
      </c>
      <c r="L63" s="36">
        <v>94.41</v>
      </c>
      <c r="M63" s="36">
        <v>36.53</v>
      </c>
      <c r="N63" s="36" t="s">
        <v>13</v>
      </c>
      <c r="O63" s="126"/>
      <c r="P63" s="126"/>
      <c r="Q63" s="126"/>
      <c r="R63" s="126"/>
      <c r="S63" s="126"/>
      <c r="T63" s="126"/>
      <c r="U63" s="126"/>
      <c r="V63" s="126"/>
      <c r="W63" s="126"/>
      <c r="X63" s="126"/>
    </row>
    <row r="64" spans="1:24" s="22" customFormat="1" ht="11.1" customHeight="1">
      <c r="A64" s="163">
        <f>IF(D64&lt;&gt;"",COUNTA($D$19:D64),"")</f>
        <v>45</v>
      </c>
      <c r="B64" s="42" t="s">
        <v>158</v>
      </c>
      <c r="C64" s="36">
        <v>149.4</v>
      </c>
      <c r="D64" s="36">
        <v>13.73</v>
      </c>
      <c r="E64" s="36">
        <v>1.2</v>
      </c>
      <c r="F64" s="36">
        <v>2.44</v>
      </c>
      <c r="G64" s="36">
        <v>1.93</v>
      </c>
      <c r="H64" s="36">
        <v>19.420000000000002</v>
      </c>
      <c r="I64" s="36">
        <v>7.81</v>
      </c>
      <c r="J64" s="36">
        <v>11.61</v>
      </c>
      <c r="K64" s="36">
        <v>3.13</v>
      </c>
      <c r="L64" s="36">
        <v>73.66</v>
      </c>
      <c r="M64" s="36">
        <v>33.9</v>
      </c>
      <c r="N64" s="36" t="s">
        <v>13</v>
      </c>
      <c r="O64" s="126"/>
      <c r="P64" s="126"/>
      <c r="Q64" s="126"/>
      <c r="R64" s="126"/>
      <c r="S64" s="126"/>
      <c r="T64" s="126"/>
      <c r="U64" s="126"/>
      <c r="V64" s="126"/>
      <c r="W64" s="126"/>
      <c r="X64" s="126"/>
    </row>
    <row r="65" spans="1:24"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row>
    <row r="66" spans="1:24" s="22" customFormat="1" ht="11.1" customHeight="1">
      <c r="A66" s="163">
        <f>IF(D66&lt;&gt;"",COUNTA($D$19:D66),"")</f>
        <v>47</v>
      </c>
      <c r="B66" s="42" t="s">
        <v>160</v>
      </c>
      <c r="C66" s="36">
        <v>3.55</v>
      </c>
      <c r="D66" s="36">
        <v>2.2000000000000002</v>
      </c>
      <c r="E66" s="36">
        <v>0.01</v>
      </c>
      <c r="F66" s="36" t="s">
        <v>13</v>
      </c>
      <c r="G66" s="36" t="s">
        <v>13</v>
      </c>
      <c r="H66" s="36">
        <v>0.16</v>
      </c>
      <c r="I66" s="36" t="s">
        <v>13</v>
      </c>
      <c r="J66" s="36">
        <v>0.16</v>
      </c>
      <c r="K66" s="36" t="s">
        <v>13</v>
      </c>
      <c r="L66" s="36">
        <v>1.03</v>
      </c>
      <c r="M66" s="36">
        <v>0.13</v>
      </c>
      <c r="N66" s="36">
        <v>0.02</v>
      </c>
      <c r="O66" s="126"/>
      <c r="P66" s="126"/>
      <c r="Q66" s="126"/>
      <c r="R66" s="126"/>
      <c r="S66" s="126"/>
      <c r="T66" s="126"/>
      <c r="U66" s="126"/>
      <c r="V66" s="126"/>
      <c r="W66" s="126"/>
      <c r="X66" s="126"/>
    </row>
    <row r="67" spans="1:24" s="22" customFormat="1" ht="11.1" customHeight="1">
      <c r="A67" s="163">
        <f>IF(D67&lt;&gt;"",COUNTA($D$19:D67),"")</f>
        <v>48</v>
      </c>
      <c r="B67" s="42" t="s">
        <v>155</v>
      </c>
      <c r="C67" s="36">
        <v>2.37</v>
      </c>
      <c r="D67" s="36">
        <v>0.28999999999999998</v>
      </c>
      <c r="E67" s="36">
        <v>0.62</v>
      </c>
      <c r="F67" s="36" t="s">
        <v>13</v>
      </c>
      <c r="G67" s="36" t="s">
        <v>13</v>
      </c>
      <c r="H67" s="36" t="s">
        <v>13</v>
      </c>
      <c r="I67" s="36" t="s">
        <v>13</v>
      </c>
      <c r="J67" s="36" t="s">
        <v>13</v>
      </c>
      <c r="K67" s="36" t="s">
        <v>13</v>
      </c>
      <c r="L67" s="36">
        <v>1.39</v>
      </c>
      <c r="M67" s="36">
        <v>7.0000000000000007E-2</v>
      </c>
      <c r="N67" s="36" t="s">
        <v>13</v>
      </c>
      <c r="O67" s="126"/>
      <c r="P67" s="126"/>
      <c r="Q67" s="126"/>
      <c r="R67" s="126"/>
      <c r="S67" s="126"/>
      <c r="T67" s="126"/>
      <c r="U67" s="126"/>
      <c r="V67" s="126"/>
      <c r="W67" s="126"/>
      <c r="X67" s="126"/>
    </row>
    <row r="68" spans="1:24" s="22" customFormat="1" ht="20.100000000000001" customHeight="1">
      <c r="A68" s="164">
        <f>IF(D68&lt;&gt;"",COUNTA($D$19:D68),"")</f>
        <v>49</v>
      </c>
      <c r="B68" s="45" t="s">
        <v>161</v>
      </c>
      <c r="C68" s="37">
        <v>211.07</v>
      </c>
      <c r="D68" s="37">
        <v>30.36</v>
      </c>
      <c r="E68" s="37">
        <v>11.7</v>
      </c>
      <c r="F68" s="37">
        <v>5.78</v>
      </c>
      <c r="G68" s="37">
        <v>2.2000000000000002</v>
      </c>
      <c r="H68" s="37">
        <v>26.38</v>
      </c>
      <c r="I68" s="37">
        <v>13.06</v>
      </c>
      <c r="J68" s="37">
        <v>13.32</v>
      </c>
      <c r="K68" s="37">
        <v>3.99</v>
      </c>
      <c r="L68" s="37">
        <v>94.05</v>
      </c>
      <c r="M68" s="37">
        <v>36.590000000000003</v>
      </c>
      <c r="N68" s="37">
        <v>0.02</v>
      </c>
      <c r="O68" s="126"/>
      <c r="P68" s="126"/>
      <c r="Q68" s="126"/>
      <c r="R68" s="126"/>
      <c r="S68" s="126"/>
      <c r="T68" s="126"/>
      <c r="U68" s="126"/>
      <c r="V68" s="126"/>
      <c r="W68" s="126"/>
      <c r="X68" s="126"/>
    </row>
    <row r="69" spans="1:24" s="22" customFormat="1" ht="20.100000000000001" customHeight="1">
      <c r="A69" s="164">
        <f>IF(D69&lt;&gt;"",COUNTA($D$19:D69),"")</f>
        <v>50</v>
      </c>
      <c r="B69" s="45" t="s">
        <v>162</v>
      </c>
      <c r="C69" s="37">
        <v>2326.62</v>
      </c>
      <c r="D69" s="37">
        <v>398.99</v>
      </c>
      <c r="E69" s="37">
        <v>134.16999999999999</v>
      </c>
      <c r="F69" s="37">
        <v>182.38</v>
      </c>
      <c r="G69" s="37">
        <v>42.83</v>
      </c>
      <c r="H69" s="37">
        <v>1065.01</v>
      </c>
      <c r="I69" s="37">
        <v>615.74</v>
      </c>
      <c r="J69" s="37">
        <v>449.27</v>
      </c>
      <c r="K69" s="37">
        <v>52.13</v>
      </c>
      <c r="L69" s="37">
        <v>269.52</v>
      </c>
      <c r="M69" s="37">
        <v>142.6</v>
      </c>
      <c r="N69" s="37">
        <v>38.979999999999997</v>
      </c>
      <c r="O69" s="126"/>
      <c r="P69" s="126"/>
      <c r="Q69" s="126"/>
      <c r="R69" s="126"/>
      <c r="S69" s="126"/>
      <c r="T69" s="126"/>
      <c r="U69" s="126"/>
      <c r="V69" s="126"/>
      <c r="W69" s="126"/>
      <c r="X69" s="126"/>
    </row>
    <row r="70" spans="1:24" s="22" customFormat="1" ht="11.1" customHeight="1">
      <c r="A70" s="163">
        <f>IF(D70&lt;&gt;"",COUNTA($D$19:D70),"")</f>
        <v>51</v>
      </c>
      <c r="B70" s="42" t="s">
        <v>163</v>
      </c>
      <c r="C70" s="36">
        <v>621.20000000000005</v>
      </c>
      <c r="D70" s="36" t="s">
        <v>13</v>
      </c>
      <c r="E70" s="36" t="s">
        <v>13</v>
      </c>
      <c r="F70" s="36" t="s">
        <v>13</v>
      </c>
      <c r="G70" s="36" t="s">
        <v>13</v>
      </c>
      <c r="H70" s="36" t="s">
        <v>13</v>
      </c>
      <c r="I70" s="36" t="s">
        <v>13</v>
      </c>
      <c r="J70" s="36" t="s">
        <v>13</v>
      </c>
      <c r="K70" s="36" t="s">
        <v>13</v>
      </c>
      <c r="L70" s="36" t="s">
        <v>13</v>
      </c>
      <c r="M70" s="36" t="s">
        <v>13</v>
      </c>
      <c r="N70" s="36">
        <v>621.20000000000005</v>
      </c>
      <c r="O70" s="126"/>
      <c r="P70" s="126"/>
      <c r="Q70" s="126"/>
      <c r="R70" s="126"/>
      <c r="S70" s="126"/>
      <c r="T70" s="126"/>
      <c r="U70" s="126"/>
      <c r="V70" s="126"/>
      <c r="W70" s="126"/>
      <c r="X70" s="126"/>
    </row>
    <row r="71" spans="1:24" s="22" customFormat="1" ht="11.1" customHeight="1">
      <c r="A71" s="163">
        <f>IF(D71&lt;&gt;"",COUNTA($D$19:D71),"")</f>
        <v>52</v>
      </c>
      <c r="B71" s="42" t="s">
        <v>164</v>
      </c>
      <c r="C71" s="36">
        <v>256.17</v>
      </c>
      <c r="D71" s="36" t="s">
        <v>13</v>
      </c>
      <c r="E71" s="36" t="s">
        <v>13</v>
      </c>
      <c r="F71" s="36" t="s">
        <v>13</v>
      </c>
      <c r="G71" s="36" t="s">
        <v>13</v>
      </c>
      <c r="H71" s="36" t="s">
        <v>13</v>
      </c>
      <c r="I71" s="36" t="s">
        <v>13</v>
      </c>
      <c r="J71" s="36" t="s">
        <v>13</v>
      </c>
      <c r="K71" s="36" t="s">
        <v>13</v>
      </c>
      <c r="L71" s="36" t="s">
        <v>13</v>
      </c>
      <c r="M71" s="36" t="s">
        <v>13</v>
      </c>
      <c r="N71" s="36">
        <v>256.17</v>
      </c>
      <c r="O71" s="126"/>
      <c r="P71" s="126"/>
      <c r="Q71" s="126"/>
      <c r="R71" s="126"/>
      <c r="S71" s="126"/>
      <c r="T71" s="126"/>
      <c r="U71" s="126"/>
      <c r="V71" s="126"/>
      <c r="W71" s="126"/>
      <c r="X71" s="126"/>
    </row>
    <row r="72" spans="1:24" s="22" customFormat="1" ht="11.1" customHeight="1">
      <c r="A72" s="163">
        <f>IF(D72&lt;&gt;"",COUNTA($D$19:D72),"")</f>
        <v>53</v>
      </c>
      <c r="B72" s="42" t="s">
        <v>180</v>
      </c>
      <c r="C72" s="36">
        <v>217.37</v>
      </c>
      <c r="D72" s="36" t="s">
        <v>13</v>
      </c>
      <c r="E72" s="36" t="s">
        <v>13</v>
      </c>
      <c r="F72" s="36" t="s">
        <v>13</v>
      </c>
      <c r="G72" s="36" t="s">
        <v>13</v>
      </c>
      <c r="H72" s="36" t="s">
        <v>13</v>
      </c>
      <c r="I72" s="36" t="s">
        <v>13</v>
      </c>
      <c r="J72" s="36" t="s">
        <v>13</v>
      </c>
      <c r="K72" s="36" t="s">
        <v>13</v>
      </c>
      <c r="L72" s="36" t="s">
        <v>13</v>
      </c>
      <c r="M72" s="36" t="s">
        <v>13</v>
      </c>
      <c r="N72" s="36">
        <v>217.37</v>
      </c>
      <c r="O72" s="126"/>
      <c r="P72" s="126"/>
      <c r="Q72" s="126"/>
      <c r="R72" s="126"/>
      <c r="S72" s="126"/>
      <c r="T72" s="126"/>
      <c r="U72" s="126"/>
      <c r="V72" s="126"/>
      <c r="W72" s="126"/>
      <c r="X72" s="126"/>
    </row>
    <row r="73" spans="1:24" s="22" customFormat="1" ht="11.1" customHeight="1">
      <c r="A73" s="163">
        <f>IF(D73&lt;&gt;"",COUNTA($D$19:D73),"")</f>
        <v>54</v>
      </c>
      <c r="B73" s="42" t="s">
        <v>181</v>
      </c>
      <c r="C73" s="36">
        <v>108.07</v>
      </c>
      <c r="D73" s="36" t="s">
        <v>13</v>
      </c>
      <c r="E73" s="36" t="s">
        <v>13</v>
      </c>
      <c r="F73" s="36" t="s">
        <v>13</v>
      </c>
      <c r="G73" s="36" t="s">
        <v>13</v>
      </c>
      <c r="H73" s="36" t="s">
        <v>13</v>
      </c>
      <c r="I73" s="36" t="s">
        <v>13</v>
      </c>
      <c r="J73" s="36" t="s">
        <v>13</v>
      </c>
      <c r="K73" s="36" t="s">
        <v>13</v>
      </c>
      <c r="L73" s="36" t="s">
        <v>13</v>
      </c>
      <c r="M73" s="36" t="s">
        <v>13</v>
      </c>
      <c r="N73" s="36">
        <v>108.07</v>
      </c>
      <c r="O73" s="126"/>
      <c r="P73" s="126"/>
      <c r="Q73" s="126"/>
      <c r="R73" s="126"/>
      <c r="S73" s="126"/>
      <c r="T73" s="126"/>
      <c r="U73" s="126"/>
      <c r="V73" s="126"/>
      <c r="W73" s="126"/>
      <c r="X73" s="126"/>
    </row>
    <row r="74" spans="1:24" s="22" customFormat="1" ht="11.1" customHeight="1">
      <c r="A74" s="163">
        <f>IF(D74&lt;&gt;"",COUNTA($D$19:D74),"")</f>
        <v>55</v>
      </c>
      <c r="B74" s="42" t="s">
        <v>69</v>
      </c>
      <c r="C74" s="36">
        <v>376.69</v>
      </c>
      <c r="D74" s="36" t="s">
        <v>13</v>
      </c>
      <c r="E74" s="36" t="s">
        <v>13</v>
      </c>
      <c r="F74" s="36" t="s">
        <v>13</v>
      </c>
      <c r="G74" s="36" t="s">
        <v>13</v>
      </c>
      <c r="H74" s="36" t="s">
        <v>13</v>
      </c>
      <c r="I74" s="36" t="s">
        <v>13</v>
      </c>
      <c r="J74" s="36" t="s">
        <v>13</v>
      </c>
      <c r="K74" s="36" t="s">
        <v>13</v>
      </c>
      <c r="L74" s="36" t="s">
        <v>13</v>
      </c>
      <c r="M74" s="36" t="s">
        <v>13</v>
      </c>
      <c r="N74" s="36">
        <v>376.69</v>
      </c>
      <c r="O74" s="126"/>
      <c r="P74" s="126"/>
      <c r="Q74" s="126"/>
      <c r="R74" s="126"/>
      <c r="S74" s="126"/>
      <c r="T74" s="126"/>
      <c r="U74" s="126"/>
      <c r="V74" s="126"/>
      <c r="W74" s="126"/>
      <c r="X74" s="126"/>
    </row>
    <row r="75" spans="1:24" s="22" customFormat="1" ht="21.6" customHeight="1">
      <c r="A75" s="163">
        <f>IF(D75&lt;&gt;"",COUNTA($D$19:D75),"")</f>
        <v>56</v>
      </c>
      <c r="B75" s="43" t="s">
        <v>165</v>
      </c>
      <c r="C75" s="36">
        <v>305.11</v>
      </c>
      <c r="D75" s="36" t="s">
        <v>13</v>
      </c>
      <c r="E75" s="36" t="s">
        <v>13</v>
      </c>
      <c r="F75" s="36" t="s">
        <v>13</v>
      </c>
      <c r="G75" s="36" t="s">
        <v>13</v>
      </c>
      <c r="H75" s="36" t="s">
        <v>13</v>
      </c>
      <c r="I75" s="36" t="s">
        <v>13</v>
      </c>
      <c r="J75" s="36" t="s">
        <v>13</v>
      </c>
      <c r="K75" s="36" t="s">
        <v>13</v>
      </c>
      <c r="L75" s="36" t="s">
        <v>13</v>
      </c>
      <c r="M75" s="36" t="s">
        <v>13</v>
      </c>
      <c r="N75" s="36">
        <v>305.11</v>
      </c>
      <c r="O75" s="126"/>
      <c r="P75" s="126"/>
      <c r="Q75" s="126"/>
      <c r="R75" s="126"/>
      <c r="S75" s="126"/>
      <c r="T75" s="126"/>
      <c r="U75" s="126"/>
      <c r="V75" s="126"/>
      <c r="W75" s="126"/>
      <c r="X75" s="126"/>
    </row>
    <row r="76" spans="1:24" s="22" customFormat="1" ht="21.6" customHeight="1">
      <c r="A76" s="163">
        <f>IF(D76&lt;&gt;"",COUNTA($D$19:D76),"")</f>
        <v>57</v>
      </c>
      <c r="B76" s="43" t="s">
        <v>166</v>
      </c>
      <c r="C76" s="36">
        <v>344.72</v>
      </c>
      <c r="D76" s="36">
        <v>2.4700000000000002</v>
      </c>
      <c r="E76" s="36">
        <v>1.1200000000000001</v>
      </c>
      <c r="F76" s="36">
        <v>13.09</v>
      </c>
      <c r="G76" s="36">
        <v>2.89</v>
      </c>
      <c r="H76" s="36">
        <v>298.33</v>
      </c>
      <c r="I76" s="36">
        <v>179.11</v>
      </c>
      <c r="J76" s="36">
        <v>119.22</v>
      </c>
      <c r="K76" s="36">
        <v>0.31</v>
      </c>
      <c r="L76" s="36">
        <v>24.49</v>
      </c>
      <c r="M76" s="36">
        <v>2.02</v>
      </c>
      <c r="N76" s="36" t="s">
        <v>13</v>
      </c>
      <c r="O76" s="126"/>
      <c r="P76" s="126"/>
      <c r="Q76" s="126"/>
      <c r="R76" s="126"/>
      <c r="S76" s="126"/>
      <c r="T76" s="126"/>
      <c r="U76" s="126"/>
      <c r="V76" s="126"/>
      <c r="W76" s="126"/>
      <c r="X76" s="126"/>
    </row>
    <row r="77" spans="1:24" s="22" customFormat="1" ht="21.6" customHeight="1">
      <c r="A77" s="163">
        <f>IF(D77&lt;&gt;"",COUNTA($D$19:D77),"")</f>
        <v>58</v>
      </c>
      <c r="B77" s="43" t="s">
        <v>167</v>
      </c>
      <c r="C77" s="36">
        <v>60.74</v>
      </c>
      <c r="D77" s="36">
        <v>0.79</v>
      </c>
      <c r="E77" s="36">
        <v>0.01</v>
      </c>
      <c r="F77" s="36" t="s">
        <v>13</v>
      </c>
      <c r="G77" s="36">
        <v>0.01</v>
      </c>
      <c r="H77" s="36">
        <v>59.17</v>
      </c>
      <c r="I77" s="36">
        <v>58.18</v>
      </c>
      <c r="J77" s="36">
        <v>0.99</v>
      </c>
      <c r="K77" s="36" t="s">
        <v>13</v>
      </c>
      <c r="L77" s="36" t="s">
        <v>13</v>
      </c>
      <c r="M77" s="36">
        <v>0.76</v>
      </c>
      <c r="N77" s="36" t="s">
        <v>13</v>
      </c>
      <c r="O77" s="126"/>
      <c r="P77" s="126"/>
      <c r="Q77" s="126"/>
      <c r="R77" s="126"/>
      <c r="S77" s="126"/>
      <c r="T77" s="126"/>
      <c r="U77" s="126"/>
      <c r="V77" s="126"/>
      <c r="W77" s="126"/>
      <c r="X77" s="126"/>
    </row>
    <row r="78" spans="1:24" s="22" customFormat="1" ht="11.1" customHeight="1">
      <c r="A78" s="163">
        <f>IF(D78&lt;&gt;"",COUNTA($D$19:D78),"")</f>
        <v>59</v>
      </c>
      <c r="B78" s="42" t="s">
        <v>168</v>
      </c>
      <c r="C78" s="36">
        <v>131.29</v>
      </c>
      <c r="D78" s="36">
        <v>2.2599999999999998</v>
      </c>
      <c r="E78" s="36">
        <v>36.409999999999997</v>
      </c>
      <c r="F78" s="36">
        <v>1.84</v>
      </c>
      <c r="G78" s="36">
        <v>6.32</v>
      </c>
      <c r="H78" s="36">
        <v>23.37</v>
      </c>
      <c r="I78" s="36">
        <v>0.05</v>
      </c>
      <c r="J78" s="36">
        <v>23.32</v>
      </c>
      <c r="K78" s="36">
        <v>5.5</v>
      </c>
      <c r="L78" s="36">
        <v>18.309999999999999</v>
      </c>
      <c r="M78" s="36">
        <v>37.28</v>
      </c>
      <c r="N78" s="36" t="s">
        <v>13</v>
      </c>
      <c r="O78" s="126"/>
      <c r="P78" s="126"/>
      <c r="Q78" s="126"/>
      <c r="R78" s="126"/>
      <c r="S78" s="126"/>
      <c r="T78" s="126"/>
      <c r="U78" s="126"/>
      <c r="V78" s="126"/>
      <c r="W78" s="126"/>
      <c r="X78" s="126"/>
    </row>
    <row r="79" spans="1:24" s="22" customFormat="1" ht="11.1" customHeight="1">
      <c r="A79" s="163">
        <f>IF(D79&lt;&gt;"",COUNTA($D$19:D79),"")</f>
        <v>60</v>
      </c>
      <c r="B79" s="42" t="s">
        <v>169</v>
      </c>
      <c r="C79" s="36">
        <v>1016.58</v>
      </c>
      <c r="D79" s="36">
        <v>156.53</v>
      </c>
      <c r="E79" s="36">
        <v>39.700000000000003</v>
      </c>
      <c r="F79" s="36">
        <v>37.020000000000003</v>
      </c>
      <c r="G79" s="36">
        <v>3.63</v>
      </c>
      <c r="H79" s="36">
        <v>189.54</v>
      </c>
      <c r="I79" s="36">
        <v>135.72999999999999</v>
      </c>
      <c r="J79" s="36">
        <v>53.81</v>
      </c>
      <c r="K79" s="36">
        <v>2.37</v>
      </c>
      <c r="L79" s="36">
        <v>15.97</v>
      </c>
      <c r="M79" s="36">
        <v>62.98</v>
      </c>
      <c r="N79" s="36">
        <v>508.83</v>
      </c>
      <c r="O79" s="126"/>
      <c r="P79" s="126"/>
      <c r="Q79" s="126"/>
      <c r="R79" s="126"/>
      <c r="S79" s="126"/>
      <c r="T79" s="126"/>
      <c r="U79" s="126"/>
      <c r="V79" s="126"/>
      <c r="W79" s="126"/>
      <c r="X79" s="126"/>
    </row>
    <row r="80" spans="1:24" s="22" customFormat="1" ht="11.1" customHeight="1">
      <c r="A80" s="163">
        <f>IF(D80&lt;&gt;"",COUNTA($D$19:D80),"")</f>
        <v>61</v>
      </c>
      <c r="B80" s="42" t="s">
        <v>155</v>
      </c>
      <c r="C80" s="36">
        <v>640.07000000000005</v>
      </c>
      <c r="D80" s="36">
        <v>73.44</v>
      </c>
      <c r="E80" s="36">
        <v>5.6</v>
      </c>
      <c r="F80" s="36">
        <v>32.97</v>
      </c>
      <c r="G80" s="36">
        <v>0.18</v>
      </c>
      <c r="H80" s="36">
        <v>32.14</v>
      </c>
      <c r="I80" s="36">
        <v>0.44</v>
      </c>
      <c r="J80" s="36">
        <v>31.7</v>
      </c>
      <c r="K80" s="36">
        <v>0.86</v>
      </c>
      <c r="L80" s="36">
        <v>4.34</v>
      </c>
      <c r="M80" s="36">
        <v>0.87</v>
      </c>
      <c r="N80" s="36">
        <v>489.69</v>
      </c>
      <c r="O80" s="126"/>
      <c r="P80" s="126"/>
      <c r="Q80" s="126"/>
      <c r="R80" s="126"/>
      <c r="S80" s="126"/>
      <c r="T80" s="126"/>
      <c r="U80" s="126"/>
      <c r="V80" s="126"/>
      <c r="W80" s="126"/>
      <c r="X80" s="126"/>
    </row>
    <row r="81" spans="1:24" s="22" customFormat="1" ht="20.100000000000001" customHeight="1">
      <c r="A81" s="164">
        <f>IF(D81&lt;&gt;"",COUNTA($D$19:D81),"")</f>
        <v>62</v>
      </c>
      <c r="B81" s="45" t="s">
        <v>170</v>
      </c>
      <c r="C81" s="37">
        <v>2216.25</v>
      </c>
      <c r="D81" s="37">
        <v>88.6</v>
      </c>
      <c r="E81" s="37">
        <v>71.650000000000006</v>
      </c>
      <c r="F81" s="37">
        <v>18.989999999999998</v>
      </c>
      <c r="G81" s="37">
        <v>12.66</v>
      </c>
      <c r="H81" s="37">
        <v>538.27</v>
      </c>
      <c r="I81" s="37">
        <v>372.64</v>
      </c>
      <c r="J81" s="37">
        <v>165.64</v>
      </c>
      <c r="K81" s="37">
        <v>7.32</v>
      </c>
      <c r="L81" s="37">
        <v>54.43</v>
      </c>
      <c r="M81" s="37">
        <v>102.18</v>
      </c>
      <c r="N81" s="37">
        <v>1322.14</v>
      </c>
      <c r="O81" s="126"/>
      <c r="P81" s="126"/>
      <c r="Q81" s="126"/>
      <c r="R81" s="126"/>
      <c r="S81" s="126"/>
      <c r="T81" s="126"/>
      <c r="U81" s="126"/>
      <c r="V81" s="126"/>
      <c r="W81" s="126"/>
      <c r="X81" s="126"/>
    </row>
    <row r="82" spans="1:24" s="47" customFormat="1" ht="11.1" customHeight="1">
      <c r="A82" s="163">
        <f>IF(D82&lt;&gt;"",COUNTA($D$19:D82),"")</f>
        <v>63</v>
      </c>
      <c r="B82" s="42" t="s">
        <v>171</v>
      </c>
      <c r="C82" s="36">
        <v>114.33</v>
      </c>
      <c r="D82" s="36">
        <v>0.35</v>
      </c>
      <c r="E82" s="36">
        <v>6.69</v>
      </c>
      <c r="F82" s="36">
        <v>0.49</v>
      </c>
      <c r="G82" s="36" t="s">
        <v>13</v>
      </c>
      <c r="H82" s="36">
        <v>7.71</v>
      </c>
      <c r="I82" s="36">
        <v>0.56000000000000005</v>
      </c>
      <c r="J82" s="36">
        <v>7.15</v>
      </c>
      <c r="K82" s="36">
        <v>3.52</v>
      </c>
      <c r="L82" s="36">
        <v>23.13</v>
      </c>
      <c r="M82" s="36">
        <v>12.2</v>
      </c>
      <c r="N82" s="36">
        <v>60.23</v>
      </c>
      <c r="O82" s="127"/>
      <c r="P82" s="127"/>
      <c r="Q82" s="127"/>
      <c r="R82" s="127"/>
      <c r="S82" s="127"/>
      <c r="T82" s="127"/>
      <c r="U82" s="127"/>
      <c r="V82" s="127"/>
      <c r="W82" s="127"/>
      <c r="X82" s="127"/>
    </row>
    <row r="83" spans="1:24" s="47" customFormat="1" ht="11.1" customHeight="1">
      <c r="A83" s="163">
        <f>IF(D83&lt;&gt;"",COUNTA($D$19:D83),"")</f>
        <v>64</v>
      </c>
      <c r="B83" s="42" t="s">
        <v>172</v>
      </c>
      <c r="C83" s="36">
        <v>0.34</v>
      </c>
      <c r="D83" s="36" t="s">
        <v>13</v>
      </c>
      <c r="E83" s="36" t="s">
        <v>13</v>
      </c>
      <c r="F83" s="36" t="s">
        <v>13</v>
      </c>
      <c r="G83" s="36" t="s">
        <v>13</v>
      </c>
      <c r="H83" s="36" t="s">
        <v>13</v>
      </c>
      <c r="I83" s="36" t="s">
        <v>13</v>
      </c>
      <c r="J83" s="36" t="s">
        <v>13</v>
      </c>
      <c r="K83" s="36" t="s">
        <v>13</v>
      </c>
      <c r="L83" s="36">
        <v>0.34</v>
      </c>
      <c r="M83" s="36" t="s">
        <v>13</v>
      </c>
      <c r="N83" s="36" t="s">
        <v>13</v>
      </c>
      <c r="O83" s="127"/>
      <c r="P83" s="127"/>
      <c r="Q83" s="127"/>
      <c r="R83" s="127"/>
      <c r="S83" s="127"/>
      <c r="T83" s="127"/>
      <c r="U83" s="127"/>
      <c r="V83" s="127"/>
      <c r="W83" s="127"/>
      <c r="X83" s="127"/>
    </row>
    <row r="84" spans="1:24" s="47" customFormat="1" ht="11.1" customHeight="1">
      <c r="A84" s="163">
        <f>IF(D84&lt;&gt;"",COUNTA($D$19:D84),"")</f>
        <v>65</v>
      </c>
      <c r="B84" s="42" t="s">
        <v>173</v>
      </c>
      <c r="C84" s="36">
        <v>71.34</v>
      </c>
      <c r="D84" s="36">
        <v>31.87</v>
      </c>
      <c r="E84" s="36">
        <v>0.99</v>
      </c>
      <c r="F84" s="36">
        <v>0.1</v>
      </c>
      <c r="G84" s="36">
        <v>0.02</v>
      </c>
      <c r="H84" s="36">
        <v>0.53</v>
      </c>
      <c r="I84" s="36">
        <v>0.02</v>
      </c>
      <c r="J84" s="36">
        <v>0.52</v>
      </c>
      <c r="K84" s="36">
        <v>0.5</v>
      </c>
      <c r="L84" s="36">
        <v>22.28</v>
      </c>
      <c r="M84" s="36">
        <v>10.86</v>
      </c>
      <c r="N84" s="36">
        <v>4.18</v>
      </c>
      <c r="O84" s="127"/>
      <c r="P84" s="127"/>
      <c r="Q84" s="127"/>
      <c r="R84" s="127"/>
      <c r="S84" s="127"/>
      <c r="T84" s="127"/>
      <c r="U84" s="127"/>
      <c r="V84" s="127"/>
      <c r="W84" s="127"/>
      <c r="X84" s="127"/>
    </row>
    <row r="85" spans="1:24" s="47" customFormat="1" ht="11.1" customHeight="1">
      <c r="A85" s="163">
        <f>IF(D85&lt;&gt;"",COUNTA($D$19:D85),"")</f>
        <v>66</v>
      </c>
      <c r="B85" s="42" t="s">
        <v>155</v>
      </c>
      <c r="C85" s="36">
        <v>2.37</v>
      </c>
      <c r="D85" s="36">
        <v>0.28999999999999998</v>
      </c>
      <c r="E85" s="36">
        <v>0.62</v>
      </c>
      <c r="F85" s="36" t="s">
        <v>13</v>
      </c>
      <c r="G85" s="36" t="s">
        <v>13</v>
      </c>
      <c r="H85" s="36" t="s">
        <v>13</v>
      </c>
      <c r="I85" s="36" t="s">
        <v>13</v>
      </c>
      <c r="J85" s="36" t="s">
        <v>13</v>
      </c>
      <c r="K85" s="36" t="s">
        <v>13</v>
      </c>
      <c r="L85" s="36">
        <v>1.39</v>
      </c>
      <c r="M85" s="36">
        <v>7.0000000000000007E-2</v>
      </c>
      <c r="N85" s="36" t="s">
        <v>13</v>
      </c>
      <c r="O85" s="127"/>
      <c r="P85" s="127"/>
      <c r="Q85" s="127"/>
      <c r="R85" s="127"/>
      <c r="S85" s="127"/>
      <c r="T85" s="127"/>
      <c r="U85" s="127"/>
      <c r="V85" s="127"/>
      <c r="W85" s="127"/>
      <c r="X85" s="127"/>
    </row>
    <row r="86" spans="1:24" s="22" customFormat="1" ht="20.100000000000001" customHeight="1">
      <c r="A86" s="164">
        <f>IF(D86&lt;&gt;"",COUNTA($D$19:D86),"")</f>
        <v>67</v>
      </c>
      <c r="B86" s="45" t="s">
        <v>174</v>
      </c>
      <c r="C86" s="37">
        <v>183.64</v>
      </c>
      <c r="D86" s="37">
        <v>31.93</v>
      </c>
      <c r="E86" s="37">
        <v>7.06</v>
      </c>
      <c r="F86" s="37">
        <v>0.59</v>
      </c>
      <c r="G86" s="37">
        <v>0.02</v>
      </c>
      <c r="H86" s="37">
        <v>8.24</v>
      </c>
      <c r="I86" s="37">
        <v>0.57999999999999996</v>
      </c>
      <c r="J86" s="37">
        <v>7.67</v>
      </c>
      <c r="K86" s="37">
        <v>4.0199999999999996</v>
      </c>
      <c r="L86" s="37">
        <v>44.36</v>
      </c>
      <c r="M86" s="37">
        <v>23</v>
      </c>
      <c r="N86" s="37">
        <v>64.41</v>
      </c>
      <c r="O86" s="126"/>
      <c r="P86" s="126"/>
      <c r="Q86" s="126"/>
      <c r="R86" s="126"/>
      <c r="S86" s="126"/>
      <c r="T86" s="126"/>
      <c r="U86" s="126"/>
      <c r="V86" s="126"/>
      <c r="W86" s="126"/>
      <c r="X86" s="126"/>
    </row>
    <row r="87" spans="1:24" s="22" customFormat="1" ht="20.100000000000001" customHeight="1">
      <c r="A87" s="164">
        <f>IF(D87&lt;&gt;"",COUNTA($D$19:D87),"")</f>
        <v>68</v>
      </c>
      <c r="B87" s="45" t="s">
        <v>175</v>
      </c>
      <c r="C87" s="37">
        <v>2399.88</v>
      </c>
      <c r="D87" s="37">
        <v>120.54</v>
      </c>
      <c r="E87" s="37">
        <v>78.709999999999994</v>
      </c>
      <c r="F87" s="37">
        <v>19.579999999999998</v>
      </c>
      <c r="G87" s="37">
        <v>12.68</v>
      </c>
      <c r="H87" s="37">
        <v>546.51</v>
      </c>
      <c r="I87" s="37">
        <v>373.21</v>
      </c>
      <c r="J87" s="37">
        <v>173.3</v>
      </c>
      <c r="K87" s="37">
        <v>11.34</v>
      </c>
      <c r="L87" s="37">
        <v>98.79</v>
      </c>
      <c r="M87" s="37">
        <v>125.18</v>
      </c>
      <c r="N87" s="37">
        <v>1386.55</v>
      </c>
      <c r="O87" s="126"/>
      <c r="P87" s="126"/>
      <c r="Q87" s="126"/>
      <c r="R87" s="126"/>
      <c r="S87" s="126"/>
      <c r="T87" s="126"/>
      <c r="U87" s="126"/>
      <c r="V87" s="126"/>
      <c r="W87" s="126"/>
      <c r="X87" s="126"/>
    </row>
    <row r="88" spans="1:24" s="22" customFormat="1" ht="20.100000000000001" customHeight="1">
      <c r="A88" s="164">
        <f>IF(D88&lt;&gt;"",COUNTA($D$19:D88),"")</f>
        <v>69</v>
      </c>
      <c r="B88" s="45" t="s">
        <v>176</v>
      </c>
      <c r="C88" s="37">
        <v>73.27</v>
      </c>
      <c r="D88" s="37">
        <v>-278.45</v>
      </c>
      <c r="E88" s="37">
        <v>-55.46</v>
      </c>
      <c r="F88" s="37">
        <v>-162.80000000000001</v>
      </c>
      <c r="G88" s="37">
        <v>-30.15</v>
      </c>
      <c r="H88" s="37">
        <v>-518.49</v>
      </c>
      <c r="I88" s="37">
        <v>-242.52</v>
      </c>
      <c r="J88" s="37">
        <v>-275.97000000000003</v>
      </c>
      <c r="K88" s="37">
        <v>-40.79</v>
      </c>
      <c r="L88" s="37">
        <v>-170.73</v>
      </c>
      <c r="M88" s="37">
        <v>-17.420000000000002</v>
      </c>
      <c r="N88" s="37">
        <v>1347.56</v>
      </c>
      <c r="O88" s="126"/>
      <c r="P88" s="126"/>
      <c r="Q88" s="126"/>
      <c r="R88" s="126"/>
      <c r="S88" s="126"/>
      <c r="T88" s="126"/>
      <c r="U88" s="126"/>
      <c r="V88" s="126"/>
      <c r="W88" s="126"/>
      <c r="X88" s="126"/>
    </row>
    <row r="89" spans="1:24" s="47" customFormat="1" ht="24.95" customHeight="1">
      <c r="A89" s="163">
        <f>IF(D89&lt;&gt;"",COUNTA($D$19:D89),"")</f>
        <v>70</v>
      </c>
      <c r="B89" s="44" t="s">
        <v>177</v>
      </c>
      <c r="C89" s="38">
        <v>100.69</v>
      </c>
      <c r="D89" s="38">
        <v>-280.02999999999997</v>
      </c>
      <c r="E89" s="38">
        <v>-50.82</v>
      </c>
      <c r="F89" s="38">
        <v>-157.62</v>
      </c>
      <c r="G89" s="38">
        <v>-27.97</v>
      </c>
      <c r="H89" s="38">
        <v>-500.35</v>
      </c>
      <c r="I89" s="38">
        <v>-230.04</v>
      </c>
      <c r="J89" s="38">
        <v>-270.31</v>
      </c>
      <c r="K89" s="38">
        <v>-40.82</v>
      </c>
      <c r="L89" s="38">
        <v>-121.05</v>
      </c>
      <c r="M89" s="38">
        <v>-3.83</v>
      </c>
      <c r="N89" s="38">
        <v>1283.18</v>
      </c>
      <c r="O89" s="127"/>
      <c r="P89" s="127"/>
      <c r="Q89" s="127"/>
      <c r="R89" s="127"/>
      <c r="S89" s="127"/>
      <c r="T89" s="127"/>
      <c r="U89" s="127"/>
      <c r="V89" s="127"/>
      <c r="W89" s="127"/>
      <c r="X89" s="127"/>
    </row>
    <row r="90" spans="1:24" s="47" customFormat="1" ht="18" customHeight="1">
      <c r="A90" s="163">
        <f>IF(D90&lt;&gt;"",COUNTA($D$19:D90),"")</f>
        <v>71</v>
      </c>
      <c r="B90" s="42" t="s">
        <v>178</v>
      </c>
      <c r="C90" s="36">
        <v>92.89</v>
      </c>
      <c r="D90" s="36" t="s">
        <v>13</v>
      </c>
      <c r="E90" s="36" t="s">
        <v>13</v>
      </c>
      <c r="F90" s="36" t="s">
        <v>13</v>
      </c>
      <c r="G90" s="36" t="s">
        <v>13</v>
      </c>
      <c r="H90" s="36" t="s">
        <v>13</v>
      </c>
      <c r="I90" s="36" t="s">
        <v>13</v>
      </c>
      <c r="J90" s="36" t="s">
        <v>13</v>
      </c>
      <c r="K90" s="36" t="s">
        <v>13</v>
      </c>
      <c r="L90" s="36" t="s">
        <v>13</v>
      </c>
      <c r="M90" s="36" t="s">
        <v>13</v>
      </c>
      <c r="N90" s="36">
        <v>92.89</v>
      </c>
      <c r="O90" s="127"/>
      <c r="P90" s="127"/>
      <c r="Q90" s="127"/>
      <c r="R90" s="127"/>
      <c r="S90" s="127"/>
      <c r="T90" s="127"/>
      <c r="U90" s="127"/>
      <c r="V90" s="127"/>
      <c r="W90" s="127"/>
      <c r="X90" s="127"/>
    </row>
    <row r="91" spans="1:24" ht="11.1" customHeight="1">
      <c r="A91" s="163">
        <f>IF(D91&lt;&gt;"",COUNTA($D$19:D91),"")</f>
        <v>72</v>
      </c>
      <c r="B91" s="42" t="s">
        <v>179</v>
      </c>
      <c r="C91" s="36">
        <v>115.91</v>
      </c>
      <c r="D91" s="36">
        <v>0.12</v>
      </c>
      <c r="E91" s="36">
        <v>0.65</v>
      </c>
      <c r="F91" s="36">
        <v>0.26</v>
      </c>
      <c r="G91" s="36" t="s">
        <v>13</v>
      </c>
      <c r="H91" s="36" t="s">
        <v>13</v>
      </c>
      <c r="I91" s="36" t="s">
        <v>13</v>
      </c>
      <c r="J91" s="36" t="s">
        <v>13</v>
      </c>
      <c r="K91" s="36">
        <v>7.0000000000000007E-2</v>
      </c>
      <c r="L91" s="36">
        <v>0.5</v>
      </c>
      <c r="M91" s="36">
        <v>0.09</v>
      </c>
      <c r="N91" s="36">
        <v>114.22</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P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7.42578125" style="17" customWidth="1"/>
    <col min="10" max="11" width="7.28515625" style="17" customWidth="1"/>
    <col min="12" max="12" width="7.42578125" style="17" customWidth="1"/>
    <col min="13" max="13" width="7.7109375" style="17" customWidth="1"/>
    <col min="14" max="14" width="7.28515625" style="17" customWidth="1"/>
    <col min="15" max="16384" width="11.42578125" style="17"/>
  </cols>
  <sheetData>
    <row r="1" spans="1:14" s="18" customFormat="1" ht="24.95" customHeight="1">
      <c r="A1" s="261" t="s">
        <v>941</v>
      </c>
      <c r="B1" s="236"/>
      <c r="C1" s="244" t="str">
        <f>"Auszahlungen und Einzahlungen der kreisfreien und großen
kreisangehörigen Städte "&amp;Deckblatt!A7&amp;" nach Produktbereichen"</f>
        <v>Auszahlungen und Einzahlungen der kreisfreien und großen
kreisangehörigen Städte 2015 nach Produktbereichen</v>
      </c>
      <c r="D1" s="245"/>
      <c r="E1" s="245"/>
      <c r="F1" s="245"/>
      <c r="G1" s="245"/>
      <c r="H1" s="245" t="str">
        <f>"Auszahlungen und Einzahlungen der kreisfreien und großen
kreisangehörigen Städte "&amp;Deckblatt!A7&amp;" nach Produktbereichen"</f>
        <v>Auszahlungen und Einzahlungen der kreisfreien und großen
kreisangehörigen Städte 2015 nach Produktbereichen</v>
      </c>
      <c r="I1" s="245"/>
      <c r="J1" s="245"/>
      <c r="K1" s="245"/>
      <c r="L1" s="245"/>
      <c r="M1" s="245"/>
      <c r="N1" s="245"/>
    </row>
    <row r="2" spans="1:14" s="18" customFormat="1" ht="24.95" customHeight="1">
      <c r="A2" s="261" t="s">
        <v>942</v>
      </c>
      <c r="B2" s="236"/>
      <c r="C2" s="244" t="s">
        <v>123</v>
      </c>
      <c r="D2" s="245"/>
      <c r="E2" s="245"/>
      <c r="F2" s="245"/>
      <c r="G2" s="245"/>
      <c r="H2" s="245" t="s">
        <v>123</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16"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16" s="22" customFormat="1" ht="20.100000000000001" customHeight="1">
      <c r="A18" s="23"/>
      <c r="B18" s="31"/>
      <c r="C18" s="287" t="s">
        <v>119</v>
      </c>
      <c r="D18" s="288"/>
      <c r="E18" s="288"/>
      <c r="F18" s="288"/>
      <c r="G18" s="288"/>
      <c r="H18" s="288" t="s">
        <v>119</v>
      </c>
      <c r="I18" s="288"/>
      <c r="J18" s="288"/>
      <c r="K18" s="288"/>
      <c r="L18" s="288"/>
      <c r="M18" s="288"/>
      <c r="N18" s="233"/>
      <c r="O18" s="126"/>
      <c r="P18" s="126"/>
    </row>
    <row r="19" spans="1:16" s="22" customFormat="1" ht="11.1" customHeight="1">
      <c r="A19" s="163">
        <f>IF(D19&lt;&gt;"",COUNTA($D$19:D19),"")</f>
        <v>1</v>
      </c>
      <c r="B19" s="42" t="s">
        <v>150</v>
      </c>
      <c r="C19" s="136">
        <v>121410</v>
      </c>
      <c r="D19" s="136">
        <v>35741</v>
      </c>
      <c r="E19" s="136">
        <v>31233</v>
      </c>
      <c r="F19" s="136">
        <v>4900</v>
      </c>
      <c r="G19" s="136">
        <v>7434</v>
      </c>
      <c r="H19" s="136">
        <v>11192</v>
      </c>
      <c r="I19" s="136">
        <v>5981</v>
      </c>
      <c r="J19" s="136">
        <v>5212</v>
      </c>
      <c r="K19" s="136">
        <v>6548</v>
      </c>
      <c r="L19" s="136">
        <v>13175</v>
      </c>
      <c r="M19" s="136">
        <v>11187</v>
      </c>
      <c r="N19" s="136" t="s">
        <v>13</v>
      </c>
      <c r="O19" s="126"/>
      <c r="P19" s="126"/>
    </row>
    <row r="20" spans="1:16" s="22" customFormat="1" ht="11.1" customHeight="1">
      <c r="A20" s="163">
        <f>IF(D20&lt;&gt;"",COUNTA($D$19:D20),"")</f>
        <v>2</v>
      </c>
      <c r="B20" s="42" t="s">
        <v>151</v>
      </c>
      <c r="C20" s="136">
        <v>59647</v>
      </c>
      <c r="D20" s="136">
        <v>6440</v>
      </c>
      <c r="E20" s="136">
        <v>5524</v>
      </c>
      <c r="F20" s="136">
        <v>19278</v>
      </c>
      <c r="G20" s="136">
        <v>2590</v>
      </c>
      <c r="H20" s="136">
        <v>4286</v>
      </c>
      <c r="I20" s="136">
        <v>3972</v>
      </c>
      <c r="J20" s="136">
        <v>315</v>
      </c>
      <c r="K20" s="136">
        <v>8537</v>
      </c>
      <c r="L20" s="136">
        <v>9262</v>
      </c>
      <c r="M20" s="136">
        <v>3729</v>
      </c>
      <c r="N20" s="136" t="s">
        <v>13</v>
      </c>
      <c r="O20" s="126"/>
      <c r="P20" s="126"/>
    </row>
    <row r="21" spans="1:16" s="22" customFormat="1" ht="21.6" customHeight="1">
      <c r="A21" s="163">
        <f>IF(D21&lt;&gt;"",COUNTA($D$19:D21),"")</f>
        <v>3</v>
      </c>
      <c r="B21" s="43" t="s">
        <v>152</v>
      </c>
      <c r="C21" s="136">
        <v>232204</v>
      </c>
      <c r="D21" s="136" t="s">
        <v>13</v>
      </c>
      <c r="E21" s="136" t="s">
        <v>13</v>
      </c>
      <c r="F21" s="136" t="s">
        <v>13</v>
      </c>
      <c r="G21" s="136" t="s">
        <v>13</v>
      </c>
      <c r="H21" s="136">
        <v>232204</v>
      </c>
      <c r="I21" s="136">
        <v>148557</v>
      </c>
      <c r="J21" s="136">
        <v>83647</v>
      </c>
      <c r="K21" s="136" t="s">
        <v>13</v>
      </c>
      <c r="L21" s="136" t="s">
        <v>13</v>
      </c>
      <c r="M21" s="136" t="s">
        <v>13</v>
      </c>
      <c r="N21" s="136" t="s">
        <v>13</v>
      </c>
      <c r="O21" s="126"/>
      <c r="P21" s="126"/>
    </row>
    <row r="22" spans="1:16" s="22" customFormat="1" ht="11.1" customHeight="1">
      <c r="A22" s="163">
        <f>IF(D22&lt;&gt;"",COUNTA($D$19:D22),"")</f>
        <v>4</v>
      </c>
      <c r="B22" s="42" t="s">
        <v>153</v>
      </c>
      <c r="C22" s="136">
        <v>4373</v>
      </c>
      <c r="D22" s="136" t="s">
        <v>13</v>
      </c>
      <c r="E22" s="136" t="s">
        <v>13</v>
      </c>
      <c r="F22" s="136" t="s">
        <v>13</v>
      </c>
      <c r="G22" s="136" t="s">
        <v>13</v>
      </c>
      <c r="H22" s="136" t="s">
        <v>13</v>
      </c>
      <c r="I22" s="136" t="s">
        <v>13</v>
      </c>
      <c r="J22" s="136" t="s">
        <v>13</v>
      </c>
      <c r="K22" s="136" t="s">
        <v>13</v>
      </c>
      <c r="L22" s="136" t="s">
        <v>13</v>
      </c>
      <c r="M22" s="136" t="s">
        <v>13</v>
      </c>
      <c r="N22" s="136">
        <v>4372</v>
      </c>
      <c r="O22" s="126"/>
      <c r="P22" s="126"/>
    </row>
    <row r="23" spans="1:16" s="22" customFormat="1" ht="11.1" customHeight="1">
      <c r="A23" s="163">
        <f>IF(D23&lt;&gt;"",COUNTA($D$19:D23),"")</f>
        <v>5</v>
      </c>
      <c r="B23" s="42" t="s">
        <v>154</v>
      </c>
      <c r="C23" s="136">
        <v>106086</v>
      </c>
      <c r="D23" s="136">
        <v>3122</v>
      </c>
      <c r="E23" s="136">
        <v>8908</v>
      </c>
      <c r="F23" s="136">
        <v>7495</v>
      </c>
      <c r="G23" s="136">
        <v>24055</v>
      </c>
      <c r="H23" s="136">
        <v>19419</v>
      </c>
      <c r="I23" s="136">
        <v>8311</v>
      </c>
      <c r="J23" s="136">
        <v>11108</v>
      </c>
      <c r="K23" s="136">
        <v>5139</v>
      </c>
      <c r="L23" s="136">
        <v>10556</v>
      </c>
      <c r="M23" s="136">
        <v>24326</v>
      </c>
      <c r="N23" s="136">
        <v>3065</v>
      </c>
      <c r="O23" s="126"/>
      <c r="P23" s="126"/>
    </row>
    <row r="24" spans="1:16" s="22" customFormat="1" ht="11.1" customHeight="1">
      <c r="A24" s="163">
        <f>IF(D24&lt;&gt;"",COUNTA($D$19:D24),"")</f>
        <v>6</v>
      </c>
      <c r="B24" s="42" t="s">
        <v>155</v>
      </c>
      <c r="C24" s="136">
        <v>4532</v>
      </c>
      <c r="D24" s="136" t="s">
        <v>13</v>
      </c>
      <c r="E24" s="136" t="s">
        <v>13</v>
      </c>
      <c r="F24" s="136">
        <v>3257</v>
      </c>
      <c r="G24" s="136" t="s">
        <v>13</v>
      </c>
      <c r="H24" s="136">
        <v>1275</v>
      </c>
      <c r="I24" s="136">
        <v>37</v>
      </c>
      <c r="J24" s="136">
        <v>1237</v>
      </c>
      <c r="K24" s="136" t="s">
        <v>13</v>
      </c>
      <c r="L24" s="136" t="s">
        <v>13</v>
      </c>
      <c r="M24" s="136" t="s">
        <v>13</v>
      </c>
      <c r="N24" s="136" t="s">
        <v>13</v>
      </c>
      <c r="O24" s="126"/>
      <c r="P24" s="126"/>
    </row>
    <row r="25" spans="1:16" s="22" customFormat="1" ht="20.100000000000001" customHeight="1">
      <c r="A25" s="164">
        <f>IF(D25&lt;&gt;"",COUNTA($D$19:D25),"")</f>
        <v>7</v>
      </c>
      <c r="B25" s="45" t="s">
        <v>156</v>
      </c>
      <c r="C25" s="137">
        <v>519187</v>
      </c>
      <c r="D25" s="137">
        <v>45303</v>
      </c>
      <c r="E25" s="137">
        <v>45665</v>
      </c>
      <c r="F25" s="137">
        <v>28416</v>
      </c>
      <c r="G25" s="137">
        <v>34078</v>
      </c>
      <c r="H25" s="137">
        <v>265827</v>
      </c>
      <c r="I25" s="137">
        <v>166784</v>
      </c>
      <c r="J25" s="137">
        <v>99043</v>
      </c>
      <c r="K25" s="137">
        <v>20225</v>
      </c>
      <c r="L25" s="137">
        <v>32994</v>
      </c>
      <c r="M25" s="137">
        <v>39242</v>
      </c>
      <c r="N25" s="137">
        <v>7437</v>
      </c>
      <c r="O25" s="126"/>
      <c r="P25" s="126"/>
    </row>
    <row r="26" spans="1:16" s="22" customFormat="1" ht="21.6" customHeight="1">
      <c r="A26" s="163">
        <f>IF(D26&lt;&gt;"",COUNTA($D$19:D26),"")</f>
        <v>8</v>
      </c>
      <c r="B26" s="43" t="s">
        <v>157</v>
      </c>
      <c r="C26" s="136">
        <v>42045</v>
      </c>
      <c r="D26" s="136">
        <v>2073</v>
      </c>
      <c r="E26" s="136">
        <v>1390</v>
      </c>
      <c r="F26" s="136">
        <v>4396</v>
      </c>
      <c r="G26" s="136">
        <v>339</v>
      </c>
      <c r="H26" s="136">
        <v>664</v>
      </c>
      <c r="I26" s="136">
        <v>10</v>
      </c>
      <c r="J26" s="136">
        <v>654</v>
      </c>
      <c r="K26" s="136">
        <v>890</v>
      </c>
      <c r="L26" s="136">
        <v>29347</v>
      </c>
      <c r="M26" s="136">
        <v>2946</v>
      </c>
      <c r="N26" s="136" t="s">
        <v>13</v>
      </c>
      <c r="O26" s="126"/>
      <c r="P26" s="126"/>
    </row>
    <row r="27" spans="1:16" s="22" customFormat="1" ht="11.1" customHeight="1">
      <c r="A27" s="163">
        <f>IF(D27&lt;&gt;"",COUNTA($D$19:D27),"")</f>
        <v>9</v>
      </c>
      <c r="B27" s="42" t="s">
        <v>158</v>
      </c>
      <c r="C27" s="136">
        <v>21922</v>
      </c>
      <c r="D27" s="136">
        <v>127</v>
      </c>
      <c r="E27" s="136" t="s">
        <v>13</v>
      </c>
      <c r="F27" s="136" t="s">
        <v>13</v>
      </c>
      <c r="G27" s="136" t="s">
        <v>13</v>
      </c>
      <c r="H27" s="136">
        <v>4</v>
      </c>
      <c r="I27" s="136">
        <v>4</v>
      </c>
      <c r="J27" s="136" t="s">
        <v>13</v>
      </c>
      <c r="K27" s="136" t="s">
        <v>13</v>
      </c>
      <c r="L27" s="136">
        <v>19199</v>
      </c>
      <c r="M27" s="136">
        <v>2593</v>
      </c>
      <c r="N27" s="136" t="s">
        <v>13</v>
      </c>
      <c r="O27" s="126"/>
      <c r="P27" s="126"/>
    </row>
    <row r="28" spans="1:16"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row>
    <row r="29" spans="1:16" s="22" customFormat="1" ht="11.1" customHeight="1">
      <c r="A29" s="163">
        <f>IF(D29&lt;&gt;"",COUNTA($D$19:D29),"")</f>
        <v>11</v>
      </c>
      <c r="B29" s="42" t="s">
        <v>160</v>
      </c>
      <c r="C29" s="136">
        <v>2144</v>
      </c>
      <c r="D29" s="136" t="s">
        <v>13</v>
      </c>
      <c r="E29" s="136" t="s">
        <v>13</v>
      </c>
      <c r="F29" s="136" t="s">
        <v>13</v>
      </c>
      <c r="G29" s="136" t="s">
        <v>13</v>
      </c>
      <c r="H29" s="136">
        <v>144</v>
      </c>
      <c r="I29" s="136">
        <v>144</v>
      </c>
      <c r="J29" s="136" t="s">
        <v>13</v>
      </c>
      <c r="K29" s="136">
        <v>48</v>
      </c>
      <c r="L29" s="136">
        <v>451</v>
      </c>
      <c r="M29" s="136">
        <v>1501</v>
      </c>
      <c r="N29" s="136" t="s">
        <v>13</v>
      </c>
      <c r="O29" s="126"/>
      <c r="P29" s="126"/>
    </row>
    <row r="30" spans="1:16"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row>
    <row r="31" spans="1:16" s="22" customFormat="1" ht="20.100000000000001" customHeight="1">
      <c r="A31" s="164">
        <f>IF(D31&lt;&gt;"",COUNTA($D$19:D31),"")</f>
        <v>13</v>
      </c>
      <c r="B31" s="45" t="s">
        <v>161</v>
      </c>
      <c r="C31" s="137">
        <v>44189</v>
      </c>
      <c r="D31" s="137">
        <v>2073</v>
      </c>
      <c r="E31" s="137">
        <v>1390</v>
      </c>
      <c r="F31" s="137">
        <v>4396</v>
      </c>
      <c r="G31" s="137">
        <v>339</v>
      </c>
      <c r="H31" s="137">
        <v>808</v>
      </c>
      <c r="I31" s="137">
        <v>154</v>
      </c>
      <c r="J31" s="137">
        <v>654</v>
      </c>
      <c r="K31" s="137">
        <v>938</v>
      </c>
      <c r="L31" s="137">
        <v>29798</v>
      </c>
      <c r="M31" s="137">
        <v>4447</v>
      </c>
      <c r="N31" s="137" t="s">
        <v>13</v>
      </c>
      <c r="O31" s="126"/>
      <c r="P31" s="126"/>
    </row>
    <row r="32" spans="1:16" s="22" customFormat="1" ht="20.100000000000001" customHeight="1">
      <c r="A32" s="164">
        <f>IF(D32&lt;&gt;"",COUNTA($D$19:D32),"")</f>
        <v>14</v>
      </c>
      <c r="B32" s="45" t="s">
        <v>162</v>
      </c>
      <c r="C32" s="137">
        <v>563376</v>
      </c>
      <c r="D32" s="137">
        <v>47376</v>
      </c>
      <c r="E32" s="137">
        <v>47056</v>
      </c>
      <c r="F32" s="137">
        <v>32812</v>
      </c>
      <c r="G32" s="137">
        <v>34417</v>
      </c>
      <c r="H32" s="137">
        <v>266635</v>
      </c>
      <c r="I32" s="137">
        <v>166937</v>
      </c>
      <c r="J32" s="137">
        <v>99697</v>
      </c>
      <c r="K32" s="137">
        <v>21163</v>
      </c>
      <c r="L32" s="137">
        <v>62791</v>
      </c>
      <c r="M32" s="137">
        <v>43689</v>
      </c>
      <c r="N32" s="137">
        <v>7437</v>
      </c>
      <c r="O32" s="126"/>
      <c r="P32" s="126"/>
    </row>
    <row r="33" spans="1:16" s="22" customFormat="1" ht="11.1" customHeight="1">
      <c r="A33" s="163">
        <f>IF(D33&lt;&gt;"",COUNTA($D$19:D33),"")</f>
        <v>15</v>
      </c>
      <c r="B33" s="42" t="s">
        <v>163</v>
      </c>
      <c r="C33" s="136">
        <v>169246</v>
      </c>
      <c r="D33" s="136" t="s">
        <v>13</v>
      </c>
      <c r="E33" s="136" t="s">
        <v>13</v>
      </c>
      <c r="F33" s="136" t="s">
        <v>13</v>
      </c>
      <c r="G33" s="136" t="s">
        <v>13</v>
      </c>
      <c r="H33" s="136" t="s">
        <v>13</v>
      </c>
      <c r="I33" s="136" t="s">
        <v>13</v>
      </c>
      <c r="J33" s="136" t="s">
        <v>13</v>
      </c>
      <c r="K33" s="136" t="s">
        <v>13</v>
      </c>
      <c r="L33" s="136" t="s">
        <v>13</v>
      </c>
      <c r="M33" s="136" t="s">
        <v>13</v>
      </c>
      <c r="N33" s="136">
        <v>169246</v>
      </c>
      <c r="O33" s="126"/>
      <c r="P33" s="126"/>
    </row>
    <row r="34" spans="1:16" s="22" customFormat="1" ht="11.1" customHeight="1">
      <c r="A34" s="163">
        <f>IF(D34&lt;&gt;"",COUNTA($D$19:D34),"")</f>
        <v>16</v>
      </c>
      <c r="B34" s="42" t="s">
        <v>164</v>
      </c>
      <c r="C34" s="136">
        <v>54550</v>
      </c>
      <c r="D34" s="136" t="s">
        <v>13</v>
      </c>
      <c r="E34" s="136" t="s">
        <v>13</v>
      </c>
      <c r="F34" s="136" t="s">
        <v>13</v>
      </c>
      <c r="G34" s="136" t="s">
        <v>13</v>
      </c>
      <c r="H34" s="136" t="s">
        <v>13</v>
      </c>
      <c r="I34" s="136" t="s">
        <v>13</v>
      </c>
      <c r="J34" s="136" t="s">
        <v>13</v>
      </c>
      <c r="K34" s="136" t="s">
        <v>13</v>
      </c>
      <c r="L34" s="136" t="s">
        <v>13</v>
      </c>
      <c r="M34" s="136" t="s">
        <v>13</v>
      </c>
      <c r="N34" s="136">
        <v>54550</v>
      </c>
      <c r="O34" s="126"/>
      <c r="P34" s="126"/>
    </row>
    <row r="35" spans="1:16" s="22" customFormat="1" ht="11.1" customHeight="1">
      <c r="A35" s="163">
        <f>IF(D35&lt;&gt;"",COUNTA($D$19:D35),"")</f>
        <v>17</v>
      </c>
      <c r="B35" s="42" t="s">
        <v>180</v>
      </c>
      <c r="C35" s="136">
        <v>76736</v>
      </c>
      <c r="D35" s="136" t="s">
        <v>13</v>
      </c>
      <c r="E35" s="136" t="s">
        <v>13</v>
      </c>
      <c r="F35" s="136" t="s">
        <v>13</v>
      </c>
      <c r="G35" s="136" t="s">
        <v>13</v>
      </c>
      <c r="H35" s="136" t="s">
        <v>13</v>
      </c>
      <c r="I35" s="136" t="s">
        <v>13</v>
      </c>
      <c r="J35" s="136" t="s">
        <v>13</v>
      </c>
      <c r="K35" s="136" t="s">
        <v>13</v>
      </c>
      <c r="L35" s="136" t="s">
        <v>13</v>
      </c>
      <c r="M35" s="136" t="s">
        <v>13</v>
      </c>
      <c r="N35" s="136">
        <v>76736</v>
      </c>
      <c r="O35" s="126"/>
      <c r="P35" s="126"/>
    </row>
    <row r="36" spans="1:16" s="22" customFormat="1" ht="11.1" customHeight="1">
      <c r="A36" s="163">
        <f>IF(D36&lt;&gt;"",COUNTA($D$19:D36),"")</f>
        <v>18</v>
      </c>
      <c r="B36" s="42" t="s">
        <v>181</v>
      </c>
      <c r="C36" s="136">
        <v>22621</v>
      </c>
      <c r="D36" s="136" t="s">
        <v>13</v>
      </c>
      <c r="E36" s="136" t="s">
        <v>13</v>
      </c>
      <c r="F36" s="136" t="s">
        <v>13</v>
      </c>
      <c r="G36" s="136" t="s">
        <v>13</v>
      </c>
      <c r="H36" s="136" t="s">
        <v>13</v>
      </c>
      <c r="I36" s="136" t="s">
        <v>13</v>
      </c>
      <c r="J36" s="136" t="s">
        <v>13</v>
      </c>
      <c r="K36" s="136" t="s">
        <v>13</v>
      </c>
      <c r="L36" s="136" t="s">
        <v>13</v>
      </c>
      <c r="M36" s="136" t="s">
        <v>13</v>
      </c>
      <c r="N36" s="136">
        <v>22621</v>
      </c>
      <c r="O36" s="126"/>
      <c r="P36" s="126"/>
    </row>
    <row r="37" spans="1:16" s="22" customFormat="1" ht="11.1" customHeight="1">
      <c r="A37" s="163">
        <f>IF(D37&lt;&gt;"",COUNTA($D$19:D37),"")</f>
        <v>19</v>
      </c>
      <c r="B37" s="42" t="s">
        <v>69</v>
      </c>
      <c r="C37" s="136">
        <v>68626</v>
      </c>
      <c r="D37" s="136" t="s">
        <v>13</v>
      </c>
      <c r="E37" s="136" t="s">
        <v>13</v>
      </c>
      <c r="F37" s="136" t="s">
        <v>13</v>
      </c>
      <c r="G37" s="136" t="s">
        <v>13</v>
      </c>
      <c r="H37" s="136" t="s">
        <v>13</v>
      </c>
      <c r="I37" s="136" t="s">
        <v>13</v>
      </c>
      <c r="J37" s="136" t="s">
        <v>13</v>
      </c>
      <c r="K37" s="136" t="s">
        <v>13</v>
      </c>
      <c r="L37" s="136" t="s">
        <v>13</v>
      </c>
      <c r="M37" s="136" t="s">
        <v>13</v>
      </c>
      <c r="N37" s="136">
        <v>68626</v>
      </c>
      <c r="O37" s="126"/>
      <c r="P37" s="126"/>
    </row>
    <row r="38" spans="1:16" s="22" customFormat="1" ht="21.6" customHeight="1">
      <c r="A38" s="163">
        <f>IF(D38&lt;&gt;"",COUNTA($D$19:D38),"")</f>
        <v>20</v>
      </c>
      <c r="B38" s="43" t="s">
        <v>165</v>
      </c>
      <c r="C38" s="136">
        <v>73025</v>
      </c>
      <c r="D38" s="136" t="s">
        <v>13</v>
      </c>
      <c r="E38" s="136" t="s">
        <v>13</v>
      </c>
      <c r="F38" s="136" t="s">
        <v>13</v>
      </c>
      <c r="G38" s="136" t="s">
        <v>13</v>
      </c>
      <c r="H38" s="136" t="s">
        <v>13</v>
      </c>
      <c r="I38" s="136" t="s">
        <v>13</v>
      </c>
      <c r="J38" s="136" t="s">
        <v>13</v>
      </c>
      <c r="K38" s="136" t="s">
        <v>13</v>
      </c>
      <c r="L38" s="136" t="s">
        <v>13</v>
      </c>
      <c r="M38" s="136" t="s">
        <v>13</v>
      </c>
      <c r="N38" s="136">
        <v>73025</v>
      </c>
      <c r="O38" s="126"/>
      <c r="P38" s="126"/>
    </row>
    <row r="39" spans="1:16" s="22" customFormat="1" ht="21.6" customHeight="1">
      <c r="A39" s="163">
        <f>IF(D39&lt;&gt;"",COUNTA($D$19:D39),"")</f>
        <v>21</v>
      </c>
      <c r="B39" s="43" t="s">
        <v>166</v>
      </c>
      <c r="C39" s="136">
        <v>79091</v>
      </c>
      <c r="D39" s="136">
        <v>798</v>
      </c>
      <c r="E39" s="136">
        <v>313</v>
      </c>
      <c r="F39" s="136">
        <v>5</v>
      </c>
      <c r="G39" s="136">
        <v>9638</v>
      </c>
      <c r="H39" s="136">
        <v>63998</v>
      </c>
      <c r="I39" s="136">
        <v>38129</v>
      </c>
      <c r="J39" s="136">
        <v>25869</v>
      </c>
      <c r="K39" s="136">
        <v>311</v>
      </c>
      <c r="L39" s="136">
        <v>3956</v>
      </c>
      <c r="M39" s="136">
        <v>72</v>
      </c>
      <c r="N39" s="136" t="s">
        <v>13</v>
      </c>
      <c r="O39" s="126"/>
      <c r="P39" s="126"/>
    </row>
    <row r="40" spans="1:16" s="22" customFormat="1" ht="21.6" customHeight="1">
      <c r="A40" s="163">
        <f>IF(D40&lt;&gt;"",COUNTA($D$19:D40),"")</f>
        <v>22</v>
      </c>
      <c r="B40" s="43" t="s">
        <v>167</v>
      </c>
      <c r="C40" s="136">
        <v>26213</v>
      </c>
      <c r="D40" s="136">
        <v>4575</v>
      </c>
      <c r="E40" s="136">
        <v>61</v>
      </c>
      <c r="F40" s="136">
        <v>75</v>
      </c>
      <c r="G40" s="136">
        <v>44</v>
      </c>
      <c r="H40" s="136">
        <v>21115</v>
      </c>
      <c r="I40" s="136">
        <v>21062</v>
      </c>
      <c r="J40" s="136">
        <v>53</v>
      </c>
      <c r="K40" s="136">
        <v>128</v>
      </c>
      <c r="L40" s="136" t="s">
        <v>13</v>
      </c>
      <c r="M40" s="136">
        <v>216</v>
      </c>
      <c r="N40" s="136" t="s">
        <v>13</v>
      </c>
      <c r="O40" s="126"/>
      <c r="P40" s="126"/>
    </row>
    <row r="41" spans="1:16" s="22" customFormat="1" ht="11.1" customHeight="1">
      <c r="A41" s="163">
        <f>IF(D41&lt;&gt;"",COUNTA($D$19:D41),"")</f>
        <v>23</v>
      </c>
      <c r="B41" s="42" t="s">
        <v>168</v>
      </c>
      <c r="C41" s="136">
        <v>43844</v>
      </c>
      <c r="D41" s="136">
        <v>64</v>
      </c>
      <c r="E41" s="136">
        <v>14119</v>
      </c>
      <c r="F41" s="136" t="s">
        <v>13</v>
      </c>
      <c r="G41" s="136" t="s">
        <v>13</v>
      </c>
      <c r="H41" s="136">
        <v>813</v>
      </c>
      <c r="I41" s="136">
        <v>1</v>
      </c>
      <c r="J41" s="136">
        <v>812</v>
      </c>
      <c r="K41" s="136">
        <v>2062</v>
      </c>
      <c r="L41" s="136">
        <v>8136</v>
      </c>
      <c r="M41" s="136">
        <v>18651</v>
      </c>
      <c r="N41" s="136" t="s">
        <v>13</v>
      </c>
      <c r="O41" s="126"/>
      <c r="P41" s="126"/>
    </row>
    <row r="42" spans="1:16" s="22" customFormat="1" ht="11.1" customHeight="1">
      <c r="A42" s="163">
        <f>IF(D42&lt;&gt;"",COUNTA($D$19:D42),"")</f>
        <v>24</v>
      </c>
      <c r="B42" s="42" t="s">
        <v>169</v>
      </c>
      <c r="C42" s="136">
        <v>91025</v>
      </c>
      <c r="D42" s="136">
        <v>6985</v>
      </c>
      <c r="E42" s="136">
        <v>3902</v>
      </c>
      <c r="F42" s="136">
        <v>4802</v>
      </c>
      <c r="G42" s="136">
        <v>4195</v>
      </c>
      <c r="H42" s="136">
        <v>36097</v>
      </c>
      <c r="I42" s="136">
        <v>33611</v>
      </c>
      <c r="J42" s="136">
        <v>2485</v>
      </c>
      <c r="K42" s="136">
        <v>1279</v>
      </c>
      <c r="L42" s="136">
        <v>16935</v>
      </c>
      <c r="M42" s="136">
        <v>15452</v>
      </c>
      <c r="N42" s="136">
        <v>1381</v>
      </c>
      <c r="O42" s="126"/>
      <c r="P42" s="126"/>
    </row>
    <row r="43" spans="1:16" s="22" customFormat="1" ht="11.1" customHeight="1">
      <c r="A43" s="163">
        <f>IF(D43&lt;&gt;"",COUNTA($D$19:D43),"")</f>
        <v>25</v>
      </c>
      <c r="B43" s="42" t="s">
        <v>155</v>
      </c>
      <c r="C43" s="136">
        <v>4532</v>
      </c>
      <c r="D43" s="136" t="s">
        <v>13</v>
      </c>
      <c r="E43" s="136" t="s">
        <v>13</v>
      </c>
      <c r="F43" s="136">
        <v>3257</v>
      </c>
      <c r="G43" s="136" t="s">
        <v>13</v>
      </c>
      <c r="H43" s="136">
        <v>1275</v>
      </c>
      <c r="I43" s="136">
        <v>37</v>
      </c>
      <c r="J43" s="136">
        <v>1237</v>
      </c>
      <c r="K43" s="136" t="s">
        <v>13</v>
      </c>
      <c r="L43" s="136" t="s">
        <v>13</v>
      </c>
      <c r="M43" s="136" t="s">
        <v>13</v>
      </c>
      <c r="N43" s="136" t="s">
        <v>13</v>
      </c>
      <c r="O43" s="126"/>
      <c r="P43" s="126"/>
    </row>
    <row r="44" spans="1:16" s="22" customFormat="1" ht="20.100000000000001" customHeight="1">
      <c r="A44" s="164">
        <f>IF(D44&lt;&gt;"",COUNTA($D$19:D44),"")</f>
        <v>26</v>
      </c>
      <c r="B44" s="45" t="s">
        <v>170</v>
      </c>
      <c r="C44" s="137">
        <v>546538</v>
      </c>
      <c r="D44" s="137">
        <v>12421</v>
      </c>
      <c r="E44" s="137">
        <v>18394</v>
      </c>
      <c r="F44" s="137">
        <v>1624</v>
      </c>
      <c r="G44" s="137">
        <v>13877</v>
      </c>
      <c r="H44" s="137">
        <v>120748</v>
      </c>
      <c r="I44" s="137">
        <v>92766</v>
      </c>
      <c r="J44" s="137">
        <v>27982</v>
      </c>
      <c r="K44" s="137">
        <v>3779</v>
      </c>
      <c r="L44" s="137">
        <v>29027</v>
      </c>
      <c r="M44" s="137">
        <v>34391</v>
      </c>
      <c r="N44" s="137">
        <v>312277</v>
      </c>
      <c r="O44" s="126"/>
      <c r="P44" s="126"/>
    </row>
    <row r="45" spans="1:16" s="47" customFormat="1" ht="11.1" customHeight="1">
      <c r="A45" s="163">
        <f>IF(D45&lt;&gt;"",COUNTA($D$19:D45),"")</f>
        <v>27</v>
      </c>
      <c r="B45" s="42" t="s">
        <v>171</v>
      </c>
      <c r="C45" s="136">
        <v>21342</v>
      </c>
      <c r="D45" s="136">
        <v>2</v>
      </c>
      <c r="E45" s="136">
        <v>893</v>
      </c>
      <c r="F45" s="136">
        <v>11</v>
      </c>
      <c r="G45" s="136" t="s">
        <v>13</v>
      </c>
      <c r="H45" s="136">
        <v>618</v>
      </c>
      <c r="I45" s="136" t="s">
        <v>13</v>
      </c>
      <c r="J45" s="136">
        <v>618</v>
      </c>
      <c r="K45" s="136" t="s">
        <v>13</v>
      </c>
      <c r="L45" s="136">
        <v>4614</v>
      </c>
      <c r="M45" s="136">
        <v>151</v>
      </c>
      <c r="N45" s="136">
        <v>15053</v>
      </c>
      <c r="O45" s="127"/>
      <c r="P45" s="127"/>
    </row>
    <row r="46" spans="1:16"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row>
    <row r="47" spans="1:16" s="47" customFormat="1" ht="11.1" customHeight="1">
      <c r="A47" s="163">
        <f>IF(D47&lt;&gt;"",COUNTA($D$19:D47),"")</f>
        <v>29</v>
      </c>
      <c r="B47" s="42" t="s">
        <v>173</v>
      </c>
      <c r="C47" s="136">
        <v>10541</v>
      </c>
      <c r="D47" s="136">
        <v>4889</v>
      </c>
      <c r="E47" s="136">
        <v>26</v>
      </c>
      <c r="F47" s="136" t="s">
        <v>13</v>
      </c>
      <c r="G47" s="136" t="s">
        <v>13</v>
      </c>
      <c r="H47" s="136">
        <v>59</v>
      </c>
      <c r="I47" s="136">
        <v>59</v>
      </c>
      <c r="J47" s="136" t="s">
        <v>13</v>
      </c>
      <c r="K47" s="136" t="s">
        <v>13</v>
      </c>
      <c r="L47" s="136">
        <v>3908</v>
      </c>
      <c r="M47" s="136">
        <v>1658</v>
      </c>
      <c r="N47" s="136" t="s">
        <v>13</v>
      </c>
      <c r="O47" s="127"/>
      <c r="P47" s="127"/>
    </row>
    <row r="48" spans="1:16"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row>
    <row r="49" spans="1:16" s="22" customFormat="1" ht="20.100000000000001" customHeight="1">
      <c r="A49" s="164">
        <f>IF(D49&lt;&gt;"",COUNTA($D$19:D49),"")</f>
        <v>31</v>
      </c>
      <c r="B49" s="45" t="s">
        <v>174</v>
      </c>
      <c r="C49" s="137">
        <v>31883</v>
      </c>
      <c r="D49" s="137">
        <v>4891</v>
      </c>
      <c r="E49" s="137">
        <v>919</v>
      </c>
      <c r="F49" s="137">
        <v>11</v>
      </c>
      <c r="G49" s="137" t="s">
        <v>13</v>
      </c>
      <c r="H49" s="137">
        <v>678</v>
      </c>
      <c r="I49" s="137">
        <v>59</v>
      </c>
      <c r="J49" s="137">
        <v>618</v>
      </c>
      <c r="K49" s="137" t="s">
        <v>13</v>
      </c>
      <c r="L49" s="137">
        <v>8522</v>
      </c>
      <c r="M49" s="137">
        <v>1809</v>
      </c>
      <c r="N49" s="137">
        <v>15053</v>
      </c>
      <c r="O49" s="126"/>
      <c r="P49" s="126"/>
    </row>
    <row r="50" spans="1:16" s="22" customFormat="1" ht="20.100000000000001" customHeight="1">
      <c r="A50" s="164">
        <f>IF(D50&lt;&gt;"",COUNTA($D$19:D50),"")</f>
        <v>32</v>
      </c>
      <c r="B50" s="45" t="s">
        <v>175</v>
      </c>
      <c r="C50" s="137">
        <v>578422</v>
      </c>
      <c r="D50" s="137">
        <v>17312</v>
      </c>
      <c r="E50" s="137">
        <v>19313</v>
      </c>
      <c r="F50" s="137">
        <v>1635</v>
      </c>
      <c r="G50" s="137">
        <v>13877</v>
      </c>
      <c r="H50" s="137">
        <v>121426</v>
      </c>
      <c r="I50" s="137">
        <v>92826</v>
      </c>
      <c r="J50" s="137">
        <v>28600</v>
      </c>
      <c r="K50" s="137">
        <v>3779</v>
      </c>
      <c r="L50" s="137">
        <v>37549</v>
      </c>
      <c r="M50" s="137">
        <v>36199</v>
      </c>
      <c r="N50" s="137">
        <v>327330</v>
      </c>
      <c r="O50" s="126"/>
      <c r="P50" s="126"/>
    </row>
    <row r="51" spans="1:16" s="22" customFormat="1" ht="20.100000000000001" customHeight="1">
      <c r="A51" s="164">
        <f>IF(D51&lt;&gt;"",COUNTA($D$19:D51),"")</f>
        <v>33</v>
      </c>
      <c r="B51" s="45" t="s">
        <v>176</v>
      </c>
      <c r="C51" s="137">
        <v>15046</v>
      </c>
      <c r="D51" s="137">
        <v>-30064</v>
      </c>
      <c r="E51" s="137">
        <v>-27742</v>
      </c>
      <c r="F51" s="137">
        <v>-31177</v>
      </c>
      <c r="G51" s="137">
        <v>-20540</v>
      </c>
      <c r="H51" s="137">
        <v>-145209</v>
      </c>
      <c r="I51" s="137">
        <v>-74112</v>
      </c>
      <c r="J51" s="137">
        <v>-71097</v>
      </c>
      <c r="K51" s="137">
        <v>-17384</v>
      </c>
      <c r="L51" s="137">
        <v>-25242</v>
      </c>
      <c r="M51" s="137">
        <v>-7489</v>
      </c>
      <c r="N51" s="137">
        <v>319893</v>
      </c>
      <c r="O51" s="126"/>
      <c r="P51" s="126"/>
    </row>
    <row r="52" spans="1:16" s="47" customFormat="1" ht="24.95" customHeight="1">
      <c r="A52" s="163">
        <f>IF(D52&lt;&gt;"",COUNTA($D$19:D52),"")</f>
        <v>34</v>
      </c>
      <c r="B52" s="44" t="s">
        <v>177</v>
      </c>
      <c r="C52" s="138">
        <v>27352</v>
      </c>
      <c r="D52" s="138">
        <v>-32882</v>
      </c>
      <c r="E52" s="138">
        <v>-27271</v>
      </c>
      <c r="F52" s="138">
        <v>-26792</v>
      </c>
      <c r="G52" s="138">
        <v>-20201</v>
      </c>
      <c r="H52" s="138">
        <v>-145078</v>
      </c>
      <c r="I52" s="138">
        <v>-74017</v>
      </c>
      <c r="J52" s="138">
        <v>-71061</v>
      </c>
      <c r="K52" s="138">
        <v>-16446</v>
      </c>
      <c r="L52" s="138">
        <v>-3967</v>
      </c>
      <c r="M52" s="138">
        <v>-4851</v>
      </c>
      <c r="N52" s="138">
        <v>304840</v>
      </c>
      <c r="O52" s="127"/>
      <c r="P52" s="127"/>
    </row>
    <row r="53" spans="1:16" s="47" customFormat="1" ht="18" customHeight="1">
      <c r="A53" s="163">
        <f>IF(D53&lt;&gt;"",COUNTA($D$19:D53),"")</f>
        <v>35</v>
      </c>
      <c r="B53" s="42" t="s">
        <v>178</v>
      </c>
      <c r="C53" s="136">
        <v>19865</v>
      </c>
      <c r="D53" s="136" t="s">
        <v>13</v>
      </c>
      <c r="E53" s="136" t="s">
        <v>13</v>
      </c>
      <c r="F53" s="136" t="s">
        <v>13</v>
      </c>
      <c r="G53" s="136" t="s">
        <v>13</v>
      </c>
      <c r="H53" s="136" t="s">
        <v>13</v>
      </c>
      <c r="I53" s="136" t="s">
        <v>13</v>
      </c>
      <c r="J53" s="136" t="s">
        <v>13</v>
      </c>
      <c r="K53" s="136" t="s">
        <v>13</v>
      </c>
      <c r="L53" s="136" t="s">
        <v>13</v>
      </c>
      <c r="M53" s="136" t="s">
        <v>13</v>
      </c>
      <c r="N53" s="136">
        <v>19865</v>
      </c>
      <c r="O53" s="127"/>
      <c r="P53" s="127"/>
    </row>
    <row r="54" spans="1:16" ht="11.1" customHeight="1">
      <c r="A54" s="163">
        <f>IF(D54&lt;&gt;"",COUNTA($D$19:D54),"")</f>
        <v>36</v>
      </c>
      <c r="B54" s="42" t="s">
        <v>179</v>
      </c>
      <c r="C54" s="136">
        <v>12460</v>
      </c>
      <c r="D54" s="136" t="s">
        <v>13</v>
      </c>
      <c r="E54" s="136" t="s">
        <v>13</v>
      </c>
      <c r="F54" s="136" t="s">
        <v>13</v>
      </c>
      <c r="G54" s="136" t="s">
        <v>13</v>
      </c>
      <c r="H54" s="136" t="s">
        <v>13</v>
      </c>
      <c r="I54" s="136" t="s">
        <v>13</v>
      </c>
      <c r="J54" s="136" t="s">
        <v>13</v>
      </c>
      <c r="K54" s="136" t="s">
        <v>13</v>
      </c>
      <c r="L54" s="136" t="s">
        <v>13</v>
      </c>
      <c r="M54" s="136" t="s">
        <v>13</v>
      </c>
      <c r="N54" s="136">
        <v>12460</v>
      </c>
    </row>
    <row r="55" spans="1:16"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16" s="22" customFormat="1" ht="11.1" customHeight="1">
      <c r="A56" s="163">
        <f>IF(D56&lt;&gt;"",COUNTA($D$19:D56),"")</f>
        <v>37</v>
      </c>
      <c r="B56" s="42" t="s">
        <v>150</v>
      </c>
      <c r="C56" s="36">
        <v>593.71</v>
      </c>
      <c r="D56" s="36">
        <v>174.78</v>
      </c>
      <c r="E56" s="36">
        <v>152.72999999999999</v>
      </c>
      <c r="F56" s="36">
        <v>23.96</v>
      </c>
      <c r="G56" s="36">
        <v>36.35</v>
      </c>
      <c r="H56" s="36">
        <v>54.73</v>
      </c>
      <c r="I56" s="36">
        <v>29.25</v>
      </c>
      <c r="J56" s="36">
        <v>25.49</v>
      </c>
      <c r="K56" s="36">
        <v>32.020000000000003</v>
      </c>
      <c r="L56" s="36">
        <v>64.430000000000007</v>
      </c>
      <c r="M56" s="36">
        <v>54.7</v>
      </c>
      <c r="N56" s="36" t="s">
        <v>13</v>
      </c>
      <c r="O56" s="126"/>
      <c r="P56" s="126"/>
    </row>
    <row r="57" spans="1:16" s="22" customFormat="1" ht="11.1" customHeight="1">
      <c r="A57" s="163">
        <f>IF(D57&lt;&gt;"",COUNTA($D$19:D57),"")</f>
        <v>38</v>
      </c>
      <c r="B57" s="42" t="s">
        <v>151</v>
      </c>
      <c r="C57" s="36">
        <v>291.68</v>
      </c>
      <c r="D57" s="36">
        <v>31.49</v>
      </c>
      <c r="E57" s="36">
        <v>27.01</v>
      </c>
      <c r="F57" s="36">
        <v>94.27</v>
      </c>
      <c r="G57" s="36">
        <v>12.66</v>
      </c>
      <c r="H57" s="36">
        <v>20.96</v>
      </c>
      <c r="I57" s="36">
        <v>19.420000000000002</v>
      </c>
      <c r="J57" s="36">
        <v>1.54</v>
      </c>
      <c r="K57" s="36">
        <v>41.75</v>
      </c>
      <c r="L57" s="36">
        <v>45.29</v>
      </c>
      <c r="M57" s="36">
        <v>18.239999999999998</v>
      </c>
      <c r="N57" s="36" t="s">
        <v>13</v>
      </c>
      <c r="O57" s="126"/>
      <c r="P57" s="126"/>
    </row>
    <row r="58" spans="1:16" s="22" customFormat="1" ht="21.6" customHeight="1">
      <c r="A58" s="163">
        <f>IF(D58&lt;&gt;"",COUNTA($D$19:D58),"")</f>
        <v>39</v>
      </c>
      <c r="B58" s="43" t="s">
        <v>152</v>
      </c>
      <c r="C58" s="36">
        <v>1135.52</v>
      </c>
      <c r="D58" s="36" t="s">
        <v>13</v>
      </c>
      <c r="E58" s="36" t="s">
        <v>13</v>
      </c>
      <c r="F58" s="36" t="s">
        <v>13</v>
      </c>
      <c r="G58" s="36" t="s">
        <v>13</v>
      </c>
      <c r="H58" s="36">
        <v>1135.52</v>
      </c>
      <c r="I58" s="36">
        <v>726.47</v>
      </c>
      <c r="J58" s="36">
        <v>409.05</v>
      </c>
      <c r="K58" s="36" t="s">
        <v>13</v>
      </c>
      <c r="L58" s="36" t="s">
        <v>13</v>
      </c>
      <c r="M58" s="36" t="s">
        <v>13</v>
      </c>
      <c r="N58" s="36" t="s">
        <v>13</v>
      </c>
      <c r="O58" s="126"/>
      <c r="P58" s="126"/>
    </row>
    <row r="59" spans="1:16" s="22" customFormat="1" ht="11.1" customHeight="1">
      <c r="A59" s="163">
        <f>IF(D59&lt;&gt;"",COUNTA($D$19:D59),"")</f>
        <v>40</v>
      </c>
      <c r="B59" s="42" t="s">
        <v>153</v>
      </c>
      <c r="C59" s="36">
        <v>21.38</v>
      </c>
      <c r="D59" s="36" t="s">
        <v>13</v>
      </c>
      <c r="E59" s="36" t="s">
        <v>13</v>
      </c>
      <c r="F59" s="36" t="s">
        <v>13</v>
      </c>
      <c r="G59" s="36" t="s">
        <v>13</v>
      </c>
      <c r="H59" s="36" t="s">
        <v>13</v>
      </c>
      <c r="I59" s="36" t="s">
        <v>13</v>
      </c>
      <c r="J59" s="36" t="s">
        <v>13</v>
      </c>
      <c r="K59" s="36" t="s">
        <v>13</v>
      </c>
      <c r="L59" s="36" t="s">
        <v>13</v>
      </c>
      <c r="M59" s="36" t="s">
        <v>13</v>
      </c>
      <c r="N59" s="36">
        <v>21.38</v>
      </c>
      <c r="O59" s="126"/>
      <c r="P59" s="126"/>
    </row>
    <row r="60" spans="1:16" s="22" customFormat="1" ht="11.1" customHeight="1">
      <c r="A60" s="163">
        <f>IF(D60&lt;&gt;"",COUNTA($D$19:D60),"")</f>
        <v>41</v>
      </c>
      <c r="B60" s="42" t="s">
        <v>154</v>
      </c>
      <c r="C60" s="36">
        <v>518.78</v>
      </c>
      <c r="D60" s="36">
        <v>15.27</v>
      </c>
      <c r="E60" s="36">
        <v>43.56</v>
      </c>
      <c r="F60" s="36">
        <v>36.65</v>
      </c>
      <c r="G60" s="36">
        <v>117.63</v>
      </c>
      <c r="H60" s="36">
        <v>94.96</v>
      </c>
      <c r="I60" s="36">
        <v>40.64</v>
      </c>
      <c r="J60" s="36">
        <v>54.32</v>
      </c>
      <c r="K60" s="36">
        <v>25.13</v>
      </c>
      <c r="L60" s="36">
        <v>51.62</v>
      </c>
      <c r="M60" s="36">
        <v>118.96</v>
      </c>
      <c r="N60" s="36">
        <v>14.99</v>
      </c>
      <c r="O60" s="126"/>
      <c r="P60" s="126"/>
    </row>
    <row r="61" spans="1:16" s="22" customFormat="1" ht="11.1" customHeight="1">
      <c r="A61" s="163">
        <f>IF(D61&lt;&gt;"",COUNTA($D$19:D61),"")</f>
        <v>42</v>
      </c>
      <c r="B61" s="42" t="s">
        <v>155</v>
      </c>
      <c r="C61" s="36">
        <v>22.16</v>
      </c>
      <c r="D61" s="36" t="s">
        <v>13</v>
      </c>
      <c r="E61" s="36" t="s">
        <v>13</v>
      </c>
      <c r="F61" s="36">
        <v>15.93</v>
      </c>
      <c r="G61" s="36" t="s">
        <v>13</v>
      </c>
      <c r="H61" s="36">
        <v>6.23</v>
      </c>
      <c r="I61" s="36">
        <v>0.18</v>
      </c>
      <c r="J61" s="36">
        <v>6.05</v>
      </c>
      <c r="K61" s="36" t="s">
        <v>13</v>
      </c>
      <c r="L61" s="36" t="s">
        <v>13</v>
      </c>
      <c r="M61" s="36" t="s">
        <v>13</v>
      </c>
      <c r="N61" s="36" t="s">
        <v>13</v>
      </c>
      <c r="O61" s="126"/>
      <c r="P61" s="126"/>
    </row>
    <row r="62" spans="1:16" s="22" customFormat="1" ht="20.100000000000001" customHeight="1">
      <c r="A62" s="164">
        <f>IF(D62&lt;&gt;"",COUNTA($D$19:D62),"")</f>
        <v>43</v>
      </c>
      <c r="B62" s="45" t="s">
        <v>156</v>
      </c>
      <c r="C62" s="37">
        <v>2538.91</v>
      </c>
      <c r="D62" s="37">
        <v>221.54</v>
      </c>
      <c r="E62" s="37">
        <v>223.31</v>
      </c>
      <c r="F62" s="37">
        <v>138.96</v>
      </c>
      <c r="G62" s="37">
        <v>166.65</v>
      </c>
      <c r="H62" s="37">
        <v>1299.94</v>
      </c>
      <c r="I62" s="37">
        <v>815.6</v>
      </c>
      <c r="J62" s="37">
        <v>484.34</v>
      </c>
      <c r="K62" s="37">
        <v>98.9</v>
      </c>
      <c r="L62" s="37">
        <v>161.34</v>
      </c>
      <c r="M62" s="37">
        <v>191.9</v>
      </c>
      <c r="N62" s="37">
        <v>36.369999999999997</v>
      </c>
      <c r="O62" s="126"/>
      <c r="P62" s="126"/>
    </row>
    <row r="63" spans="1:16" s="22" customFormat="1" ht="21.6" customHeight="1">
      <c r="A63" s="163">
        <f>IF(D63&lt;&gt;"",COUNTA($D$19:D63),"")</f>
        <v>44</v>
      </c>
      <c r="B63" s="43" t="s">
        <v>157</v>
      </c>
      <c r="C63" s="36">
        <v>205.61</v>
      </c>
      <c r="D63" s="36">
        <v>10.14</v>
      </c>
      <c r="E63" s="36">
        <v>6.8</v>
      </c>
      <c r="F63" s="36">
        <v>21.5</v>
      </c>
      <c r="G63" s="36">
        <v>1.66</v>
      </c>
      <c r="H63" s="36">
        <v>3.25</v>
      </c>
      <c r="I63" s="36">
        <v>0.05</v>
      </c>
      <c r="J63" s="36">
        <v>3.2</v>
      </c>
      <c r="K63" s="36">
        <v>4.3499999999999996</v>
      </c>
      <c r="L63" s="36">
        <v>143.51</v>
      </c>
      <c r="M63" s="36">
        <v>14.41</v>
      </c>
      <c r="N63" s="36" t="s">
        <v>13</v>
      </c>
      <c r="O63" s="126"/>
      <c r="P63" s="126"/>
    </row>
    <row r="64" spans="1:16" s="22" customFormat="1" ht="11.1" customHeight="1">
      <c r="A64" s="163">
        <f>IF(D64&lt;&gt;"",COUNTA($D$19:D64),"")</f>
        <v>45</v>
      </c>
      <c r="B64" s="42" t="s">
        <v>158</v>
      </c>
      <c r="C64" s="36">
        <v>107.2</v>
      </c>
      <c r="D64" s="36">
        <v>0.62</v>
      </c>
      <c r="E64" s="36" t="s">
        <v>13</v>
      </c>
      <c r="F64" s="36" t="s">
        <v>13</v>
      </c>
      <c r="G64" s="36" t="s">
        <v>13</v>
      </c>
      <c r="H64" s="36">
        <v>0.02</v>
      </c>
      <c r="I64" s="36">
        <v>0.02</v>
      </c>
      <c r="J64" s="36" t="s">
        <v>13</v>
      </c>
      <c r="K64" s="36" t="s">
        <v>13</v>
      </c>
      <c r="L64" s="36">
        <v>93.88</v>
      </c>
      <c r="M64" s="36">
        <v>12.68</v>
      </c>
      <c r="N64" s="36" t="s">
        <v>13</v>
      </c>
      <c r="O64" s="126"/>
      <c r="P64" s="126"/>
    </row>
    <row r="65" spans="1:16"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row>
    <row r="66" spans="1:16" s="22" customFormat="1" ht="11.1" customHeight="1">
      <c r="A66" s="163">
        <f>IF(D66&lt;&gt;"",COUNTA($D$19:D66),"")</f>
        <v>47</v>
      </c>
      <c r="B66" s="42" t="s">
        <v>160</v>
      </c>
      <c r="C66" s="36">
        <v>10.48</v>
      </c>
      <c r="D66" s="36" t="s">
        <v>13</v>
      </c>
      <c r="E66" s="36" t="s">
        <v>13</v>
      </c>
      <c r="F66" s="36" t="s">
        <v>13</v>
      </c>
      <c r="G66" s="36" t="s">
        <v>13</v>
      </c>
      <c r="H66" s="36">
        <v>0.7</v>
      </c>
      <c r="I66" s="36">
        <v>0.7</v>
      </c>
      <c r="J66" s="36" t="s">
        <v>13</v>
      </c>
      <c r="K66" s="36">
        <v>0.23</v>
      </c>
      <c r="L66" s="36">
        <v>2.21</v>
      </c>
      <c r="M66" s="36">
        <v>7.34</v>
      </c>
      <c r="N66" s="36" t="s">
        <v>13</v>
      </c>
      <c r="O66" s="126"/>
      <c r="P66" s="126"/>
    </row>
    <row r="67" spans="1:16"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row>
    <row r="68" spans="1:16" s="22" customFormat="1" ht="20.100000000000001" customHeight="1">
      <c r="A68" s="164">
        <f>IF(D68&lt;&gt;"",COUNTA($D$19:D68),"")</f>
        <v>49</v>
      </c>
      <c r="B68" s="45" t="s">
        <v>161</v>
      </c>
      <c r="C68" s="37">
        <v>216.09</v>
      </c>
      <c r="D68" s="37">
        <v>10.14</v>
      </c>
      <c r="E68" s="37">
        <v>6.8</v>
      </c>
      <c r="F68" s="37">
        <v>21.5</v>
      </c>
      <c r="G68" s="37">
        <v>1.66</v>
      </c>
      <c r="H68" s="37">
        <v>3.95</v>
      </c>
      <c r="I68" s="37">
        <v>0.75</v>
      </c>
      <c r="J68" s="37">
        <v>3.2</v>
      </c>
      <c r="K68" s="37">
        <v>4.59</v>
      </c>
      <c r="L68" s="37">
        <v>145.72</v>
      </c>
      <c r="M68" s="37">
        <v>21.75</v>
      </c>
      <c r="N68" s="37" t="s">
        <v>13</v>
      </c>
      <c r="O68" s="126"/>
      <c r="P68" s="126"/>
    </row>
    <row r="69" spans="1:16" s="22" customFormat="1" ht="20.100000000000001" customHeight="1">
      <c r="A69" s="164">
        <f>IF(D69&lt;&gt;"",COUNTA($D$19:D69),"")</f>
        <v>50</v>
      </c>
      <c r="B69" s="45" t="s">
        <v>162</v>
      </c>
      <c r="C69" s="37">
        <v>2755</v>
      </c>
      <c r="D69" s="37">
        <v>231.68</v>
      </c>
      <c r="E69" s="37">
        <v>230.11</v>
      </c>
      <c r="F69" s="37">
        <v>160.46</v>
      </c>
      <c r="G69" s="37">
        <v>168.31</v>
      </c>
      <c r="H69" s="37">
        <v>1303.8900000000001</v>
      </c>
      <c r="I69" s="37">
        <v>816.35</v>
      </c>
      <c r="J69" s="37">
        <v>487.54</v>
      </c>
      <c r="K69" s="37">
        <v>103.49</v>
      </c>
      <c r="L69" s="37">
        <v>307.06</v>
      </c>
      <c r="M69" s="37">
        <v>213.65</v>
      </c>
      <c r="N69" s="37">
        <v>36.369999999999997</v>
      </c>
      <c r="O69" s="126"/>
      <c r="P69" s="126"/>
    </row>
    <row r="70" spans="1:16" s="22" customFormat="1" ht="11.1" customHeight="1">
      <c r="A70" s="163">
        <f>IF(D70&lt;&gt;"",COUNTA($D$19:D70),"")</f>
        <v>51</v>
      </c>
      <c r="B70" s="42" t="s">
        <v>163</v>
      </c>
      <c r="C70" s="36">
        <v>827.64</v>
      </c>
      <c r="D70" s="36" t="s">
        <v>13</v>
      </c>
      <c r="E70" s="36" t="s">
        <v>13</v>
      </c>
      <c r="F70" s="36" t="s">
        <v>13</v>
      </c>
      <c r="G70" s="36" t="s">
        <v>13</v>
      </c>
      <c r="H70" s="36" t="s">
        <v>13</v>
      </c>
      <c r="I70" s="36" t="s">
        <v>13</v>
      </c>
      <c r="J70" s="36" t="s">
        <v>13</v>
      </c>
      <c r="K70" s="36" t="s">
        <v>13</v>
      </c>
      <c r="L70" s="36" t="s">
        <v>13</v>
      </c>
      <c r="M70" s="36" t="s">
        <v>13</v>
      </c>
      <c r="N70" s="36">
        <v>827.64</v>
      </c>
      <c r="O70" s="126"/>
      <c r="P70" s="126"/>
    </row>
    <row r="71" spans="1:16" s="22" customFormat="1" ht="11.1" customHeight="1">
      <c r="A71" s="163">
        <f>IF(D71&lt;&gt;"",COUNTA($D$19:D71),"")</f>
        <v>52</v>
      </c>
      <c r="B71" s="42" t="s">
        <v>164</v>
      </c>
      <c r="C71" s="36">
        <v>266.76</v>
      </c>
      <c r="D71" s="36" t="s">
        <v>13</v>
      </c>
      <c r="E71" s="36" t="s">
        <v>13</v>
      </c>
      <c r="F71" s="36" t="s">
        <v>13</v>
      </c>
      <c r="G71" s="36" t="s">
        <v>13</v>
      </c>
      <c r="H71" s="36" t="s">
        <v>13</v>
      </c>
      <c r="I71" s="36" t="s">
        <v>13</v>
      </c>
      <c r="J71" s="36" t="s">
        <v>13</v>
      </c>
      <c r="K71" s="36" t="s">
        <v>13</v>
      </c>
      <c r="L71" s="36" t="s">
        <v>13</v>
      </c>
      <c r="M71" s="36" t="s">
        <v>13</v>
      </c>
      <c r="N71" s="36">
        <v>266.76</v>
      </c>
      <c r="O71" s="126"/>
      <c r="P71" s="126"/>
    </row>
    <row r="72" spans="1:16" s="22" customFormat="1" ht="11.1" customHeight="1">
      <c r="A72" s="163">
        <f>IF(D72&lt;&gt;"",COUNTA($D$19:D72),"")</f>
        <v>53</v>
      </c>
      <c r="B72" s="42" t="s">
        <v>180</v>
      </c>
      <c r="C72" s="36">
        <v>375.25</v>
      </c>
      <c r="D72" s="36" t="s">
        <v>13</v>
      </c>
      <c r="E72" s="36" t="s">
        <v>13</v>
      </c>
      <c r="F72" s="36" t="s">
        <v>13</v>
      </c>
      <c r="G72" s="36" t="s">
        <v>13</v>
      </c>
      <c r="H72" s="36" t="s">
        <v>13</v>
      </c>
      <c r="I72" s="36" t="s">
        <v>13</v>
      </c>
      <c r="J72" s="36" t="s">
        <v>13</v>
      </c>
      <c r="K72" s="36" t="s">
        <v>13</v>
      </c>
      <c r="L72" s="36" t="s">
        <v>13</v>
      </c>
      <c r="M72" s="36" t="s">
        <v>13</v>
      </c>
      <c r="N72" s="36">
        <v>375.25</v>
      </c>
      <c r="O72" s="126"/>
      <c r="P72" s="126"/>
    </row>
    <row r="73" spans="1:16" s="22" customFormat="1" ht="11.1" customHeight="1">
      <c r="A73" s="163">
        <f>IF(D73&lt;&gt;"",COUNTA($D$19:D73),"")</f>
        <v>54</v>
      </c>
      <c r="B73" s="42" t="s">
        <v>181</v>
      </c>
      <c r="C73" s="36">
        <v>110.62</v>
      </c>
      <c r="D73" s="36" t="s">
        <v>13</v>
      </c>
      <c r="E73" s="36" t="s">
        <v>13</v>
      </c>
      <c r="F73" s="36" t="s">
        <v>13</v>
      </c>
      <c r="G73" s="36" t="s">
        <v>13</v>
      </c>
      <c r="H73" s="36" t="s">
        <v>13</v>
      </c>
      <c r="I73" s="36" t="s">
        <v>13</v>
      </c>
      <c r="J73" s="36" t="s">
        <v>13</v>
      </c>
      <c r="K73" s="36" t="s">
        <v>13</v>
      </c>
      <c r="L73" s="36" t="s">
        <v>13</v>
      </c>
      <c r="M73" s="36" t="s">
        <v>13</v>
      </c>
      <c r="N73" s="36">
        <v>110.62</v>
      </c>
      <c r="O73" s="126"/>
      <c r="P73" s="126"/>
    </row>
    <row r="74" spans="1:16" s="22" customFormat="1" ht="11.1" customHeight="1">
      <c r="A74" s="163">
        <f>IF(D74&lt;&gt;"",COUNTA($D$19:D74),"")</f>
        <v>55</v>
      </c>
      <c r="B74" s="42" t="s">
        <v>69</v>
      </c>
      <c r="C74" s="36">
        <v>335.59</v>
      </c>
      <c r="D74" s="36" t="s">
        <v>13</v>
      </c>
      <c r="E74" s="36" t="s">
        <v>13</v>
      </c>
      <c r="F74" s="36" t="s">
        <v>13</v>
      </c>
      <c r="G74" s="36" t="s">
        <v>13</v>
      </c>
      <c r="H74" s="36" t="s">
        <v>13</v>
      </c>
      <c r="I74" s="36" t="s">
        <v>13</v>
      </c>
      <c r="J74" s="36" t="s">
        <v>13</v>
      </c>
      <c r="K74" s="36" t="s">
        <v>13</v>
      </c>
      <c r="L74" s="36" t="s">
        <v>13</v>
      </c>
      <c r="M74" s="36" t="s">
        <v>13</v>
      </c>
      <c r="N74" s="36">
        <v>335.59</v>
      </c>
      <c r="O74" s="126"/>
      <c r="P74" s="126"/>
    </row>
    <row r="75" spans="1:16" s="22" customFormat="1" ht="21.6" customHeight="1">
      <c r="A75" s="163">
        <f>IF(D75&lt;&gt;"",COUNTA($D$19:D75),"")</f>
        <v>56</v>
      </c>
      <c r="B75" s="43" t="s">
        <v>165</v>
      </c>
      <c r="C75" s="36">
        <v>357.1</v>
      </c>
      <c r="D75" s="36" t="s">
        <v>13</v>
      </c>
      <c r="E75" s="36" t="s">
        <v>13</v>
      </c>
      <c r="F75" s="36" t="s">
        <v>13</v>
      </c>
      <c r="G75" s="36" t="s">
        <v>13</v>
      </c>
      <c r="H75" s="36" t="s">
        <v>13</v>
      </c>
      <c r="I75" s="36" t="s">
        <v>13</v>
      </c>
      <c r="J75" s="36" t="s">
        <v>13</v>
      </c>
      <c r="K75" s="36" t="s">
        <v>13</v>
      </c>
      <c r="L75" s="36" t="s">
        <v>13</v>
      </c>
      <c r="M75" s="36" t="s">
        <v>13</v>
      </c>
      <c r="N75" s="36">
        <v>357.1</v>
      </c>
      <c r="O75" s="126"/>
      <c r="P75" s="126"/>
    </row>
    <row r="76" spans="1:16" s="22" customFormat="1" ht="21.6" customHeight="1">
      <c r="A76" s="163">
        <f>IF(D76&lt;&gt;"",COUNTA($D$19:D76),"")</f>
        <v>57</v>
      </c>
      <c r="B76" s="43" t="s">
        <v>166</v>
      </c>
      <c r="C76" s="36">
        <v>386.77</v>
      </c>
      <c r="D76" s="36">
        <v>3.9</v>
      </c>
      <c r="E76" s="36">
        <v>1.53</v>
      </c>
      <c r="F76" s="36">
        <v>0.02</v>
      </c>
      <c r="G76" s="36">
        <v>47.13</v>
      </c>
      <c r="H76" s="36">
        <v>312.95999999999998</v>
      </c>
      <c r="I76" s="36">
        <v>186.46</v>
      </c>
      <c r="J76" s="36">
        <v>126.51</v>
      </c>
      <c r="K76" s="36">
        <v>1.52</v>
      </c>
      <c r="L76" s="36">
        <v>19.350000000000001</v>
      </c>
      <c r="M76" s="36">
        <v>0.35</v>
      </c>
      <c r="N76" s="36" t="s">
        <v>13</v>
      </c>
      <c r="O76" s="126"/>
      <c r="P76" s="126"/>
    </row>
    <row r="77" spans="1:16" s="22" customFormat="1" ht="21.6" customHeight="1">
      <c r="A77" s="163">
        <f>IF(D77&lt;&gt;"",COUNTA($D$19:D77),"")</f>
        <v>58</v>
      </c>
      <c r="B77" s="43" t="s">
        <v>167</v>
      </c>
      <c r="C77" s="36">
        <v>128.19</v>
      </c>
      <c r="D77" s="36">
        <v>22.37</v>
      </c>
      <c r="E77" s="36">
        <v>0.3</v>
      </c>
      <c r="F77" s="36">
        <v>0.36</v>
      </c>
      <c r="G77" s="36">
        <v>0.22</v>
      </c>
      <c r="H77" s="36">
        <v>103.26</v>
      </c>
      <c r="I77" s="36">
        <v>103</v>
      </c>
      <c r="J77" s="36">
        <v>0.26</v>
      </c>
      <c r="K77" s="36">
        <v>0.63</v>
      </c>
      <c r="L77" s="36" t="s">
        <v>13</v>
      </c>
      <c r="M77" s="36">
        <v>1.06</v>
      </c>
      <c r="N77" s="36" t="s">
        <v>13</v>
      </c>
      <c r="O77" s="126"/>
      <c r="P77" s="126"/>
    </row>
    <row r="78" spans="1:16" s="22" customFormat="1" ht="11.1" customHeight="1">
      <c r="A78" s="163">
        <f>IF(D78&lt;&gt;"",COUNTA($D$19:D78),"")</f>
        <v>59</v>
      </c>
      <c r="B78" s="42" t="s">
        <v>168</v>
      </c>
      <c r="C78" s="36">
        <v>214.41</v>
      </c>
      <c r="D78" s="36">
        <v>0.31</v>
      </c>
      <c r="E78" s="36">
        <v>69.040000000000006</v>
      </c>
      <c r="F78" s="36" t="s">
        <v>13</v>
      </c>
      <c r="G78" s="36" t="s">
        <v>13</v>
      </c>
      <c r="H78" s="36">
        <v>3.98</v>
      </c>
      <c r="I78" s="36">
        <v>0.01</v>
      </c>
      <c r="J78" s="36">
        <v>3.97</v>
      </c>
      <c r="K78" s="36">
        <v>10.08</v>
      </c>
      <c r="L78" s="36">
        <v>39.78</v>
      </c>
      <c r="M78" s="36">
        <v>91.2</v>
      </c>
      <c r="N78" s="36" t="s">
        <v>13</v>
      </c>
      <c r="O78" s="126"/>
      <c r="P78" s="126"/>
    </row>
    <row r="79" spans="1:16" s="22" customFormat="1" ht="11.1" customHeight="1">
      <c r="A79" s="163">
        <f>IF(D79&lt;&gt;"",COUNTA($D$19:D79),"")</f>
        <v>60</v>
      </c>
      <c r="B79" s="42" t="s">
        <v>169</v>
      </c>
      <c r="C79" s="36">
        <v>445.13</v>
      </c>
      <c r="D79" s="36">
        <v>34.159999999999997</v>
      </c>
      <c r="E79" s="36">
        <v>19.079999999999998</v>
      </c>
      <c r="F79" s="36">
        <v>23.48</v>
      </c>
      <c r="G79" s="36">
        <v>20.51</v>
      </c>
      <c r="H79" s="36">
        <v>176.52</v>
      </c>
      <c r="I79" s="36">
        <v>164.36</v>
      </c>
      <c r="J79" s="36">
        <v>12.15</v>
      </c>
      <c r="K79" s="36">
        <v>6.25</v>
      </c>
      <c r="L79" s="36">
        <v>82.81</v>
      </c>
      <c r="M79" s="36">
        <v>75.56</v>
      </c>
      <c r="N79" s="36">
        <v>6.75</v>
      </c>
      <c r="O79" s="126"/>
      <c r="P79" s="126"/>
    </row>
    <row r="80" spans="1:16" s="22" customFormat="1" ht="11.1" customHeight="1">
      <c r="A80" s="163">
        <f>IF(D80&lt;&gt;"",COUNTA($D$19:D80),"")</f>
        <v>61</v>
      </c>
      <c r="B80" s="42" t="s">
        <v>155</v>
      </c>
      <c r="C80" s="36">
        <v>22.16</v>
      </c>
      <c r="D80" s="36" t="s">
        <v>13</v>
      </c>
      <c r="E80" s="36" t="s">
        <v>13</v>
      </c>
      <c r="F80" s="36">
        <v>15.93</v>
      </c>
      <c r="G80" s="36" t="s">
        <v>13</v>
      </c>
      <c r="H80" s="36">
        <v>6.23</v>
      </c>
      <c r="I80" s="36">
        <v>0.18</v>
      </c>
      <c r="J80" s="36">
        <v>6.05</v>
      </c>
      <c r="K80" s="36" t="s">
        <v>13</v>
      </c>
      <c r="L80" s="36" t="s">
        <v>13</v>
      </c>
      <c r="M80" s="36" t="s">
        <v>13</v>
      </c>
      <c r="N80" s="36" t="s">
        <v>13</v>
      </c>
      <c r="O80" s="126"/>
      <c r="P80" s="126"/>
    </row>
    <row r="81" spans="1:16" s="22" customFormat="1" ht="20.100000000000001" customHeight="1">
      <c r="A81" s="164">
        <f>IF(D81&lt;&gt;"",COUNTA($D$19:D81),"")</f>
        <v>62</v>
      </c>
      <c r="B81" s="45" t="s">
        <v>170</v>
      </c>
      <c r="C81" s="37">
        <v>2672.66</v>
      </c>
      <c r="D81" s="37">
        <v>60.74</v>
      </c>
      <c r="E81" s="37">
        <v>89.95</v>
      </c>
      <c r="F81" s="37">
        <v>7.94</v>
      </c>
      <c r="G81" s="37">
        <v>67.86</v>
      </c>
      <c r="H81" s="37">
        <v>590.48</v>
      </c>
      <c r="I81" s="37">
        <v>453.64</v>
      </c>
      <c r="J81" s="37">
        <v>136.84</v>
      </c>
      <c r="K81" s="37">
        <v>18.48</v>
      </c>
      <c r="L81" s="37">
        <v>141.94999999999999</v>
      </c>
      <c r="M81" s="37">
        <v>168.18</v>
      </c>
      <c r="N81" s="37">
        <v>1527.09</v>
      </c>
      <c r="O81" s="126"/>
      <c r="P81" s="126"/>
    </row>
    <row r="82" spans="1:16" s="47" customFormat="1" ht="11.1" customHeight="1">
      <c r="A82" s="163">
        <f>IF(D82&lt;&gt;"",COUNTA($D$19:D82),"")</f>
        <v>63</v>
      </c>
      <c r="B82" s="42" t="s">
        <v>171</v>
      </c>
      <c r="C82" s="36">
        <v>104.37</v>
      </c>
      <c r="D82" s="36">
        <v>0.01</v>
      </c>
      <c r="E82" s="36">
        <v>4.37</v>
      </c>
      <c r="F82" s="36">
        <v>0.05</v>
      </c>
      <c r="G82" s="36" t="s">
        <v>13</v>
      </c>
      <c r="H82" s="36">
        <v>3.02</v>
      </c>
      <c r="I82" s="36" t="s">
        <v>13</v>
      </c>
      <c r="J82" s="36">
        <v>3.02</v>
      </c>
      <c r="K82" s="36" t="s">
        <v>13</v>
      </c>
      <c r="L82" s="36">
        <v>22.56</v>
      </c>
      <c r="M82" s="36">
        <v>0.74</v>
      </c>
      <c r="N82" s="36">
        <v>73.61</v>
      </c>
      <c r="O82" s="127"/>
      <c r="P82" s="127"/>
    </row>
    <row r="83" spans="1:16"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row>
    <row r="84" spans="1:16" s="47" customFormat="1" ht="11.1" customHeight="1">
      <c r="A84" s="163">
        <f>IF(D84&lt;&gt;"",COUNTA($D$19:D84),"")</f>
        <v>65</v>
      </c>
      <c r="B84" s="42" t="s">
        <v>173</v>
      </c>
      <c r="C84" s="36">
        <v>51.55</v>
      </c>
      <c r="D84" s="36">
        <v>23.91</v>
      </c>
      <c r="E84" s="36">
        <v>0.13</v>
      </c>
      <c r="F84" s="36" t="s">
        <v>13</v>
      </c>
      <c r="G84" s="36" t="s">
        <v>13</v>
      </c>
      <c r="H84" s="36">
        <v>0.28999999999999998</v>
      </c>
      <c r="I84" s="36">
        <v>0.28999999999999998</v>
      </c>
      <c r="J84" s="36" t="s">
        <v>13</v>
      </c>
      <c r="K84" s="36" t="s">
        <v>13</v>
      </c>
      <c r="L84" s="36">
        <v>19.11</v>
      </c>
      <c r="M84" s="36">
        <v>8.11</v>
      </c>
      <c r="N84" s="36" t="s">
        <v>13</v>
      </c>
      <c r="O84" s="127"/>
      <c r="P84" s="127"/>
    </row>
    <row r="85" spans="1:16"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row>
    <row r="86" spans="1:16" s="22" customFormat="1" ht="20.100000000000001" customHeight="1">
      <c r="A86" s="164">
        <f>IF(D86&lt;&gt;"",COUNTA($D$19:D86),"")</f>
        <v>67</v>
      </c>
      <c r="B86" s="45" t="s">
        <v>174</v>
      </c>
      <c r="C86" s="37">
        <v>155.91</v>
      </c>
      <c r="D86" s="37">
        <v>23.92</v>
      </c>
      <c r="E86" s="37">
        <v>4.49</v>
      </c>
      <c r="F86" s="37">
        <v>0.05</v>
      </c>
      <c r="G86" s="37" t="s">
        <v>13</v>
      </c>
      <c r="H86" s="37">
        <v>3.31</v>
      </c>
      <c r="I86" s="37">
        <v>0.28999999999999998</v>
      </c>
      <c r="J86" s="37">
        <v>3.02</v>
      </c>
      <c r="K86" s="37" t="s">
        <v>13</v>
      </c>
      <c r="L86" s="37">
        <v>41.67</v>
      </c>
      <c r="M86" s="37">
        <v>8.85</v>
      </c>
      <c r="N86" s="37">
        <v>73.61</v>
      </c>
      <c r="O86" s="126"/>
      <c r="P86" s="126"/>
    </row>
    <row r="87" spans="1:16" s="22" customFormat="1" ht="20.100000000000001" customHeight="1">
      <c r="A87" s="164">
        <f>IF(D87&lt;&gt;"",COUNTA($D$19:D87),"")</f>
        <v>68</v>
      </c>
      <c r="B87" s="45" t="s">
        <v>175</v>
      </c>
      <c r="C87" s="37">
        <v>2828.58</v>
      </c>
      <c r="D87" s="37">
        <v>84.66</v>
      </c>
      <c r="E87" s="37">
        <v>94.45</v>
      </c>
      <c r="F87" s="37">
        <v>8</v>
      </c>
      <c r="G87" s="37">
        <v>67.86</v>
      </c>
      <c r="H87" s="37">
        <v>593.79</v>
      </c>
      <c r="I87" s="37">
        <v>453.93</v>
      </c>
      <c r="J87" s="37">
        <v>139.86000000000001</v>
      </c>
      <c r="K87" s="37">
        <v>18.48</v>
      </c>
      <c r="L87" s="37">
        <v>183.62</v>
      </c>
      <c r="M87" s="37">
        <v>177.02</v>
      </c>
      <c r="N87" s="37">
        <v>1600.7</v>
      </c>
      <c r="O87" s="126"/>
      <c r="P87" s="126"/>
    </row>
    <row r="88" spans="1:16" s="22" customFormat="1" ht="20.100000000000001" customHeight="1">
      <c r="A88" s="164">
        <f>IF(D88&lt;&gt;"",COUNTA($D$19:D88),"")</f>
        <v>69</v>
      </c>
      <c r="B88" s="45" t="s">
        <v>176</v>
      </c>
      <c r="C88" s="37">
        <v>73.58</v>
      </c>
      <c r="D88" s="37">
        <v>-147.02000000000001</v>
      </c>
      <c r="E88" s="37">
        <v>-135.66</v>
      </c>
      <c r="F88" s="37">
        <v>-152.46</v>
      </c>
      <c r="G88" s="37">
        <v>-100.44</v>
      </c>
      <c r="H88" s="37">
        <v>-710.1</v>
      </c>
      <c r="I88" s="37">
        <v>-362.42</v>
      </c>
      <c r="J88" s="37">
        <v>-347.68</v>
      </c>
      <c r="K88" s="37">
        <v>-85.01</v>
      </c>
      <c r="L88" s="37">
        <v>-123.44</v>
      </c>
      <c r="M88" s="37">
        <v>-36.619999999999997</v>
      </c>
      <c r="N88" s="37">
        <v>1564.33</v>
      </c>
      <c r="O88" s="126"/>
      <c r="P88" s="126"/>
    </row>
    <row r="89" spans="1:16" s="47" customFormat="1" ht="24.95" customHeight="1">
      <c r="A89" s="163">
        <f>IF(D89&lt;&gt;"",COUNTA($D$19:D89),"")</f>
        <v>70</v>
      </c>
      <c r="B89" s="44" t="s">
        <v>177</v>
      </c>
      <c r="C89" s="38">
        <v>133.75</v>
      </c>
      <c r="D89" s="38">
        <v>-160.80000000000001</v>
      </c>
      <c r="E89" s="38">
        <v>-133.36000000000001</v>
      </c>
      <c r="F89" s="38">
        <v>-131.02000000000001</v>
      </c>
      <c r="G89" s="38">
        <v>-98.79</v>
      </c>
      <c r="H89" s="38">
        <v>-709.46</v>
      </c>
      <c r="I89" s="38">
        <v>-361.96</v>
      </c>
      <c r="J89" s="38">
        <v>-347.5</v>
      </c>
      <c r="K89" s="38">
        <v>-80.42</v>
      </c>
      <c r="L89" s="38">
        <v>-19.399999999999999</v>
      </c>
      <c r="M89" s="38">
        <v>-23.72</v>
      </c>
      <c r="N89" s="38">
        <v>1490.72</v>
      </c>
      <c r="O89" s="127"/>
      <c r="P89" s="127"/>
    </row>
    <row r="90" spans="1:16" s="47" customFormat="1" ht="18" customHeight="1">
      <c r="A90" s="163">
        <f>IF(D90&lt;&gt;"",COUNTA($D$19:D90),"")</f>
        <v>71</v>
      </c>
      <c r="B90" s="42" t="s">
        <v>178</v>
      </c>
      <c r="C90" s="36">
        <v>97.14</v>
      </c>
      <c r="D90" s="36" t="s">
        <v>13</v>
      </c>
      <c r="E90" s="36" t="s">
        <v>13</v>
      </c>
      <c r="F90" s="36" t="s">
        <v>13</v>
      </c>
      <c r="G90" s="36" t="s">
        <v>13</v>
      </c>
      <c r="H90" s="36" t="s">
        <v>13</v>
      </c>
      <c r="I90" s="36" t="s">
        <v>13</v>
      </c>
      <c r="J90" s="36" t="s">
        <v>13</v>
      </c>
      <c r="K90" s="36" t="s">
        <v>13</v>
      </c>
      <c r="L90" s="36" t="s">
        <v>13</v>
      </c>
      <c r="M90" s="36" t="s">
        <v>13</v>
      </c>
      <c r="N90" s="36">
        <v>97.14</v>
      </c>
      <c r="O90" s="127"/>
      <c r="P90" s="127"/>
    </row>
    <row r="91" spans="1:16" ht="11.1" customHeight="1">
      <c r="A91" s="163">
        <f>IF(D91&lt;&gt;"",COUNTA($D$19:D91),"")</f>
        <v>72</v>
      </c>
      <c r="B91" s="42" t="s">
        <v>179</v>
      </c>
      <c r="C91" s="36">
        <v>60.93</v>
      </c>
      <c r="D91" s="36" t="s">
        <v>13</v>
      </c>
      <c r="E91" s="36" t="s">
        <v>13</v>
      </c>
      <c r="F91" s="36" t="s">
        <v>13</v>
      </c>
      <c r="G91" s="36" t="s">
        <v>13</v>
      </c>
      <c r="H91" s="36" t="s">
        <v>13</v>
      </c>
      <c r="I91" s="36" t="s">
        <v>13</v>
      </c>
      <c r="J91" s="36" t="s">
        <v>13</v>
      </c>
      <c r="K91" s="36" t="s">
        <v>13</v>
      </c>
      <c r="L91" s="36" t="s">
        <v>13</v>
      </c>
      <c r="M91" s="36" t="s">
        <v>13</v>
      </c>
      <c r="N91" s="36">
        <v>60.93</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941</v>
      </c>
      <c r="B1" s="236"/>
      <c r="C1" s="244" t="str">
        <f>"Auszahlungen und Einzahlungen der kreisfreien und großen
kreisangehörigen Städte "&amp;Deckblatt!A7&amp;" nach Produktbereichen"</f>
        <v>Auszahlungen und Einzahlungen der kreisfreien und großen
kreisangehörigen Städte 2015 nach Produktbereichen</v>
      </c>
      <c r="D1" s="245"/>
      <c r="E1" s="245"/>
      <c r="F1" s="245"/>
      <c r="G1" s="245"/>
      <c r="H1" s="245" t="str">
        <f>"Auszahlungen und Einzahlungen der kreisfreien und großen
kreisangehörigen Städte "&amp;Deckblatt!A7&amp;" nach Produktbereichen"</f>
        <v>Auszahlungen und Einzahlungen der kreisfreien und großen
kreisangehörigen Städte 2015 nach Produktbereichen</v>
      </c>
      <c r="I1" s="245"/>
      <c r="J1" s="245"/>
      <c r="K1" s="245"/>
      <c r="L1" s="245"/>
      <c r="M1" s="245"/>
      <c r="N1" s="245"/>
    </row>
    <row r="2" spans="1:14" s="18" customFormat="1" ht="24.95" customHeight="1">
      <c r="A2" s="261" t="s">
        <v>943</v>
      </c>
      <c r="B2" s="236"/>
      <c r="C2" s="244" t="s">
        <v>125</v>
      </c>
      <c r="D2" s="245"/>
      <c r="E2" s="245"/>
      <c r="F2" s="245"/>
      <c r="G2" s="245"/>
      <c r="H2" s="245" t="s">
        <v>125</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52071</v>
      </c>
      <c r="D19" s="136">
        <v>17356</v>
      </c>
      <c r="E19" s="136">
        <v>16050</v>
      </c>
      <c r="F19" s="136">
        <v>1604</v>
      </c>
      <c r="G19" s="136">
        <v>4223</v>
      </c>
      <c r="H19" s="136">
        <v>6031</v>
      </c>
      <c r="I19" s="136">
        <v>3351</v>
      </c>
      <c r="J19" s="136">
        <v>2680</v>
      </c>
      <c r="K19" s="136">
        <v>1776</v>
      </c>
      <c r="L19" s="136">
        <v>3553</v>
      </c>
      <c r="M19" s="136">
        <v>1477</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8882</v>
      </c>
      <c r="D20" s="136">
        <v>1104</v>
      </c>
      <c r="E20" s="136">
        <v>1127</v>
      </c>
      <c r="F20" s="136">
        <v>1649</v>
      </c>
      <c r="G20" s="136">
        <v>849</v>
      </c>
      <c r="H20" s="136">
        <v>855</v>
      </c>
      <c r="I20" s="136">
        <v>799</v>
      </c>
      <c r="J20" s="136">
        <v>56</v>
      </c>
      <c r="K20" s="136">
        <v>574</v>
      </c>
      <c r="L20" s="136">
        <v>2102</v>
      </c>
      <c r="M20" s="136">
        <v>622</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v>123274</v>
      </c>
      <c r="D21" s="136" t="s">
        <v>13</v>
      </c>
      <c r="E21" s="136" t="s">
        <v>13</v>
      </c>
      <c r="F21" s="136" t="s">
        <v>13</v>
      </c>
      <c r="G21" s="136" t="s">
        <v>13</v>
      </c>
      <c r="H21" s="136">
        <v>123274</v>
      </c>
      <c r="I21" s="136">
        <v>78905</v>
      </c>
      <c r="J21" s="136">
        <v>44369</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2252</v>
      </c>
      <c r="D22" s="136">
        <v>18</v>
      </c>
      <c r="E22" s="136" t="s">
        <v>13</v>
      </c>
      <c r="F22" s="136" t="s">
        <v>13</v>
      </c>
      <c r="G22" s="136" t="s">
        <v>13</v>
      </c>
      <c r="H22" s="136" t="s">
        <v>13</v>
      </c>
      <c r="I22" s="136" t="s">
        <v>13</v>
      </c>
      <c r="J22" s="136" t="s">
        <v>13</v>
      </c>
      <c r="K22" s="136" t="s">
        <v>13</v>
      </c>
      <c r="L22" s="136" t="s">
        <v>13</v>
      </c>
      <c r="M22" s="136">
        <v>644</v>
      </c>
      <c r="N22" s="136">
        <v>1591</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80813</v>
      </c>
      <c r="D23" s="136">
        <v>8314</v>
      </c>
      <c r="E23" s="136">
        <v>3818</v>
      </c>
      <c r="F23" s="136">
        <v>12715</v>
      </c>
      <c r="G23" s="136">
        <v>22031</v>
      </c>
      <c r="H23" s="136">
        <v>7539</v>
      </c>
      <c r="I23" s="136">
        <v>3268</v>
      </c>
      <c r="J23" s="136">
        <v>4271</v>
      </c>
      <c r="K23" s="136">
        <v>3286</v>
      </c>
      <c r="L23" s="136">
        <v>12217</v>
      </c>
      <c r="M23" s="136">
        <v>9060</v>
      </c>
      <c r="N23" s="136">
        <v>1832</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5088</v>
      </c>
      <c r="D24" s="136">
        <v>55</v>
      </c>
      <c r="E24" s="136">
        <v>1859</v>
      </c>
      <c r="F24" s="136">
        <v>2873</v>
      </c>
      <c r="G24" s="136">
        <v>169</v>
      </c>
      <c r="H24" s="136">
        <v>129</v>
      </c>
      <c r="I24" s="136">
        <v>20</v>
      </c>
      <c r="J24" s="136">
        <v>109</v>
      </c>
      <c r="K24" s="136">
        <v>3</v>
      </c>
      <c r="L24" s="136" t="s">
        <v>13</v>
      </c>
      <c r="M24" s="136" t="s">
        <v>13</v>
      </c>
      <c r="N24" s="136" t="s">
        <v>13</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262204</v>
      </c>
      <c r="D25" s="137">
        <v>26737</v>
      </c>
      <c r="E25" s="137">
        <v>19135</v>
      </c>
      <c r="F25" s="137">
        <v>13096</v>
      </c>
      <c r="G25" s="137">
        <v>26935</v>
      </c>
      <c r="H25" s="137">
        <v>137570</v>
      </c>
      <c r="I25" s="137">
        <v>86303</v>
      </c>
      <c r="J25" s="137">
        <v>51267</v>
      </c>
      <c r="K25" s="137">
        <v>5633</v>
      </c>
      <c r="L25" s="137">
        <v>17872</v>
      </c>
      <c r="M25" s="137">
        <v>11803</v>
      </c>
      <c r="N25" s="137">
        <v>3423</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23933</v>
      </c>
      <c r="D26" s="136">
        <v>124</v>
      </c>
      <c r="E26" s="136">
        <v>1454</v>
      </c>
      <c r="F26" s="136">
        <v>3930</v>
      </c>
      <c r="G26" s="136">
        <v>335</v>
      </c>
      <c r="H26" s="136">
        <v>578</v>
      </c>
      <c r="I26" s="136">
        <v>578</v>
      </c>
      <c r="J26" s="136" t="s">
        <v>13</v>
      </c>
      <c r="K26" s="136">
        <v>1822</v>
      </c>
      <c r="L26" s="136">
        <v>9678</v>
      </c>
      <c r="M26" s="136">
        <v>6013</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19851</v>
      </c>
      <c r="D27" s="136" t="s">
        <v>13</v>
      </c>
      <c r="E27" s="136" t="s">
        <v>13</v>
      </c>
      <c r="F27" s="136">
        <v>3550</v>
      </c>
      <c r="G27" s="136">
        <v>10</v>
      </c>
      <c r="H27" s="136">
        <v>578</v>
      </c>
      <c r="I27" s="136">
        <v>578</v>
      </c>
      <c r="J27" s="136" t="s">
        <v>13</v>
      </c>
      <c r="K27" s="136">
        <v>1813</v>
      </c>
      <c r="L27" s="136">
        <v>9567</v>
      </c>
      <c r="M27" s="136">
        <v>4333</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6861</v>
      </c>
      <c r="D29" s="136">
        <v>256</v>
      </c>
      <c r="E29" s="136" t="s">
        <v>13</v>
      </c>
      <c r="F29" s="136">
        <v>12</v>
      </c>
      <c r="G29" s="136" t="s">
        <v>13</v>
      </c>
      <c r="H29" s="136">
        <v>479</v>
      </c>
      <c r="I29" s="136" t="s">
        <v>13</v>
      </c>
      <c r="J29" s="136">
        <v>479</v>
      </c>
      <c r="K29" s="136">
        <v>2716</v>
      </c>
      <c r="L29" s="136">
        <v>2228</v>
      </c>
      <c r="M29" s="136" t="s">
        <v>13</v>
      </c>
      <c r="N29" s="136">
        <v>1170</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v>77</v>
      </c>
      <c r="D30" s="136" t="s">
        <v>13</v>
      </c>
      <c r="E30" s="136" t="s">
        <v>13</v>
      </c>
      <c r="F30" s="136" t="s">
        <v>13</v>
      </c>
      <c r="G30" s="136" t="s">
        <v>13</v>
      </c>
      <c r="H30" s="136" t="s">
        <v>13</v>
      </c>
      <c r="I30" s="136" t="s">
        <v>13</v>
      </c>
      <c r="J30" s="136" t="s">
        <v>13</v>
      </c>
      <c r="K30" s="136" t="s">
        <v>13</v>
      </c>
      <c r="L30" s="136" t="s">
        <v>13</v>
      </c>
      <c r="M30" s="136" t="s">
        <v>13</v>
      </c>
      <c r="N30" s="136">
        <v>77</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30717</v>
      </c>
      <c r="D31" s="137">
        <v>379</v>
      </c>
      <c r="E31" s="137">
        <v>1454</v>
      </c>
      <c r="F31" s="137">
        <v>3942</v>
      </c>
      <c r="G31" s="137">
        <v>335</v>
      </c>
      <c r="H31" s="137">
        <v>1057</v>
      </c>
      <c r="I31" s="137">
        <v>578</v>
      </c>
      <c r="J31" s="137">
        <v>479</v>
      </c>
      <c r="K31" s="137">
        <v>4538</v>
      </c>
      <c r="L31" s="137">
        <v>11906</v>
      </c>
      <c r="M31" s="137">
        <v>6013</v>
      </c>
      <c r="N31" s="137">
        <v>1093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292921</v>
      </c>
      <c r="D32" s="137">
        <v>27116</v>
      </c>
      <c r="E32" s="137">
        <v>20590</v>
      </c>
      <c r="F32" s="137">
        <v>17038</v>
      </c>
      <c r="G32" s="137">
        <v>27270</v>
      </c>
      <c r="H32" s="137">
        <v>138627</v>
      </c>
      <c r="I32" s="137">
        <v>86881</v>
      </c>
      <c r="J32" s="137">
        <v>51746</v>
      </c>
      <c r="K32" s="137">
        <v>10170</v>
      </c>
      <c r="L32" s="137">
        <v>29778</v>
      </c>
      <c r="M32" s="137">
        <v>17815</v>
      </c>
      <c r="N32" s="137">
        <v>4516</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v>80282</v>
      </c>
      <c r="D33" s="136" t="s">
        <v>13</v>
      </c>
      <c r="E33" s="136" t="s">
        <v>13</v>
      </c>
      <c r="F33" s="136" t="s">
        <v>13</v>
      </c>
      <c r="G33" s="136" t="s">
        <v>13</v>
      </c>
      <c r="H33" s="136" t="s">
        <v>13</v>
      </c>
      <c r="I33" s="136" t="s">
        <v>13</v>
      </c>
      <c r="J33" s="136" t="s">
        <v>13</v>
      </c>
      <c r="K33" s="136" t="s">
        <v>13</v>
      </c>
      <c r="L33" s="136" t="s">
        <v>13</v>
      </c>
      <c r="M33" s="136" t="s">
        <v>13</v>
      </c>
      <c r="N33" s="136">
        <v>80282</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v>27354</v>
      </c>
      <c r="D34" s="136" t="s">
        <v>13</v>
      </c>
      <c r="E34" s="136" t="s">
        <v>13</v>
      </c>
      <c r="F34" s="136" t="s">
        <v>13</v>
      </c>
      <c r="G34" s="136" t="s">
        <v>13</v>
      </c>
      <c r="H34" s="136" t="s">
        <v>13</v>
      </c>
      <c r="I34" s="136" t="s">
        <v>13</v>
      </c>
      <c r="J34" s="136" t="s">
        <v>13</v>
      </c>
      <c r="K34" s="136" t="s">
        <v>13</v>
      </c>
      <c r="L34" s="136" t="s">
        <v>13</v>
      </c>
      <c r="M34" s="136" t="s">
        <v>13</v>
      </c>
      <c r="N34" s="136">
        <v>27354</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v>28438</v>
      </c>
      <c r="D35" s="136" t="s">
        <v>13</v>
      </c>
      <c r="E35" s="136" t="s">
        <v>13</v>
      </c>
      <c r="F35" s="136" t="s">
        <v>13</v>
      </c>
      <c r="G35" s="136" t="s">
        <v>13</v>
      </c>
      <c r="H35" s="136" t="s">
        <v>13</v>
      </c>
      <c r="I35" s="136" t="s">
        <v>13</v>
      </c>
      <c r="J35" s="136" t="s">
        <v>13</v>
      </c>
      <c r="K35" s="136" t="s">
        <v>13</v>
      </c>
      <c r="L35" s="136" t="s">
        <v>13</v>
      </c>
      <c r="M35" s="136" t="s">
        <v>13</v>
      </c>
      <c r="N35" s="136">
        <v>28438</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v>16120</v>
      </c>
      <c r="D36" s="136" t="s">
        <v>13</v>
      </c>
      <c r="E36" s="136" t="s">
        <v>13</v>
      </c>
      <c r="F36" s="136" t="s">
        <v>13</v>
      </c>
      <c r="G36" s="136" t="s">
        <v>13</v>
      </c>
      <c r="H36" s="136" t="s">
        <v>13</v>
      </c>
      <c r="I36" s="136" t="s">
        <v>13</v>
      </c>
      <c r="J36" s="136" t="s">
        <v>13</v>
      </c>
      <c r="K36" s="136" t="s">
        <v>13</v>
      </c>
      <c r="L36" s="136" t="s">
        <v>13</v>
      </c>
      <c r="M36" s="136" t="s">
        <v>13</v>
      </c>
      <c r="N36" s="136">
        <v>16120</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26988</v>
      </c>
      <c r="D37" s="136" t="s">
        <v>13</v>
      </c>
      <c r="E37" s="136" t="s">
        <v>13</v>
      </c>
      <c r="F37" s="136" t="s">
        <v>13</v>
      </c>
      <c r="G37" s="136" t="s">
        <v>13</v>
      </c>
      <c r="H37" s="136" t="s">
        <v>13</v>
      </c>
      <c r="I37" s="136" t="s">
        <v>13</v>
      </c>
      <c r="J37" s="136" t="s">
        <v>13</v>
      </c>
      <c r="K37" s="136" t="s">
        <v>13</v>
      </c>
      <c r="L37" s="136" t="s">
        <v>13</v>
      </c>
      <c r="M37" s="136" t="s">
        <v>13</v>
      </c>
      <c r="N37" s="136">
        <v>26988</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36743</v>
      </c>
      <c r="D38" s="136" t="s">
        <v>13</v>
      </c>
      <c r="E38" s="136" t="s">
        <v>13</v>
      </c>
      <c r="F38" s="136" t="s">
        <v>13</v>
      </c>
      <c r="G38" s="136" t="s">
        <v>13</v>
      </c>
      <c r="H38" s="136" t="s">
        <v>13</v>
      </c>
      <c r="I38" s="136" t="s">
        <v>13</v>
      </c>
      <c r="J38" s="136" t="s">
        <v>13</v>
      </c>
      <c r="K38" s="136" t="s">
        <v>13</v>
      </c>
      <c r="L38" s="136" t="s">
        <v>13</v>
      </c>
      <c r="M38" s="136" t="s">
        <v>13</v>
      </c>
      <c r="N38" s="136">
        <v>36743</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27133</v>
      </c>
      <c r="D39" s="136">
        <v>285</v>
      </c>
      <c r="E39" s="136">
        <v>20</v>
      </c>
      <c r="F39" s="136">
        <v>1</v>
      </c>
      <c r="G39" s="136">
        <v>7776</v>
      </c>
      <c r="H39" s="136">
        <v>17076</v>
      </c>
      <c r="I39" s="136">
        <v>17055</v>
      </c>
      <c r="J39" s="136">
        <v>22</v>
      </c>
      <c r="K39" s="136">
        <v>28</v>
      </c>
      <c r="L39" s="136">
        <v>1627</v>
      </c>
      <c r="M39" s="136">
        <v>320</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10600</v>
      </c>
      <c r="D40" s="136" t="s">
        <v>13</v>
      </c>
      <c r="E40" s="136" t="s">
        <v>13</v>
      </c>
      <c r="F40" s="136" t="s">
        <v>13</v>
      </c>
      <c r="G40" s="136">
        <v>33</v>
      </c>
      <c r="H40" s="136">
        <v>10157</v>
      </c>
      <c r="I40" s="136">
        <v>10044</v>
      </c>
      <c r="J40" s="136">
        <v>112</v>
      </c>
      <c r="K40" s="136" t="s">
        <v>13</v>
      </c>
      <c r="L40" s="136">
        <v>338</v>
      </c>
      <c r="M40" s="136">
        <v>72</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6428</v>
      </c>
      <c r="D41" s="136">
        <v>77</v>
      </c>
      <c r="E41" s="136">
        <v>2607</v>
      </c>
      <c r="F41" s="136">
        <v>33</v>
      </c>
      <c r="G41" s="136">
        <v>1102</v>
      </c>
      <c r="H41" s="136">
        <v>57</v>
      </c>
      <c r="I41" s="136">
        <v>57</v>
      </c>
      <c r="J41" s="136" t="s">
        <v>13</v>
      </c>
      <c r="K41" s="136">
        <v>515</v>
      </c>
      <c r="L41" s="136">
        <v>2006</v>
      </c>
      <c r="M41" s="136">
        <v>32</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72350</v>
      </c>
      <c r="D42" s="136">
        <v>4916</v>
      </c>
      <c r="E42" s="136">
        <v>10493</v>
      </c>
      <c r="F42" s="136">
        <v>2903</v>
      </c>
      <c r="G42" s="136">
        <v>642</v>
      </c>
      <c r="H42" s="136">
        <v>38375</v>
      </c>
      <c r="I42" s="136">
        <v>24712</v>
      </c>
      <c r="J42" s="136">
        <v>13663</v>
      </c>
      <c r="K42" s="136">
        <v>122</v>
      </c>
      <c r="L42" s="136">
        <v>389</v>
      </c>
      <c r="M42" s="136">
        <v>9300</v>
      </c>
      <c r="N42" s="136">
        <v>5210</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5088</v>
      </c>
      <c r="D43" s="136">
        <v>55</v>
      </c>
      <c r="E43" s="136">
        <v>1859</v>
      </c>
      <c r="F43" s="136">
        <v>2873</v>
      </c>
      <c r="G43" s="136">
        <v>169</v>
      </c>
      <c r="H43" s="136">
        <v>129</v>
      </c>
      <c r="I43" s="136">
        <v>20</v>
      </c>
      <c r="J43" s="136">
        <v>109</v>
      </c>
      <c r="K43" s="136">
        <v>3</v>
      </c>
      <c r="L43" s="136" t="s">
        <v>13</v>
      </c>
      <c r="M43" s="136" t="s">
        <v>13</v>
      </c>
      <c r="N43" s="136" t="s">
        <v>13</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255437</v>
      </c>
      <c r="D44" s="137">
        <v>5223</v>
      </c>
      <c r="E44" s="137">
        <v>11261</v>
      </c>
      <c r="F44" s="137">
        <v>64</v>
      </c>
      <c r="G44" s="137">
        <v>9384</v>
      </c>
      <c r="H44" s="137">
        <v>65535</v>
      </c>
      <c r="I44" s="137">
        <v>51847</v>
      </c>
      <c r="J44" s="137">
        <v>13688</v>
      </c>
      <c r="K44" s="137">
        <v>663</v>
      </c>
      <c r="L44" s="137">
        <v>4360</v>
      </c>
      <c r="M44" s="137">
        <v>9724</v>
      </c>
      <c r="N44" s="137">
        <v>149224</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27040</v>
      </c>
      <c r="D45" s="136" t="s">
        <v>13</v>
      </c>
      <c r="E45" s="136">
        <v>330</v>
      </c>
      <c r="F45" s="136">
        <v>2200</v>
      </c>
      <c r="G45" s="136">
        <v>101</v>
      </c>
      <c r="H45" s="136">
        <v>531</v>
      </c>
      <c r="I45" s="136">
        <v>53</v>
      </c>
      <c r="J45" s="136">
        <v>479</v>
      </c>
      <c r="K45" s="136">
        <v>2825</v>
      </c>
      <c r="L45" s="136">
        <v>4001</v>
      </c>
      <c r="M45" s="136">
        <v>6178</v>
      </c>
      <c r="N45" s="136">
        <v>10874</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4203</v>
      </c>
      <c r="D47" s="136">
        <v>2018</v>
      </c>
      <c r="E47" s="136">
        <v>40</v>
      </c>
      <c r="F47" s="136">
        <v>3</v>
      </c>
      <c r="G47" s="136">
        <v>3</v>
      </c>
      <c r="H47" s="136">
        <v>14</v>
      </c>
      <c r="I47" s="136">
        <v>14</v>
      </c>
      <c r="J47" s="136" t="s">
        <v>13</v>
      </c>
      <c r="K47" s="136" t="s">
        <v>13</v>
      </c>
      <c r="L47" s="136">
        <v>2023</v>
      </c>
      <c r="M47" s="136" t="s">
        <v>13</v>
      </c>
      <c r="N47" s="136">
        <v>102</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v>77</v>
      </c>
      <c r="D48" s="136" t="s">
        <v>13</v>
      </c>
      <c r="E48" s="136" t="s">
        <v>13</v>
      </c>
      <c r="F48" s="136" t="s">
        <v>13</v>
      </c>
      <c r="G48" s="136" t="s">
        <v>13</v>
      </c>
      <c r="H48" s="136" t="s">
        <v>13</v>
      </c>
      <c r="I48" s="136" t="s">
        <v>13</v>
      </c>
      <c r="J48" s="136" t="s">
        <v>13</v>
      </c>
      <c r="K48" s="136" t="s">
        <v>13</v>
      </c>
      <c r="L48" s="136" t="s">
        <v>13</v>
      </c>
      <c r="M48" s="136" t="s">
        <v>13</v>
      </c>
      <c r="N48" s="136">
        <v>77</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31166</v>
      </c>
      <c r="D49" s="137">
        <v>2018</v>
      </c>
      <c r="E49" s="137">
        <v>370</v>
      </c>
      <c r="F49" s="137">
        <v>2203</v>
      </c>
      <c r="G49" s="137">
        <v>104</v>
      </c>
      <c r="H49" s="137">
        <v>545</v>
      </c>
      <c r="I49" s="137">
        <v>67</v>
      </c>
      <c r="J49" s="137">
        <v>479</v>
      </c>
      <c r="K49" s="137">
        <v>2825</v>
      </c>
      <c r="L49" s="137">
        <v>6024</v>
      </c>
      <c r="M49" s="137">
        <v>6178</v>
      </c>
      <c r="N49" s="137">
        <v>10899</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286604</v>
      </c>
      <c r="D50" s="137">
        <v>7241</v>
      </c>
      <c r="E50" s="137">
        <v>11631</v>
      </c>
      <c r="F50" s="137">
        <v>2267</v>
      </c>
      <c r="G50" s="137">
        <v>9488</v>
      </c>
      <c r="H50" s="137">
        <v>66081</v>
      </c>
      <c r="I50" s="137">
        <v>51914</v>
      </c>
      <c r="J50" s="137">
        <v>14167</v>
      </c>
      <c r="K50" s="137">
        <v>3488</v>
      </c>
      <c r="L50" s="137">
        <v>10384</v>
      </c>
      <c r="M50" s="137">
        <v>15902</v>
      </c>
      <c r="N50" s="137">
        <v>160123</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-6317</v>
      </c>
      <c r="D51" s="137">
        <v>-19876</v>
      </c>
      <c r="E51" s="137">
        <v>-8959</v>
      </c>
      <c r="F51" s="137">
        <v>-14771</v>
      </c>
      <c r="G51" s="137">
        <v>-17782</v>
      </c>
      <c r="H51" s="137">
        <v>-72546</v>
      </c>
      <c r="I51" s="137">
        <v>-34967</v>
      </c>
      <c r="J51" s="137">
        <v>-37579</v>
      </c>
      <c r="K51" s="137">
        <v>-6682</v>
      </c>
      <c r="L51" s="137">
        <v>-19394</v>
      </c>
      <c r="M51" s="137">
        <v>-1913</v>
      </c>
      <c r="N51" s="137">
        <v>155607</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-6767</v>
      </c>
      <c r="D52" s="138">
        <v>-21514</v>
      </c>
      <c r="E52" s="138">
        <v>-7875</v>
      </c>
      <c r="F52" s="138">
        <v>-13033</v>
      </c>
      <c r="G52" s="138">
        <v>-17551</v>
      </c>
      <c r="H52" s="138">
        <v>-72035</v>
      </c>
      <c r="I52" s="138">
        <v>-34455</v>
      </c>
      <c r="J52" s="138">
        <v>-37579</v>
      </c>
      <c r="K52" s="138">
        <v>-4970</v>
      </c>
      <c r="L52" s="138">
        <v>-13512</v>
      </c>
      <c r="M52" s="138">
        <v>-2078</v>
      </c>
      <c r="N52" s="138">
        <v>145801</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1925</v>
      </c>
      <c r="D53" s="136" t="s">
        <v>13</v>
      </c>
      <c r="E53" s="136" t="s">
        <v>13</v>
      </c>
      <c r="F53" s="136" t="s">
        <v>13</v>
      </c>
      <c r="G53" s="136" t="s">
        <v>13</v>
      </c>
      <c r="H53" s="136" t="s">
        <v>13</v>
      </c>
      <c r="I53" s="136" t="s">
        <v>13</v>
      </c>
      <c r="J53" s="136" t="s">
        <v>13</v>
      </c>
      <c r="K53" s="136" t="s">
        <v>13</v>
      </c>
      <c r="L53" s="136" t="s">
        <v>13</v>
      </c>
      <c r="M53" s="136" t="s">
        <v>13</v>
      </c>
      <c r="N53" s="136">
        <v>1925</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7781</v>
      </c>
      <c r="D54" s="136" t="s">
        <v>13</v>
      </c>
      <c r="E54" s="136" t="s">
        <v>13</v>
      </c>
      <c r="F54" s="136" t="s">
        <v>13</v>
      </c>
      <c r="G54" s="136" t="s">
        <v>13</v>
      </c>
      <c r="H54" s="136" t="s">
        <v>13</v>
      </c>
      <c r="I54" s="136" t="s">
        <v>13</v>
      </c>
      <c r="J54" s="136" t="s">
        <v>13</v>
      </c>
      <c r="K54" s="136" t="s">
        <v>13</v>
      </c>
      <c r="L54" s="136" t="s">
        <v>13</v>
      </c>
      <c r="M54" s="136" t="s">
        <v>13</v>
      </c>
      <c r="N54" s="136">
        <v>7781</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562.16</v>
      </c>
      <c r="D56" s="36">
        <v>187.38</v>
      </c>
      <c r="E56" s="36">
        <v>173.27</v>
      </c>
      <c r="F56" s="36">
        <v>17.32</v>
      </c>
      <c r="G56" s="36">
        <v>45.6</v>
      </c>
      <c r="H56" s="36">
        <v>65.11</v>
      </c>
      <c r="I56" s="36">
        <v>36.18</v>
      </c>
      <c r="J56" s="36">
        <v>28.94</v>
      </c>
      <c r="K56" s="36">
        <v>19.170000000000002</v>
      </c>
      <c r="L56" s="36">
        <v>38.36</v>
      </c>
      <c r="M56" s="36">
        <v>15.94</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95.89</v>
      </c>
      <c r="D57" s="36">
        <v>11.92</v>
      </c>
      <c r="E57" s="36">
        <v>12.16</v>
      </c>
      <c r="F57" s="36">
        <v>17.809999999999999</v>
      </c>
      <c r="G57" s="36">
        <v>9.17</v>
      </c>
      <c r="H57" s="36">
        <v>9.23</v>
      </c>
      <c r="I57" s="36">
        <v>8.6199999999999992</v>
      </c>
      <c r="J57" s="36">
        <v>0.61</v>
      </c>
      <c r="K57" s="36">
        <v>6.19</v>
      </c>
      <c r="L57" s="36">
        <v>22.69</v>
      </c>
      <c r="M57" s="36">
        <v>6.72</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v>1330.87</v>
      </c>
      <c r="D58" s="36" t="s">
        <v>13</v>
      </c>
      <c r="E58" s="36" t="s">
        <v>13</v>
      </c>
      <c r="F58" s="36" t="s">
        <v>13</v>
      </c>
      <c r="G58" s="36" t="s">
        <v>13</v>
      </c>
      <c r="H58" s="36">
        <v>1330.87</v>
      </c>
      <c r="I58" s="36">
        <v>851.86</v>
      </c>
      <c r="J58" s="36">
        <v>479.01</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24.31</v>
      </c>
      <c r="D59" s="36">
        <v>0.19</v>
      </c>
      <c r="E59" s="36" t="s">
        <v>13</v>
      </c>
      <c r="F59" s="36" t="s">
        <v>13</v>
      </c>
      <c r="G59" s="36" t="s">
        <v>13</v>
      </c>
      <c r="H59" s="36" t="s">
        <v>13</v>
      </c>
      <c r="I59" s="36" t="s">
        <v>13</v>
      </c>
      <c r="J59" s="36" t="s">
        <v>13</v>
      </c>
      <c r="K59" s="36" t="s">
        <v>13</v>
      </c>
      <c r="L59" s="36" t="s">
        <v>13</v>
      </c>
      <c r="M59" s="36">
        <v>6.95</v>
      </c>
      <c r="N59" s="36">
        <v>17.170000000000002</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872.46</v>
      </c>
      <c r="D60" s="36">
        <v>89.75</v>
      </c>
      <c r="E60" s="36">
        <v>41.22</v>
      </c>
      <c r="F60" s="36">
        <v>137.27000000000001</v>
      </c>
      <c r="G60" s="36">
        <v>237.85</v>
      </c>
      <c r="H60" s="36">
        <v>81.39</v>
      </c>
      <c r="I60" s="36">
        <v>35.29</v>
      </c>
      <c r="J60" s="36">
        <v>46.11</v>
      </c>
      <c r="K60" s="36">
        <v>35.47</v>
      </c>
      <c r="L60" s="36">
        <v>131.9</v>
      </c>
      <c r="M60" s="36">
        <v>97.82</v>
      </c>
      <c r="N60" s="36">
        <v>19.78</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54.93</v>
      </c>
      <c r="D61" s="36">
        <v>0.59</v>
      </c>
      <c r="E61" s="36">
        <v>20.07</v>
      </c>
      <c r="F61" s="36">
        <v>31.01</v>
      </c>
      <c r="G61" s="36">
        <v>1.82</v>
      </c>
      <c r="H61" s="36">
        <v>1.4</v>
      </c>
      <c r="I61" s="36">
        <v>0.22</v>
      </c>
      <c r="J61" s="36">
        <v>1.18</v>
      </c>
      <c r="K61" s="36">
        <v>0.03</v>
      </c>
      <c r="L61" s="36" t="s">
        <v>13</v>
      </c>
      <c r="M61" s="36" t="s">
        <v>13</v>
      </c>
      <c r="N61" s="36" t="s">
        <v>13</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2830.75</v>
      </c>
      <c r="D62" s="37">
        <v>288.64999999999998</v>
      </c>
      <c r="E62" s="37">
        <v>206.59</v>
      </c>
      <c r="F62" s="37">
        <v>141.38999999999999</v>
      </c>
      <c r="G62" s="37">
        <v>290.79000000000002</v>
      </c>
      <c r="H62" s="37">
        <v>1485.2</v>
      </c>
      <c r="I62" s="37">
        <v>931.72</v>
      </c>
      <c r="J62" s="37">
        <v>553.48</v>
      </c>
      <c r="K62" s="37">
        <v>60.81</v>
      </c>
      <c r="L62" s="37">
        <v>192.95</v>
      </c>
      <c r="M62" s="37">
        <v>127.42</v>
      </c>
      <c r="N62" s="37">
        <v>36.950000000000003</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258.38</v>
      </c>
      <c r="D63" s="36">
        <v>1.34</v>
      </c>
      <c r="E63" s="36">
        <v>15.7</v>
      </c>
      <c r="F63" s="36">
        <v>42.43</v>
      </c>
      <c r="G63" s="36">
        <v>3.62</v>
      </c>
      <c r="H63" s="36">
        <v>6.24</v>
      </c>
      <c r="I63" s="36">
        <v>6.24</v>
      </c>
      <c r="J63" s="36" t="s">
        <v>13</v>
      </c>
      <c r="K63" s="36">
        <v>19.670000000000002</v>
      </c>
      <c r="L63" s="36">
        <v>104.48</v>
      </c>
      <c r="M63" s="36">
        <v>64.91</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214.31</v>
      </c>
      <c r="D64" s="36" t="s">
        <v>13</v>
      </c>
      <c r="E64" s="36" t="s">
        <v>13</v>
      </c>
      <c r="F64" s="36">
        <v>38.33</v>
      </c>
      <c r="G64" s="36">
        <v>0.11</v>
      </c>
      <c r="H64" s="36">
        <v>6.24</v>
      </c>
      <c r="I64" s="36">
        <v>6.24</v>
      </c>
      <c r="J64" s="36" t="s">
        <v>13</v>
      </c>
      <c r="K64" s="36">
        <v>19.579999999999998</v>
      </c>
      <c r="L64" s="36">
        <v>103.28</v>
      </c>
      <c r="M64" s="36">
        <v>46.78</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74.069999999999993</v>
      </c>
      <c r="D66" s="36">
        <v>2.76</v>
      </c>
      <c r="E66" s="36" t="s">
        <v>13</v>
      </c>
      <c r="F66" s="36">
        <v>0.13</v>
      </c>
      <c r="G66" s="36" t="s">
        <v>13</v>
      </c>
      <c r="H66" s="36">
        <v>5.17</v>
      </c>
      <c r="I66" s="36" t="s">
        <v>13</v>
      </c>
      <c r="J66" s="36">
        <v>5.17</v>
      </c>
      <c r="K66" s="36">
        <v>29.32</v>
      </c>
      <c r="L66" s="36">
        <v>24.06</v>
      </c>
      <c r="M66" s="36" t="s">
        <v>13</v>
      </c>
      <c r="N66" s="36">
        <v>12.63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v>0.83</v>
      </c>
      <c r="D67" s="36" t="s">
        <v>13</v>
      </c>
      <c r="E67" s="36" t="s">
        <v>13</v>
      </c>
      <c r="F67" s="36" t="s">
        <v>13</v>
      </c>
      <c r="G67" s="36" t="s">
        <v>13</v>
      </c>
      <c r="H67" s="36" t="s">
        <v>13</v>
      </c>
      <c r="I67" s="36" t="s">
        <v>13</v>
      </c>
      <c r="J67" s="36" t="s">
        <v>13</v>
      </c>
      <c r="K67" s="36" t="s">
        <v>13</v>
      </c>
      <c r="L67" s="36" t="s">
        <v>13</v>
      </c>
      <c r="M67" s="36" t="s">
        <v>13</v>
      </c>
      <c r="N67" s="36">
        <v>0.83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331.62</v>
      </c>
      <c r="D68" s="37">
        <v>4.0999999999999996</v>
      </c>
      <c r="E68" s="37">
        <v>15.7</v>
      </c>
      <c r="F68" s="37">
        <v>42.56</v>
      </c>
      <c r="G68" s="37">
        <v>3.62</v>
      </c>
      <c r="H68" s="37">
        <v>11.41</v>
      </c>
      <c r="I68" s="37">
        <v>6.24</v>
      </c>
      <c r="J68" s="37">
        <v>5.17</v>
      </c>
      <c r="K68" s="37">
        <v>48.99</v>
      </c>
      <c r="L68" s="37">
        <v>128.54</v>
      </c>
      <c r="M68" s="37">
        <v>64.91</v>
      </c>
      <c r="N68" s="37">
        <v>11.8</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3162.37</v>
      </c>
      <c r="D69" s="37">
        <v>292.75</v>
      </c>
      <c r="E69" s="37">
        <v>222.29</v>
      </c>
      <c r="F69" s="37">
        <v>183.94</v>
      </c>
      <c r="G69" s="37">
        <v>294.41000000000003</v>
      </c>
      <c r="H69" s="37">
        <v>1496.61</v>
      </c>
      <c r="I69" s="37">
        <v>937.96</v>
      </c>
      <c r="J69" s="37">
        <v>558.65</v>
      </c>
      <c r="K69" s="37">
        <v>109.8</v>
      </c>
      <c r="L69" s="37">
        <v>321.48</v>
      </c>
      <c r="M69" s="37">
        <v>192.34</v>
      </c>
      <c r="N69" s="37">
        <v>48.75</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v>866.73</v>
      </c>
      <c r="D70" s="36" t="s">
        <v>13</v>
      </c>
      <c r="E70" s="36" t="s">
        <v>13</v>
      </c>
      <c r="F70" s="36" t="s">
        <v>13</v>
      </c>
      <c r="G70" s="36" t="s">
        <v>13</v>
      </c>
      <c r="H70" s="36" t="s">
        <v>13</v>
      </c>
      <c r="I70" s="36" t="s">
        <v>13</v>
      </c>
      <c r="J70" s="36" t="s">
        <v>13</v>
      </c>
      <c r="K70" s="36" t="s">
        <v>13</v>
      </c>
      <c r="L70" s="36" t="s">
        <v>13</v>
      </c>
      <c r="M70" s="36" t="s">
        <v>13</v>
      </c>
      <c r="N70" s="36">
        <v>866.73</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v>295.32</v>
      </c>
      <c r="D71" s="36" t="s">
        <v>13</v>
      </c>
      <c r="E71" s="36" t="s">
        <v>13</v>
      </c>
      <c r="F71" s="36" t="s">
        <v>13</v>
      </c>
      <c r="G71" s="36" t="s">
        <v>13</v>
      </c>
      <c r="H71" s="36" t="s">
        <v>13</v>
      </c>
      <c r="I71" s="36" t="s">
        <v>13</v>
      </c>
      <c r="J71" s="36" t="s">
        <v>13</v>
      </c>
      <c r="K71" s="36" t="s">
        <v>13</v>
      </c>
      <c r="L71" s="36" t="s">
        <v>13</v>
      </c>
      <c r="M71" s="36" t="s">
        <v>13</v>
      </c>
      <c r="N71" s="36">
        <v>295.32</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v>307.01</v>
      </c>
      <c r="D72" s="36" t="s">
        <v>13</v>
      </c>
      <c r="E72" s="36" t="s">
        <v>13</v>
      </c>
      <c r="F72" s="36" t="s">
        <v>13</v>
      </c>
      <c r="G72" s="36" t="s">
        <v>13</v>
      </c>
      <c r="H72" s="36" t="s">
        <v>13</v>
      </c>
      <c r="I72" s="36" t="s">
        <v>13</v>
      </c>
      <c r="J72" s="36" t="s">
        <v>13</v>
      </c>
      <c r="K72" s="36" t="s">
        <v>13</v>
      </c>
      <c r="L72" s="36" t="s">
        <v>13</v>
      </c>
      <c r="M72" s="36" t="s">
        <v>13</v>
      </c>
      <c r="N72" s="36">
        <v>307.01</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v>174.03</v>
      </c>
      <c r="D73" s="36" t="s">
        <v>13</v>
      </c>
      <c r="E73" s="36" t="s">
        <v>13</v>
      </c>
      <c r="F73" s="36" t="s">
        <v>13</v>
      </c>
      <c r="G73" s="36" t="s">
        <v>13</v>
      </c>
      <c r="H73" s="36" t="s">
        <v>13</v>
      </c>
      <c r="I73" s="36" t="s">
        <v>13</v>
      </c>
      <c r="J73" s="36" t="s">
        <v>13</v>
      </c>
      <c r="K73" s="36" t="s">
        <v>13</v>
      </c>
      <c r="L73" s="36" t="s">
        <v>13</v>
      </c>
      <c r="M73" s="36" t="s">
        <v>13</v>
      </c>
      <c r="N73" s="36">
        <v>174.03</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291.36</v>
      </c>
      <c r="D74" s="36" t="s">
        <v>13</v>
      </c>
      <c r="E74" s="36" t="s">
        <v>13</v>
      </c>
      <c r="F74" s="36" t="s">
        <v>13</v>
      </c>
      <c r="G74" s="36" t="s">
        <v>13</v>
      </c>
      <c r="H74" s="36" t="s">
        <v>13</v>
      </c>
      <c r="I74" s="36" t="s">
        <v>13</v>
      </c>
      <c r="J74" s="36" t="s">
        <v>13</v>
      </c>
      <c r="K74" s="36" t="s">
        <v>13</v>
      </c>
      <c r="L74" s="36" t="s">
        <v>13</v>
      </c>
      <c r="M74" s="36" t="s">
        <v>13</v>
      </c>
      <c r="N74" s="36">
        <v>291.36</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396.68</v>
      </c>
      <c r="D75" s="36" t="s">
        <v>13</v>
      </c>
      <c r="E75" s="36" t="s">
        <v>13</v>
      </c>
      <c r="F75" s="36" t="s">
        <v>13</v>
      </c>
      <c r="G75" s="36" t="s">
        <v>13</v>
      </c>
      <c r="H75" s="36" t="s">
        <v>13</v>
      </c>
      <c r="I75" s="36" t="s">
        <v>13</v>
      </c>
      <c r="J75" s="36" t="s">
        <v>13</v>
      </c>
      <c r="K75" s="36" t="s">
        <v>13</v>
      </c>
      <c r="L75" s="36" t="s">
        <v>13</v>
      </c>
      <c r="M75" s="36" t="s">
        <v>13</v>
      </c>
      <c r="N75" s="36">
        <v>396.68</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292.92</v>
      </c>
      <c r="D76" s="36">
        <v>3.08</v>
      </c>
      <c r="E76" s="36">
        <v>0.22</v>
      </c>
      <c r="F76" s="36">
        <v>0.01</v>
      </c>
      <c r="G76" s="36">
        <v>83.95</v>
      </c>
      <c r="H76" s="36">
        <v>184.35</v>
      </c>
      <c r="I76" s="36">
        <v>184.12</v>
      </c>
      <c r="J76" s="36">
        <v>0.23</v>
      </c>
      <c r="K76" s="36">
        <v>0.31</v>
      </c>
      <c r="L76" s="36">
        <v>17.559999999999999</v>
      </c>
      <c r="M76" s="36">
        <v>3.45</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114.44</v>
      </c>
      <c r="D77" s="36" t="s">
        <v>13</v>
      </c>
      <c r="E77" s="36" t="s">
        <v>13</v>
      </c>
      <c r="F77" s="36" t="s">
        <v>13</v>
      </c>
      <c r="G77" s="36">
        <v>0.36</v>
      </c>
      <c r="H77" s="36">
        <v>109.65</v>
      </c>
      <c r="I77" s="36">
        <v>108.44</v>
      </c>
      <c r="J77" s="36">
        <v>1.21</v>
      </c>
      <c r="K77" s="36" t="s">
        <v>13</v>
      </c>
      <c r="L77" s="36">
        <v>3.65</v>
      </c>
      <c r="M77" s="36">
        <v>0.78</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69.400000000000006</v>
      </c>
      <c r="D78" s="36">
        <v>0.83</v>
      </c>
      <c r="E78" s="36">
        <v>28.14</v>
      </c>
      <c r="F78" s="36">
        <v>0.36</v>
      </c>
      <c r="G78" s="36">
        <v>11.89</v>
      </c>
      <c r="H78" s="36">
        <v>0.62</v>
      </c>
      <c r="I78" s="36">
        <v>0.61</v>
      </c>
      <c r="J78" s="36" t="s">
        <v>13</v>
      </c>
      <c r="K78" s="36">
        <v>5.56</v>
      </c>
      <c r="L78" s="36">
        <v>21.66</v>
      </c>
      <c r="M78" s="36">
        <v>0.35</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781.09</v>
      </c>
      <c r="D79" s="36">
        <v>53.07</v>
      </c>
      <c r="E79" s="36">
        <v>113.28</v>
      </c>
      <c r="F79" s="36">
        <v>31.34</v>
      </c>
      <c r="G79" s="36">
        <v>6.93</v>
      </c>
      <c r="H79" s="36">
        <v>414.29</v>
      </c>
      <c r="I79" s="36">
        <v>266.79000000000002</v>
      </c>
      <c r="J79" s="36">
        <v>147.5</v>
      </c>
      <c r="K79" s="36">
        <v>1.32</v>
      </c>
      <c r="L79" s="36">
        <v>4.2</v>
      </c>
      <c r="M79" s="36">
        <v>100.41</v>
      </c>
      <c r="N79" s="36">
        <v>56.25</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54.93</v>
      </c>
      <c r="D80" s="36">
        <v>0.59</v>
      </c>
      <c r="E80" s="36">
        <v>20.07</v>
      </c>
      <c r="F80" s="36">
        <v>31.01</v>
      </c>
      <c r="G80" s="36">
        <v>1.82</v>
      </c>
      <c r="H80" s="36">
        <v>1.4</v>
      </c>
      <c r="I80" s="36">
        <v>0.22</v>
      </c>
      <c r="J80" s="36">
        <v>1.18</v>
      </c>
      <c r="K80" s="36">
        <v>0.03</v>
      </c>
      <c r="L80" s="36" t="s">
        <v>13</v>
      </c>
      <c r="M80" s="36" t="s">
        <v>13</v>
      </c>
      <c r="N80" s="36" t="s">
        <v>13</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2757.7</v>
      </c>
      <c r="D81" s="37">
        <v>56.39</v>
      </c>
      <c r="E81" s="37">
        <v>121.57</v>
      </c>
      <c r="F81" s="37">
        <v>0.69</v>
      </c>
      <c r="G81" s="37">
        <v>101.3</v>
      </c>
      <c r="H81" s="37">
        <v>707.52</v>
      </c>
      <c r="I81" s="37">
        <v>559.74</v>
      </c>
      <c r="J81" s="37">
        <v>147.78</v>
      </c>
      <c r="K81" s="37">
        <v>7.16</v>
      </c>
      <c r="L81" s="37">
        <v>47.07</v>
      </c>
      <c r="M81" s="37">
        <v>104.99</v>
      </c>
      <c r="N81" s="37">
        <v>1611.02</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291.92</v>
      </c>
      <c r="D82" s="36" t="s">
        <v>13</v>
      </c>
      <c r="E82" s="36">
        <v>3.56</v>
      </c>
      <c r="F82" s="36">
        <v>23.75</v>
      </c>
      <c r="G82" s="36">
        <v>1.1000000000000001</v>
      </c>
      <c r="H82" s="36">
        <v>5.74</v>
      </c>
      <c r="I82" s="36">
        <v>0.56999999999999995</v>
      </c>
      <c r="J82" s="36">
        <v>5.17</v>
      </c>
      <c r="K82" s="36">
        <v>30.5</v>
      </c>
      <c r="L82" s="36">
        <v>43.19</v>
      </c>
      <c r="M82" s="36">
        <v>66.69</v>
      </c>
      <c r="N82" s="36">
        <v>117.39</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45.38</v>
      </c>
      <c r="D84" s="36">
        <v>21.78</v>
      </c>
      <c r="E84" s="36">
        <v>0.43</v>
      </c>
      <c r="F84" s="36">
        <v>0.03</v>
      </c>
      <c r="G84" s="36">
        <v>0.03</v>
      </c>
      <c r="H84" s="36">
        <v>0.15</v>
      </c>
      <c r="I84" s="36">
        <v>0.15</v>
      </c>
      <c r="J84" s="36" t="s">
        <v>13</v>
      </c>
      <c r="K84" s="36" t="s">
        <v>13</v>
      </c>
      <c r="L84" s="36">
        <v>21.84</v>
      </c>
      <c r="M84" s="36" t="s">
        <v>13</v>
      </c>
      <c r="N84" s="36">
        <v>1.1000000000000001</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v>0.83</v>
      </c>
      <c r="D85" s="36" t="s">
        <v>13</v>
      </c>
      <c r="E85" s="36" t="s">
        <v>13</v>
      </c>
      <c r="F85" s="36" t="s">
        <v>13</v>
      </c>
      <c r="G85" s="36" t="s">
        <v>13</v>
      </c>
      <c r="H85" s="36" t="s">
        <v>13</v>
      </c>
      <c r="I85" s="36" t="s">
        <v>13</v>
      </c>
      <c r="J85" s="36" t="s">
        <v>13</v>
      </c>
      <c r="K85" s="36" t="s">
        <v>13</v>
      </c>
      <c r="L85" s="36" t="s">
        <v>13</v>
      </c>
      <c r="M85" s="36" t="s">
        <v>13</v>
      </c>
      <c r="N85" s="36">
        <v>0.83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336.47</v>
      </c>
      <c r="D86" s="37">
        <v>21.78</v>
      </c>
      <c r="E86" s="37">
        <v>4</v>
      </c>
      <c r="F86" s="37">
        <v>23.78</v>
      </c>
      <c r="G86" s="37">
        <v>1.1299999999999999</v>
      </c>
      <c r="H86" s="37">
        <v>5.89</v>
      </c>
      <c r="I86" s="37">
        <v>0.72</v>
      </c>
      <c r="J86" s="37">
        <v>5.17</v>
      </c>
      <c r="K86" s="37">
        <v>30.5</v>
      </c>
      <c r="L86" s="37">
        <v>65.040000000000006</v>
      </c>
      <c r="M86" s="37">
        <v>66.69</v>
      </c>
      <c r="N86" s="37">
        <v>117.66</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3094.17</v>
      </c>
      <c r="D87" s="37">
        <v>78.17</v>
      </c>
      <c r="E87" s="37">
        <v>125.57</v>
      </c>
      <c r="F87" s="37">
        <v>24.47</v>
      </c>
      <c r="G87" s="37">
        <v>102.43</v>
      </c>
      <c r="H87" s="37">
        <v>713.41</v>
      </c>
      <c r="I87" s="37">
        <v>560.46</v>
      </c>
      <c r="J87" s="37">
        <v>152.94</v>
      </c>
      <c r="K87" s="37">
        <v>37.65</v>
      </c>
      <c r="L87" s="37">
        <v>112.11</v>
      </c>
      <c r="M87" s="37">
        <v>171.68</v>
      </c>
      <c r="N87" s="37">
        <v>1728.68</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-68.2</v>
      </c>
      <c r="D88" s="37">
        <v>-214.58</v>
      </c>
      <c r="E88" s="37">
        <v>-96.72</v>
      </c>
      <c r="F88" s="37">
        <v>-159.47</v>
      </c>
      <c r="G88" s="37">
        <v>-191.98</v>
      </c>
      <c r="H88" s="37">
        <v>-783.21</v>
      </c>
      <c r="I88" s="37">
        <v>-377.5</v>
      </c>
      <c r="J88" s="37">
        <v>-405.71</v>
      </c>
      <c r="K88" s="37">
        <v>-72.14</v>
      </c>
      <c r="L88" s="37">
        <v>-209.37</v>
      </c>
      <c r="M88" s="37">
        <v>-20.66</v>
      </c>
      <c r="N88" s="37">
        <v>1679.93</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-73.05</v>
      </c>
      <c r="D89" s="38">
        <v>-232.27</v>
      </c>
      <c r="E89" s="38">
        <v>-85.02</v>
      </c>
      <c r="F89" s="38">
        <v>-140.69999999999999</v>
      </c>
      <c r="G89" s="38">
        <v>-189.48</v>
      </c>
      <c r="H89" s="38">
        <v>-777.69</v>
      </c>
      <c r="I89" s="38">
        <v>-371.98</v>
      </c>
      <c r="J89" s="38">
        <v>-405.71</v>
      </c>
      <c r="K89" s="38">
        <v>-53.65</v>
      </c>
      <c r="L89" s="38">
        <v>-145.87</v>
      </c>
      <c r="M89" s="38">
        <v>-22.44</v>
      </c>
      <c r="N89" s="38">
        <v>1574.07</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20.78</v>
      </c>
      <c r="D90" s="36" t="s">
        <v>13</v>
      </c>
      <c r="E90" s="36" t="s">
        <v>13</v>
      </c>
      <c r="F90" s="36" t="s">
        <v>13</v>
      </c>
      <c r="G90" s="36" t="s">
        <v>13</v>
      </c>
      <c r="H90" s="36" t="s">
        <v>13</v>
      </c>
      <c r="I90" s="36" t="s">
        <v>13</v>
      </c>
      <c r="J90" s="36" t="s">
        <v>13</v>
      </c>
      <c r="K90" s="36" t="s">
        <v>13</v>
      </c>
      <c r="L90" s="36" t="s">
        <v>13</v>
      </c>
      <c r="M90" s="36" t="s">
        <v>13</v>
      </c>
      <c r="N90" s="36">
        <v>20.78</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84</v>
      </c>
      <c r="D91" s="36" t="s">
        <v>13</v>
      </c>
      <c r="E91" s="36" t="s">
        <v>13</v>
      </c>
      <c r="F91" s="36" t="s">
        <v>13</v>
      </c>
      <c r="G91" s="36" t="s">
        <v>13</v>
      </c>
      <c r="H91" s="36" t="s">
        <v>13</v>
      </c>
      <c r="I91" s="36" t="s">
        <v>13</v>
      </c>
      <c r="J91" s="36" t="s">
        <v>13</v>
      </c>
      <c r="K91" s="36" t="s">
        <v>13</v>
      </c>
      <c r="L91" s="36" t="s">
        <v>13</v>
      </c>
      <c r="M91" s="36" t="s">
        <v>13</v>
      </c>
      <c r="N91" s="36">
        <v>84</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48"/>
  <sheetViews>
    <sheetView zoomScale="140" zoomScaleNormal="140" zoomScaleSheetLayoutView="90" zoomScalePageLayoutView="140" workbookViewId="0"/>
  </sheetViews>
  <sheetFormatPr baseColWidth="10" defaultRowHeight="12.75"/>
  <cols>
    <col min="1" max="1" width="95.140625" style="5" customWidth="1"/>
    <col min="2" max="16384" width="11.42578125" style="5"/>
  </cols>
  <sheetData>
    <row r="1" spans="1:1" s="32" customFormat="1" ht="39.950000000000003" customHeight="1">
      <c r="A1" s="165" t="s">
        <v>36</v>
      </c>
    </row>
    <row r="2" spans="1:1" s="6" customFormat="1" ht="11.45" customHeight="1">
      <c r="A2" s="166"/>
    </row>
    <row r="3" spans="1:1" s="7" customFormat="1" ht="11.45" customHeight="1">
      <c r="A3" s="167"/>
    </row>
    <row r="4" spans="1:1" s="8" customFormat="1" ht="11.45" customHeight="1">
      <c r="A4" s="167"/>
    </row>
    <row r="5" spans="1:1" ht="11.45" customHeight="1">
      <c r="A5" s="167"/>
    </row>
    <row r="6" spans="1:1" s="6" customFormat="1" ht="11.45" customHeight="1">
      <c r="A6" s="167"/>
    </row>
    <row r="7" spans="1:1" s="6" customFormat="1" ht="11.45" customHeight="1">
      <c r="A7" s="15"/>
    </row>
    <row r="8" spans="1:1" s="6" customFormat="1" ht="11.45" customHeight="1">
      <c r="A8" s="15"/>
    </row>
    <row r="9" spans="1:1" s="6" customFormat="1" ht="11.45" customHeight="1">
      <c r="A9" s="15"/>
    </row>
    <row r="10" spans="1:1" s="6" customFormat="1" ht="11.45" customHeight="1">
      <c r="A10" s="15"/>
    </row>
    <row r="11" spans="1:1" s="6" customFormat="1" ht="11.45" customHeight="1">
      <c r="A11" s="15"/>
    </row>
    <row r="12" spans="1:1" s="6" customFormat="1" ht="11.45" customHeight="1">
      <c r="A12" s="15"/>
    </row>
    <row r="13" spans="1:1" s="6" customFormat="1" ht="11.45" customHeight="1">
      <c r="A13" s="15"/>
    </row>
    <row r="14" spans="1:1" s="6" customFormat="1" ht="11.45" customHeight="1">
      <c r="A14" s="15"/>
    </row>
    <row r="15" spans="1:1" s="6" customFormat="1" ht="11.45" customHeight="1">
      <c r="A15" s="15"/>
    </row>
    <row r="16" spans="1:1" s="6" customFormat="1" ht="11.45" customHeight="1">
      <c r="A16" s="15"/>
    </row>
    <row r="17" spans="1:1" s="6" customFormat="1" ht="11.45" customHeight="1">
      <c r="A17" s="15"/>
    </row>
    <row r="18" spans="1:1" s="6" customFormat="1" ht="11.45" customHeight="1">
      <c r="A18" s="15"/>
    </row>
    <row r="19" spans="1:1" s="6" customFormat="1" ht="11.45" customHeight="1">
      <c r="A19" s="15"/>
    </row>
    <row r="20" spans="1:1" s="6" customFormat="1" ht="11.45" customHeight="1">
      <c r="A20" s="15"/>
    </row>
    <row r="21" spans="1:1" s="6" customFormat="1" ht="11.45" customHeight="1">
      <c r="A21" s="15"/>
    </row>
    <row r="22" spans="1:1" s="6" customFormat="1" ht="11.45" customHeight="1">
      <c r="A22" s="15"/>
    </row>
    <row r="23" spans="1:1" s="6" customFormat="1" ht="11.45" customHeight="1">
      <c r="A23" s="15"/>
    </row>
    <row r="24" spans="1:1" s="6" customFormat="1" ht="11.45" customHeight="1">
      <c r="A24" s="15"/>
    </row>
    <row r="25" spans="1:1" ht="11.45" customHeight="1">
      <c r="A25" s="154"/>
    </row>
    <row r="26" spans="1:1" s="6" customFormat="1" ht="11.45" customHeight="1">
      <c r="A26" s="155"/>
    </row>
    <row r="27" spans="1:1" ht="11.45" customHeight="1">
      <c r="A27" s="153"/>
    </row>
    <row r="28" spans="1:1" ht="11.45" customHeight="1">
      <c r="A28" s="155"/>
    </row>
    <row r="29" spans="1:1" ht="11.45" customHeight="1">
      <c r="A29" s="154"/>
    </row>
    <row r="30" spans="1:1" ht="11.45" customHeight="1">
      <c r="A30" s="154"/>
    </row>
    <row r="31" spans="1:1" s="8" customFormat="1" ht="11.45" customHeight="1">
      <c r="A31" s="155"/>
    </row>
    <row r="32" spans="1:1" s="8" customFormat="1" ht="11.45" customHeight="1">
      <c r="A32" s="153"/>
    </row>
    <row r="33" spans="1:1" s="8" customFormat="1" ht="11.45" customHeight="1">
      <c r="A33" s="156"/>
    </row>
    <row r="34" spans="1:1" s="8" customFormat="1" ht="11.45" customHeight="1">
      <c r="A34" s="154"/>
    </row>
    <row r="35" spans="1:1" s="8" customFormat="1" ht="11.45" customHeight="1">
      <c r="A35" s="155"/>
    </row>
    <row r="36" spans="1:1" s="8" customFormat="1" ht="11.45" customHeight="1">
      <c r="A36" s="157"/>
    </row>
    <row r="37" spans="1:1" s="8" customFormat="1" ht="11.45" customHeight="1">
      <c r="A37" s="155"/>
    </row>
    <row r="38" spans="1:1" s="8" customFormat="1" ht="11.45" customHeight="1">
      <c r="A38" s="158"/>
    </row>
    <row r="39" spans="1:1" s="8" customFormat="1" ht="11.45" customHeight="1">
      <c r="A39" s="154"/>
    </row>
    <row r="40" spans="1:1" s="8" customFormat="1" ht="11.45" customHeight="1">
      <c r="A40" s="155"/>
    </row>
    <row r="41" spans="1:1" s="8" customFormat="1" ht="11.45" customHeight="1">
      <c r="A41" s="158"/>
    </row>
    <row r="42" spans="1:1" s="8" customFormat="1" ht="11.45" customHeight="1">
      <c r="A42" s="154"/>
    </row>
    <row r="43" spans="1:1" s="8" customFormat="1" ht="11.45" customHeight="1">
      <c r="A43" s="155"/>
    </row>
    <row r="44" spans="1:1" s="8" customFormat="1" ht="12.75" customHeight="1">
      <c r="A44" s="158"/>
    </row>
    <row r="45" spans="1:1" ht="11.45" customHeight="1">
      <c r="A45" s="155"/>
    </row>
    <row r="46" spans="1:1" ht="52.5" customHeight="1">
      <c r="A46" s="154"/>
    </row>
    <row r="47" spans="1:1" ht="11.45" customHeight="1"/>
    <row r="48" spans="1:1" ht="11.45" customHeight="1"/>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2015 00&amp;R&amp;7&amp;P</oddFooter>
    <evenFooter>&amp;L&amp;7&amp;P&amp;R&amp;7StatA MV, Statistischer Bericht L233 2015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941</v>
      </c>
      <c r="B1" s="236"/>
      <c r="C1" s="244" t="str">
        <f>"Auszahlungen und Einzahlungen der kreisfreien und großen
kreisangehörigen Städte "&amp;Deckblatt!A7&amp;" nach Produktbereichen"</f>
        <v>Auszahlungen und Einzahlungen der kreisfreien und großen
kreisangehörigen Städte 2015 nach Produktbereichen</v>
      </c>
      <c r="D1" s="245"/>
      <c r="E1" s="245"/>
      <c r="F1" s="245"/>
      <c r="G1" s="245"/>
      <c r="H1" s="245" t="str">
        <f>"Auszahlungen und Einzahlungen der kreisfreien und großen
kreisangehörigen Städte "&amp;Deckblatt!A7&amp;" nach Produktbereichen"</f>
        <v>Auszahlungen und Einzahlungen der kreisfreien und großen
kreisangehörigen Städte 2015 nach Produktbereichen</v>
      </c>
      <c r="I1" s="245"/>
      <c r="J1" s="245"/>
      <c r="K1" s="245"/>
      <c r="L1" s="245"/>
      <c r="M1" s="245"/>
      <c r="N1" s="245"/>
    </row>
    <row r="2" spans="1:14" s="18" customFormat="1" ht="24.95" customHeight="1">
      <c r="A2" s="261" t="s">
        <v>944</v>
      </c>
      <c r="B2" s="236"/>
      <c r="C2" s="244" t="s">
        <v>126</v>
      </c>
      <c r="D2" s="245"/>
      <c r="E2" s="245"/>
      <c r="F2" s="245"/>
      <c r="G2" s="245"/>
      <c r="H2" s="245" t="s">
        <v>126</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24403</v>
      </c>
      <c r="D19" s="136">
        <v>8393</v>
      </c>
      <c r="E19" s="136">
        <v>9941</v>
      </c>
      <c r="F19" s="136">
        <v>488</v>
      </c>
      <c r="G19" s="136">
        <v>2056</v>
      </c>
      <c r="H19" s="136">
        <v>434</v>
      </c>
      <c r="I19" s="136">
        <v>370</v>
      </c>
      <c r="J19" s="136">
        <v>64</v>
      </c>
      <c r="K19" s="136">
        <v>54</v>
      </c>
      <c r="L19" s="136">
        <v>2410</v>
      </c>
      <c r="M19" s="136">
        <v>627</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8502</v>
      </c>
      <c r="D20" s="136">
        <v>1151</v>
      </c>
      <c r="E20" s="136">
        <v>1876</v>
      </c>
      <c r="F20" s="136">
        <v>3414</v>
      </c>
      <c r="G20" s="136">
        <v>1575</v>
      </c>
      <c r="H20" s="136">
        <v>50</v>
      </c>
      <c r="I20" s="136">
        <v>44</v>
      </c>
      <c r="J20" s="136">
        <v>6</v>
      </c>
      <c r="K20" s="136">
        <v>5</v>
      </c>
      <c r="L20" s="136">
        <v>247</v>
      </c>
      <c r="M20" s="136">
        <v>184</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666</v>
      </c>
      <c r="D22" s="136" t="s">
        <v>13</v>
      </c>
      <c r="E22" s="136">
        <v>2</v>
      </c>
      <c r="F22" s="136" t="s">
        <v>13</v>
      </c>
      <c r="G22" s="136" t="s">
        <v>13</v>
      </c>
      <c r="H22" s="136" t="s">
        <v>13</v>
      </c>
      <c r="I22" s="136" t="s">
        <v>13</v>
      </c>
      <c r="J22" s="136" t="s">
        <v>13</v>
      </c>
      <c r="K22" s="136" t="s">
        <v>13</v>
      </c>
      <c r="L22" s="136" t="s">
        <v>13</v>
      </c>
      <c r="M22" s="136" t="s">
        <v>13</v>
      </c>
      <c r="N22" s="136">
        <v>664</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72395</v>
      </c>
      <c r="D23" s="136">
        <v>822</v>
      </c>
      <c r="E23" s="136">
        <v>1184</v>
      </c>
      <c r="F23" s="136">
        <v>779</v>
      </c>
      <c r="G23" s="136">
        <v>11346</v>
      </c>
      <c r="H23" s="136">
        <v>7409</v>
      </c>
      <c r="I23" s="136">
        <v>499</v>
      </c>
      <c r="J23" s="136">
        <v>6910</v>
      </c>
      <c r="K23" s="136">
        <v>3364</v>
      </c>
      <c r="L23" s="136">
        <v>1908</v>
      </c>
      <c r="M23" s="136">
        <v>19712</v>
      </c>
      <c r="N23" s="136">
        <v>25871</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3075</v>
      </c>
      <c r="D24" s="136">
        <v>4</v>
      </c>
      <c r="E24" s="136">
        <v>1505</v>
      </c>
      <c r="F24" s="136">
        <v>315</v>
      </c>
      <c r="G24" s="136" t="s">
        <v>13</v>
      </c>
      <c r="H24" s="136" t="s">
        <v>13</v>
      </c>
      <c r="I24" s="136" t="s">
        <v>13</v>
      </c>
      <c r="J24" s="136" t="s">
        <v>13</v>
      </c>
      <c r="K24" s="136" t="s">
        <v>13</v>
      </c>
      <c r="L24" s="136">
        <v>1250</v>
      </c>
      <c r="M24" s="136" t="s">
        <v>13</v>
      </c>
      <c r="N24" s="136" t="s">
        <v>13</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102891</v>
      </c>
      <c r="D25" s="137">
        <v>10361</v>
      </c>
      <c r="E25" s="137">
        <v>11498</v>
      </c>
      <c r="F25" s="137">
        <v>4365</v>
      </c>
      <c r="G25" s="137">
        <v>14978</v>
      </c>
      <c r="H25" s="137">
        <v>7893</v>
      </c>
      <c r="I25" s="137">
        <v>913</v>
      </c>
      <c r="J25" s="137">
        <v>6980</v>
      </c>
      <c r="K25" s="137">
        <v>3423</v>
      </c>
      <c r="L25" s="137">
        <v>3315</v>
      </c>
      <c r="M25" s="137">
        <v>20522</v>
      </c>
      <c r="N25" s="137">
        <v>26536</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972</v>
      </c>
      <c r="D26" s="136">
        <v>123</v>
      </c>
      <c r="E26" s="136">
        <v>108</v>
      </c>
      <c r="F26" s="136">
        <v>34</v>
      </c>
      <c r="G26" s="136">
        <v>704</v>
      </c>
      <c r="H26" s="136" t="s">
        <v>13</v>
      </c>
      <c r="I26" s="136" t="s">
        <v>13</v>
      </c>
      <c r="J26" s="136" t="s">
        <v>13</v>
      </c>
      <c r="K26" s="136" t="s">
        <v>13</v>
      </c>
      <c r="L26" s="136">
        <v>3</v>
      </c>
      <c r="M26" s="136" t="s">
        <v>13</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t="s">
        <v>13</v>
      </c>
      <c r="D27" s="136" t="s">
        <v>13</v>
      </c>
      <c r="E27" s="136" t="s">
        <v>13</v>
      </c>
      <c r="F27" s="136" t="s">
        <v>13</v>
      </c>
      <c r="G27" s="136" t="s">
        <v>13</v>
      </c>
      <c r="H27" s="136" t="s">
        <v>13</v>
      </c>
      <c r="I27" s="136" t="s">
        <v>13</v>
      </c>
      <c r="J27" s="136" t="s">
        <v>13</v>
      </c>
      <c r="K27" s="136" t="s">
        <v>13</v>
      </c>
      <c r="L27" s="136" t="s">
        <v>13</v>
      </c>
      <c r="M27" s="136" t="s">
        <v>13</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7445</v>
      </c>
      <c r="D29" s="136" t="s">
        <v>13</v>
      </c>
      <c r="E29" s="136" t="s">
        <v>13</v>
      </c>
      <c r="F29" s="136" t="s">
        <v>13</v>
      </c>
      <c r="G29" s="136">
        <v>39</v>
      </c>
      <c r="H29" s="136" t="s">
        <v>13</v>
      </c>
      <c r="I29" s="136" t="s">
        <v>13</v>
      </c>
      <c r="J29" s="136" t="s">
        <v>13</v>
      </c>
      <c r="K29" s="136" t="s">
        <v>13</v>
      </c>
      <c r="L29" s="136">
        <v>5341</v>
      </c>
      <c r="M29" s="136">
        <v>1888</v>
      </c>
      <c r="N29" s="136">
        <v>177</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8417</v>
      </c>
      <c r="D31" s="137">
        <v>123</v>
      </c>
      <c r="E31" s="137">
        <v>108</v>
      </c>
      <c r="F31" s="137">
        <v>34</v>
      </c>
      <c r="G31" s="137">
        <v>742</v>
      </c>
      <c r="H31" s="137" t="s">
        <v>13</v>
      </c>
      <c r="I31" s="137" t="s">
        <v>13</v>
      </c>
      <c r="J31" s="137" t="s">
        <v>13</v>
      </c>
      <c r="K31" s="137" t="s">
        <v>13</v>
      </c>
      <c r="L31" s="137">
        <v>5343</v>
      </c>
      <c r="M31" s="137">
        <v>1888</v>
      </c>
      <c r="N31" s="137">
        <v>177</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111308</v>
      </c>
      <c r="D32" s="137">
        <v>10484</v>
      </c>
      <c r="E32" s="137">
        <v>11605</v>
      </c>
      <c r="F32" s="137">
        <v>4399</v>
      </c>
      <c r="G32" s="137">
        <v>15720</v>
      </c>
      <c r="H32" s="137">
        <v>7893</v>
      </c>
      <c r="I32" s="137">
        <v>913</v>
      </c>
      <c r="J32" s="137">
        <v>6980</v>
      </c>
      <c r="K32" s="137">
        <v>3423</v>
      </c>
      <c r="L32" s="137">
        <v>8659</v>
      </c>
      <c r="M32" s="137">
        <v>22411</v>
      </c>
      <c r="N32" s="137">
        <v>26713</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v>53686</v>
      </c>
      <c r="D33" s="136" t="s">
        <v>13</v>
      </c>
      <c r="E33" s="136" t="s">
        <v>13</v>
      </c>
      <c r="F33" s="136" t="s">
        <v>13</v>
      </c>
      <c r="G33" s="136" t="s">
        <v>13</v>
      </c>
      <c r="H33" s="136" t="s">
        <v>13</v>
      </c>
      <c r="I33" s="136" t="s">
        <v>13</v>
      </c>
      <c r="J33" s="136" t="s">
        <v>13</v>
      </c>
      <c r="K33" s="136" t="s">
        <v>13</v>
      </c>
      <c r="L33" s="136" t="s">
        <v>13</v>
      </c>
      <c r="M33" s="136" t="s">
        <v>13</v>
      </c>
      <c r="N33" s="136">
        <v>53686</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v>17461</v>
      </c>
      <c r="D34" s="136" t="s">
        <v>13</v>
      </c>
      <c r="E34" s="136" t="s">
        <v>13</v>
      </c>
      <c r="F34" s="136" t="s">
        <v>13</v>
      </c>
      <c r="G34" s="136" t="s">
        <v>13</v>
      </c>
      <c r="H34" s="136" t="s">
        <v>13</v>
      </c>
      <c r="I34" s="136" t="s">
        <v>13</v>
      </c>
      <c r="J34" s="136" t="s">
        <v>13</v>
      </c>
      <c r="K34" s="136" t="s">
        <v>13</v>
      </c>
      <c r="L34" s="136" t="s">
        <v>13</v>
      </c>
      <c r="M34" s="136" t="s">
        <v>13</v>
      </c>
      <c r="N34" s="136">
        <v>17461</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v>21356</v>
      </c>
      <c r="D35" s="136" t="s">
        <v>13</v>
      </c>
      <c r="E35" s="136" t="s">
        <v>13</v>
      </c>
      <c r="F35" s="136" t="s">
        <v>13</v>
      </c>
      <c r="G35" s="136" t="s">
        <v>13</v>
      </c>
      <c r="H35" s="136" t="s">
        <v>13</v>
      </c>
      <c r="I35" s="136" t="s">
        <v>13</v>
      </c>
      <c r="J35" s="136" t="s">
        <v>13</v>
      </c>
      <c r="K35" s="136" t="s">
        <v>13</v>
      </c>
      <c r="L35" s="136" t="s">
        <v>13</v>
      </c>
      <c r="M35" s="136" t="s">
        <v>13</v>
      </c>
      <c r="N35" s="136">
        <v>21356</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v>9504</v>
      </c>
      <c r="D36" s="136" t="s">
        <v>13</v>
      </c>
      <c r="E36" s="136" t="s">
        <v>13</v>
      </c>
      <c r="F36" s="136" t="s">
        <v>13</v>
      </c>
      <c r="G36" s="136" t="s">
        <v>13</v>
      </c>
      <c r="H36" s="136" t="s">
        <v>13</v>
      </c>
      <c r="I36" s="136" t="s">
        <v>13</v>
      </c>
      <c r="J36" s="136" t="s">
        <v>13</v>
      </c>
      <c r="K36" s="136" t="s">
        <v>13</v>
      </c>
      <c r="L36" s="136" t="s">
        <v>13</v>
      </c>
      <c r="M36" s="136" t="s">
        <v>13</v>
      </c>
      <c r="N36" s="136">
        <v>9504</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9869</v>
      </c>
      <c r="D37" s="136" t="s">
        <v>13</v>
      </c>
      <c r="E37" s="136" t="s">
        <v>13</v>
      </c>
      <c r="F37" s="136" t="s">
        <v>13</v>
      </c>
      <c r="G37" s="136" t="s">
        <v>13</v>
      </c>
      <c r="H37" s="136" t="s">
        <v>13</v>
      </c>
      <c r="I37" s="136" t="s">
        <v>13</v>
      </c>
      <c r="J37" s="136" t="s">
        <v>13</v>
      </c>
      <c r="K37" s="136" t="s">
        <v>13</v>
      </c>
      <c r="L37" s="136" t="s">
        <v>13</v>
      </c>
      <c r="M37" s="136" t="s">
        <v>13</v>
      </c>
      <c r="N37" s="136">
        <v>9869</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13321</v>
      </c>
      <c r="D38" s="136" t="s">
        <v>13</v>
      </c>
      <c r="E38" s="136" t="s">
        <v>13</v>
      </c>
      <c r="F38" s="136" t="s">
        <v>13</v>
      </c>
      <c r="G38" s="136" t="s">
        <v>13</v>
      </c>
      <c r="H38" s="136" t="s">
        <v>13</v>
      </c>
      <c r="I38" s="136" t="s">
        <v>13</v>
      </c>
      <c r="J38" s="136" t="s">
        <v>13</v>
      </c>
      <c r="K38" s="136" t="s">
        <v>13</v>
      </c>
      <c r="L38" s="136" t="s">
        <v>13</v>
      </c>
      <c r="M38" s="136" t="s">
        <v>13</v>
      </c>
      <c r="N38" s="136">
        <v>13321</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8402</v>
      </c>
      <c r="D39" s="136" t="s">
        <v>13</v>
      </c>
      <c r="E39" s="136" t="s">
        <v>13</v>
      </c>
      <c r="F39" s="136" t="s">
        <v>13</v>
      </c>
      <c r="G39" s="136">
        <v>8336</v>
      </c>
      <c r="H39" s="136" t="s">
        <v>13</v>
      </c>
      <c r="I39" s="136" t="s">
        <v>13</v>
      </c>
      <c r="J39" s="136" t="s">
        <v>13</v>
      </c>
      <c r="K39" s="136" t="s">
        <v>13</v>
      </c>
      <c r="L39" s="136" t="s">
        <v>13</v>
      </c>
      <c r="M39" s="136">
        <v>67</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111</v>
      </c>
      <c r="D40" s="136">
        <v>69</v>
      </c>
      <c r="E40" s="136" t="s">
        <v>13</v>
      </c>
      <c r="F40" s="136" t="s">
        <v>13</v>
      </c>
      <c r="G40" s="136" t="s">
        <v>13</v>
      </c>
      <c r="H40" s="136" t="s">
        <v>13</v>
      </c>
      <c r="I40" s="136" t="s">
        <v>13</v>
      </c>
      <c r="J40" s="136" t="s">
        <v>13</v>
      </c>
      <c r="K40" s="136">
        <v>31</v>
      </c>
      <c r="L40" s="136">
        <v>11</v>
      </c>
      <c r="M40" s="136" t="s">
        <v>13</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11162</v>
      </c>
      <c r="D41" s="136">
        <v>7</v>
      </c>
      <c r="E41" s="136">
        <v>1353</v>
      </c>
      <c r="F41" s="136" t="s">
        <v>13</v>
      </c>
      <c r="G41" s="136">
        <v>37</v>
      </c>
      <c r="H41" s="136">
        <v>103</v>
      </c>
      <c r="I41" s="136">
        <v>103</v>
      </c>
      <c r="J41" s="136" t="s">
        <v>13</v>
      </c>
      <c r="K41" s="136" t="s">
        <v>13</v>
      </c>
      <c r="L41" s="136">
        <v>507</v>
      </c>
      <c r="M41" s="136">
        <v>9155</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12431</v>
      </c>
      <c r="D42" s="136">
        <v>544</v>
      </c>
      <c r="E42" s="136">
        <v>2669</v>
      </c>
      <c r="F42" s="136">
        <v>353</v>
      </c>
      <c r="G42" s="136">
        <v>137</v>
      </c>
      <c r="H42" s="136">
        <v>170</v>
      </c>
      <c r="I42" s="136">
        <v>166</v>
      </c>
      <c r="J42" s="136">
        <v>4</v>
      </c>
      <c r="K42" s="136">
        <v>4</v>
      </c>
      <c r="L42" s="136">
        <v>1290</v>
      </c>
      <c r="M42" s="136" t="s">
        <v>13</v>
      </c>
      <c r="N42" s="136">
        <v>7264</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3075</v>
      </c>
      <c r="D43" s="136">
        <v>4</v>
      </c>
      <c r="E43" s="136">
        <v>1505</v>
      </c>
      <c r="F43" s="136">
        <v>315</v>
      </c>
      <c r="G43" s="136" t="s">
        <v>13</v>
      </c>
      <c r="H43" s="136" t="s">
        <v>13</v>
      </c>
      <c r="I43" s="136" t="s">
        <v>13</v>
      </c>
      <c r="J43" s="136" t="s">
        <v>13</v>
      </c>
      <c r="K43" s="136" t="s">
        <v>13</v>
      </c>
      <c r="L43" s="136">
        <v>1250</v>
      </c>
      <c r="M43" s="136" t="s">
        <v>13</v>
      </c>
      <c r="N43" s="136" t="s">
        <v>13</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105909</v>
      </c>
      <c r="D44" s="137">
        <v>617</v>
      </c>
      <c r="E44" s="137">
        <v>2517</v>
      </c>
      <c r="F44" s="137">
        <v>38</v>
      </c>
      <c r="G44" s="137">
        <v>8510</v>
      </c>
      <c r="H44" s="137">
        <v>273</v>
      </c>
      <c r="I44" s="137">
        <v>269</v>
      </c>
      <c r="J44" s="137">
        <v>4</v>
      </c>
      <c r="K44" s="137">
        <v>34</v>
      </c>
      <c r="L44" s="137">
        <v>558</v>
      </c>
      <c r="M44" s="137">
        <v>9222</v>
      </c>
      <c r="N44" s="137">
        <v>84141</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5942</v>
      </c>
      <c r="D45" s="136">
        <v>55</v>
      </c>
      <c r="E45" s="136">
        <v>229</v>
      </c>
      <c r="F45" s="136" t="s">
        <v>13</v>
      </c>
      <c r="G45" s="136">
        <v>21</v>
      </c>
      <c r="H45" s="136" t="s">
        <v>13</v>
      </c>
      <c r="I45" s="136" t="s">
        <v>13</v>
      </c>
      <c r="J45" s="136" t="s">
        <v>13</v>
      </c>
      <c r="K45" s="136" t="s">
        <v>13</v>
      </c>
      <c r="L45" s="136" t="s">
        <v>13</v>
      </c>
      <c r="M45" s="136" t="s">
        <v>13</v>
      </c>
      <c r="N45" s="136">
        <v>5638</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2535</v>
      </c>
      <c r="D47" s="136" t="s">
        <v>13</v>
      </c>
      <c r="E47" s="136" t="s">
        <v>13</v>
      </c>
      <c r="F47" s="136" t="s">
        <v>13</v>
      </c>
      <c r="G47" s="136">
        <v>3</v>
      </c>
      <c r="H47" s="136" t="s">
        <v>13</v>
      </c>
      <c r="I47" s="136" t="s">
        <v>13</v>
      </c>
      <c r="J47" s="136" t="s">
        <v>13</v>
      </c>
      <c r="K47" s="136" t="s">
        <v>13</v>
      </c>
      <c r="L47" s="136">
        <v>1326</v>
      </c>
      <c r="M47" s="136" t="s">
        <v>13</v>
      </c>
      <c r="N47" s="136">
        <v>1206</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8477</v>
      </c>
      <c r="D49" s="137">
        <v>55</v>
      </c>
      <c r="E49" s="137">
        <v>229</v>
      </c>
      <c r="F49" s="137" t="s">
        <v>13</v>
      </c>
      <c r="G49" s="137">
        <v>24</v>
      </c>
      <c r="H49" s="137" t="s">
        <v>13</v>
      </c>
      <c r="I49" s="137" t="s">
        <v>13</v>
      </c>
      <c r="J49" s="137" t="s">
        <v>13</v>
      </c>
      <c r="K49" s="137" t="s">
        <v>13</v>
      </c>
      <c r="L49" s="137">
        <v>1326</v>
      </c>
      <c r="M49" s="137" t="s">
        <v>13</v>
      </c>
      <c r="N49" s="137">
        <v>6844</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114386</v>
      </c>
      <c r="D50" s="137">
        <v>671</v>
      </c>
      <c r="E50" s="137">
        <v>2746</v>
      </c>
      <c r="F50" s="137">
        <v>38</v>
      </c>
      <c r="G50" s="137">
        <v>8533</v>
      </c>
      <c r="H50" s="137">
        <v>273</v>
      </c>
      <c r="I50" s="137">
        <v>269</v>
      </c>
      <c r="J50" s="137">
        <v>4</v>
      </c>
      <c r="K50" s="137">
        <v>34</v>
      </c>
      <c r="L50" s="137">
        <v>1884</v>
      </c>
      <c r="M50" s="137">
        <v>9222</v>
      </c>
      <c r="N50" s="137">
        <v>90985</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3078</v>
      </c>
      <c r="D51" s="137">
        <v>-9813</v>
      </c>
      <c r="E51" s="137">
        <v>-8860</v>
      </c>
      <c r="F51" s="137">
        <v>-4362</v>
      </c>
      <c r="G51" s="137">
        <v>-7187</v>
      </c>
      <c r="H51" s="137">
        <v>-7620</v>
      </c>
      <c r="I51" s="137">
        <v>-644</v>
      </c>
      <c r="J51" s="137">
        <v>-6976</v>
      </c>
      <c r="K51" s="137">
        <v>-3389</v>
      </c>
      <c r="L51" s="137">
        <v>-6775</v>
      </c>
      <c r="M51" s="137">
        <v>-13189</v>
      </c>
      <c r="N51" s="137">
        <v>64272</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3017</v>
      </c>
      <c r="D52" s="138">
        <v>-9745</v>
      </c>
      <c r="E52" s="138">
        <v>-8981</v>
      </c>
      <c r="F52" s="138">
        <v>-4327</v>
      </c>
      <c r="G52" s="138">
        <v>-6468</v>
      </c>
      <c r="H52" s="138">
        <v>-7620</v>
      </c>
      <c r="I52" s="138">
        <v>-644</v>
      </c>
      <c r="J52" s="138">
        <v>-6976</v>
      </c>
      <c r="K52" s="138">
        <v>-3389</v>
      </c>
      <c r="L52" s="138">
        <v>-2757</v>
      </c>
      <c r="M52" s="138">
        <v>-11301</v>
      </c>
      <c r="N52" s="138">
        <v>57605</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t="s">
        <v>13</v>
      </c>
      <c r="D53" s="136" t="s">
        <v>13</v>
      </c>
      <c r="E53" s="136" t="s">
        <v>13</v>
      </c>
      <c r="F53" s="136" t="s">
        <v>13</v>
      </c>
      <c r="G53" s="136" t="s">
        <v>13</v>
      </c>
      <c r="H53" s="136" t="s">
        <v>13</v>
      </c>
      <c r="I53" s="136" t="s">
        <v>13</v>
      </c>
      <c r="J53" s="136" t="s">
        <v>13</v>
      </c>
      <c r="K53" s="136" t="s">
        <v>13</v>
      </c>
      <c r="L53" s="136" t="s">
        <v>13</v>
      </c>
      <c r="M53" s="136" t="s">
        <v>13</v>
      </c>
      <c r="N53" s="136" t="s">
        <v>13</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1242</v>
      </c>
      <c r="D54" s="136" t="s">
        <v>13</v>
      </c>
      <c r="E54" s="136" t="s">
        <v>13</v>
      </c>
      <c r="F54" s="136" t="s">
        <v>13</v>
      </c>
      <c r="G54" s="136" t="s">
        <v>13</v>
      </c>
      <c r="H54" s="136" t="s">
        <v>13</v>
      </c>
      <c r="I54" s="136" t="s">
        <v>13</v>
      </c>
      <c r="J54" s="136" t="s">
        <v>13</v>
      </c>
      <c r="K54" s="136" t="s">
        <v>13</v>
      </c>
      <c r="L54" s="136" t="s">
        <v>13</v>
      </c>
      <c r="M54" s="136" t="s">
        <v>13</v>
      </c>
      <c r="N54" s="136">
        <v>1242</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385.95</v>
      </c>
      <c r="D56" s="36">
        <v>132.74</v>
      </c>
      <c r="E56" s="36">
        <v>157.22999999999999</v>
      </c>
      <c r="F56" s="36">
        <v>7.71</v>
      </c>
      <c r="G56" s="36">
        <v>32.520000000000003</v>
      </c>
      <c r="H56" s="36">
        <v>6.87</v>
      </c>
      <c r="I56" s="36">
        <v>5.86</v>
      </c>
      <c r="J56" s="36">
        <v>1.01</v>
      </c>
      <c r="K56" s="36">
        <v>0.85</v>
      </c>
      <c r="L56" s="36">
        <v>38.119999999999997</v>
      </c>
      <c r="M56" s="36">
        <v>9.91</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134.47</v>
      </c>
      <c r="D57" s="36">
        <v>18.2</v>
      </c>
      <c r="E57" s="36">
        <v>29.68</v>
      </c>
      <c r="F57" s="36">
        <v>53.99</v>
      </c>
      <c r="G57" s="36">
        <v>24.92</v>
      </c>
      <c r="H57" s="36">
        <v>0.79</v>
      </c>
      <c r="I57" s="36">
        <v>0.69</v>
      </c>
      <c r="J57" s="36">
        <v>0.1</v>
      </c>
      <c r="K57" s="36">
        <v>0.08</v>
      </c>
      <c r="L57" s="36">
        <v>3.91</v>
      </c>
      <c r="M57" s="36">
        <v>2.91</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10.53</v>
      </c>
      <c r="D59" s="36" t="s">
        <v>13</v>
      </c>
      <c r="E59" s="36">
        <v>0.02</v>
      </c>
      <c r="F59" s="36" t="s">
        <v>13</v>
      </c>
      <c r="G59" s="36" t="s">
        <v>13</v>
      </c>
      <c r="H59" s="36" t="s">
        <v>13</v>
      </c>
      <c r="I59" s="36" t="s">
        <v>13</v>
      </c>
      <c r="J59" s="36" t="s">
        <v>13</v>
      </c>
      <c r="K59" s="36" t="s">
        <v>13</v>
      </c>
      <c r="L59" s="36" t="s">
        <v>13</v>
      </c>
      <c r="M59" s="36" t="s">
        <v>13</v>
      </c>
      <c r="N59" s="36">
        <v>10.51</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1144.98</v>
      </c>
      <c r="D60" s="36">
        <v>13</v>
      </c>
      <c r="E60" s="36">
        <v>18.72</v>
      </c>
      <c r="F60" s="36">
        <v>12.31</v>
      </c>
      <c r="G60" s="36">
        <v>179.44</v>
      </c>
      <c r="H60" s="36">
        <v>117.18</v>
      </c>
      <c r="I60" s="36">
        <v>7.9</v>
      </c>
      <c r="J60" s="36">
        <v>109.28</v>
      </c>
      <c r="K60" s="36">
        <v>53.21</v>
      </c>
      <c r="L60" s="36">
        <v>30.18</v>
      </c>
      <c r="M60" s="36">
        <v>311.76</v>
      </c>
      <c r="N60" s="36">
        <v>409.17</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48.63</v>
      </c>
      <c r="D61" s="36">
        <v>0.06</v>
      </c>
      <c r="E61" s="36">
        <v>23.8</v>
      </c>
      <c r="F61" s="36">
        <v>4.99</v>
      </c>
      <c r="G61" s="36" t="s">
        <v>13</v>
      </c>
      <c r="H61" s="36" t="s">
        <v>13</v>
      </c>
      <c r="I61" s="36" t="s">
        <v>13</v>
      </c>
      <c r="J61" s="36" t="s">
        <v>13</v>
      </c>
      <c r="K61" s="36" t="s">
        <v>13</v>
      </c>
      <c r="L61" s="36">
        <v>19.77</v>
      </c>
      <c r="M61" s="36" t="s">
        <v>13</v>
      </c>
      <c r="N61" s="36" t="s">
        <v>13</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1627.31</v>
      </c>
      <c r="D62" s="37">
        <v>163.87</v>
      </c>
      <c r="E62" s="37">
        <v>181.84</v>
      </c>
      <c r="F62" s="37">
        <v>69.03</v>
      </c>
      <c r="G62" s="37">
        <v>236.89</v>
      </c>
      <c r="H62" s="37">
        <v>124.84</v>
      </c>
      <c r="I62" s="37">
        <v>14.44</v>
      </c>
      <c r="J62" s="37">
        <v>110.39</v>
      </c>
      <c r="K62" s="37">
        <v>54.14</v>
      </c>
      <c r="L62" s="37">
        <v>52.44</v>
      </c>
      <c r="M62" s="37">
        <v>324.58</v>
      </c>
      <c r="N62" s="37">
        <v>419.68</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15.37</v>
      </c>
      <c r="D63" s="36">
        <v>1.94</v>
      </c>
      <c r="E63" s="36">
        <v>1.71</v>
      </c>
      <c r="F63" s="36">
        <v>0.54</v>
      </c>
      <c r="G63" s="36">
        <v>11.13</v>
      </c>
      <c r="H63" s="36" t="s">
        <v>13</v>
      </c>
      <c r="I63" s="36" t="s">
        <v>13</v>
      </c>
      <c r="J63" s="36" t="s">
        <v>13</v>
      </c>
      <c r="K63" s="36" t="s">
        <v>13</v>
      </c>
      <c r="L63" s="36">
        <v>0.05</v>
      </c>
      <c r="M63" s="36" t="s">
        <v>13</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t="s">
        <v>13</v>
      </c>
      <c r="D64" s="36" t="s">
        <v>13</v>
      </c>
      <c r="E64" s="36" t="s">
        <v>13</v>
      </c>
      <c r="F64" s="36" t="s">
        <v>13</v>
      </c>
      <c r="G64" s="36" t="s">
        <v>13</v>
      </c>
      <c r="H64" s="36" t="s">
        <v>13</v>
      </c>
      <c r="I64" s="36" t="s">
        <v>13</v>
      </c>
      <c r="J64" s="36" t="s">
        <v>13</v>
      </c>
      <c r="K64" s="36" t="s">
        <v>13</v>
      </c>
      <c r="L64" s="36" t="s">
        <v>13</v>
      </c>
      <c r="M64" s="36" t="s">
        <v>13</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117.75</v>
      </c>
      <c r="D66" s="36" t="s">
        <v>13</v>
      </c>
      <c r="E66" s="36" t="s">
        <v>13</v>
      </c>
      <c r="F66" s="36" t="s">
        <v>13</v>
      </c>
      <c r="G66" s="36">
        <v>0.62</v>
      </c>
      <c r="H66" s="36" t="s">
        <v>13</v>
      </c>
      <c r="I66" s="36" t="s">
        <v>13</v>
      </c>
      <c r="J66" s="36" t="s">
        <v>13</v>
      </c>
      <c r="K66" s="36" t="s">
        <v>13</v>
      </c>
      <c r="L66" s="36">
        <v>84.47</v>
      </c>
      <c r="M66" s="36">
        <v>29.86</v>
      </c>
      <c r="N66" s="36">
        <v>2.8</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133.12</v>
      </c>
      <c r="D68" s="37">
        <v>1.94</v>
      </c>
      <c r="E68" s="37">
        <v>1.71</v>
      </c>
      <c r="F68" s="37">
        <v>0.54</v>
      </c>
      <c r="G68" s="37">
        <v>11.74</v>
      </c>
      <c r="H68" s="37" t="s">
        <v>13</v>
      </c>
      <c r="I68" s="37" t="s">
        <v>13</v>
      </c>
      <c r="J68" s="37" t="s">
        <v>13</v>
      </c>
      <c r="K68" s="37" t="s">
        <v>13</v>
      </c>
      <c r="L68" s="37">
        <v>84.51</v>
      </c>
      <c r="M68" s="37">
        <v>29.86</v>
      </c>
      <c r="N68" s="37">
        <v>2.8</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1760.42</v>
      </c>
      <c r="D69" s="37">
        <v>165.82</v>
      </c>
      <c r="E69" s="37">
        <v>183.55</v>
      </c>
      <c r="F69" s="37">
        <v>69.58</v>
      </c>
      <c r="G69" s="37">
        <v>248.63</v>
      </c>
      <c r="H69" s="37">
        <v>124.84</v>
      </c>
      <c r="I69" s="37">
        <v>14.44</v>
      </c>
      <c r="J69" s="37">
        <v>110.39</v>
      </c>
      <c r="K69" s="37">
        <v>54.14</v>
      </c>
      <c r="L69" s="37">
        <v>136.94999999999999</v>
      </c>
      <c r="M69" s="37">
        <v>354.44</v>
      </c>
      <c r="N69" s="37">
        <v>422.49</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v>849.09</v>
      </c>
      <c r="D70" s="36" t="s">
        <v>13</v>
      </c>
      <c r="E70" s="36" t="s">
        <v>13</v>
      </c>
      <c r="F70" s="36" t="s">
        <v>13</v>
      </c>
      <c r="G70" s="36" t="s">
        <v>13</v>
      </c>
      <c r="H70" s="36" t="s">
        <v>13</v>
      </c>
      <c r="I70" s="36" t="s">
        <v>13</v>
      </c>
      <c r="J70" s="36" t="s">
        <v>13</v>
      </c>
      <c r="K70" s="36" t="s">
        <v>13</v>
      </c>
      <c r="L70" s="36" t="s">
        <v>13</v>
      </c>
      <c r="M70" s="36" t="s">
        <v>13</v>
      </c>
      <c r="N70" s="36">
        <v>849.09</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v>276.16000000000003</v>
      </c>
      <c r="D71" s="36" t="s">
        <v>13</v>
      </c>
      <c r="E71" s="36" t="s">
        <v>13</v>
      </c>
      <c r="F71" s="36" t="s">
        <v>13</v>
      </c>
      <c r="G71" s="36" t="s">
        <v>13</v>
      </c>
      <c r="H71" s="36" t="s">
        <v>13</v>
      </c>
      <c r="I71" s="36" t="s">
        <v>13</v>
      </c>
      <c r="J71" s="36" t="s">
        <v>13</v>
      </c>
      <c r="K71" s="36" t="s">
        <v>13</v>
      </c>
      <c r="L71" s="36" t="s">
        <v>13</v>
      </c>
      <c r="M71" s="36" t="s">
        <v>13</v>
      </c>
      <c r="N71" s="36">
        <v>276.16000000000003</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v>337.76</v>
      </c>
      <c r="D72" s="36" t="s">
        <v>13</v>
      </c>
      <c r="E72" s="36" t="s">
        <v>13</v>
      </c>
      <c r="F72" s="36" t="s">
        <v>13</v>
      </c>
      <c r="G72" s="36" t="s">
        <v>13</v>
      </c>
      <c r="H72" s="36" t="s">
        <v>13</v>
      </c>
      <c r="I72" s="36" t="s">
        <v>13</v>
      </c>
      <c r="J72" s="36" t="s">
        <v>13</v>
      </c>
      <c r="K72" s="36" t="s">
        <v>13</v>
      </c>
      <c r="L72" s="36" t="s">
        <v>13</v>
      </c>
      <c r="M72" s="36" t="s">
        <v>13</v>
      </c>
      <c r="N72" s="36">
        <v>337.76</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v>150.31</v>
      </c>
      <c r="D73" s="36" t="s">
        <v>13</v>
      </c>
      <c r="E73" s="36" t="s">
        <v>13</v>
      </c>
      <c r="F73" s="36" t="s">
        <v>13</v>
      </c>
      <c r="G73" s="36" t="s">
        <v>13</v>
      </c>
      <c r="H73" s="36" t="s">
        <v>13</v>
      </c>
      <c r="I73" s="36" t="s">
        <v>13</v>
      </c>
      <c r="J73" s="36" t="s">
        <v>13</v>
      </c>
      <c r="K73" s="36" t="s">
        <v>13</v>
      </c>
      <c r="L73" s="36" t="s">
        <v>13</v>
      </c>
      <c r="M73" s="36" t="s">
        <v>13</v>
      </c>
      <c r="N73" s="36">
        <v>150.31</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156.09</v>
      </c>
      <c r="D74" s="36" t="s">
        <v>13</v>
      </c>
      <c r="E74" s="36" t="s">
        <v>13</v>
      </c>
      <c r="F74" s="36" t="s">
        <v>13</v>
      </c>
      <c r="G74" s="36" t="s">
        <v>13</v>
      </c>
      <c r="H74" s="36" t="s">
        <v>13</v>
      </c>
      <c r="I74" s="36" t="s">
        <v>13</v>
      </c>
      <c r="J74" s="36" t="s">
        <v>13</v>
      </c>
      <c r="K74" s="36" t="s">
        <v>13</v>
      </c>
      <c r="L74" s="36" t="s">
        <v>13</v>
      </c>
      <c r="M74" s="36" t="s">
        <v>13</v>
      </c>
      <c r="N74" s="36">
        <v>156.09</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210.68</v>
      </c>
      <c r="D75" s="36" t="s">
        <v>13</v>
      </c>
      <c r="E75" s="36" t="s">
        <v>13</v>
      </c>
      <c r="F75" s="36" t="s">
        <v>13</v>
      </c>
      <c r="G75" s="36" t="s">
        <v>13</v>
      </c>
      <c r="H75" s="36" t="s">
        <v>13</v>
      </c>
      <c r="I75" s="36" t="s">
        <v>13</v>
      </c>
      <c r="J75" s="36" t="s">
        <v>13</v>
      </c>
      <c r="K75" s="36" t="s">
        <v>13</v>
      </c>
      <c r="L75" s="36" t="s">
        <v>13</v>
      </c>
      <c r="M75" s="36" t="s">
        <v>13</v>
      </c>
      <c r="N75" s="36">
        <v>210.68</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132.88999999999999</v>
      </c>
      <c r="D76" s="36" t="s">
        <v>13</v>
      </c>
      <c r="E76" s="36" t="s">
        <v>13</v>
      </c>
      <c r="F76" s="36" t="s">
        <v>13</v>
      </c>
      <c r="G76" s="36">
        <v>131.83000000000001</v>
      </c>
      <c r="H76" s="36" t="s">
        <v>13</v>
      </c>
      <c r="I76" s="36" t="s">
        <v>13</v>
      </c>
      <c r="J76" s="36" t="s">
        <v>13</v>
      </c>
      <c r="K76" s="36" t="s">
        <v>13</v>
      </c>
      <c r="L76" s="36" t="s">
        <v>13</v>
      </c>
      <c r="M76" s="36">
        <v>1.06</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1.76</v>
      </c>
      <c r="D77" s="36">
        <v>1.1000000000000001</v>
      </c>
      <c r="E77" s="36" t="s">
        <v>13</v>
      </c>
      <c r="F77" s="36" t="s">
        <v>13</v>
      </c>
      <c r="G77" s="36" t="s">
        <v>13</v>
      </c>
      <c r="H77" s="36" t="s">
        <v>13</v>
      </c>
      <c r="I77" s="36" t="s">
        <v>13</v>
      </c>
      <c r="J77" s="36" t="s">
        <v>13</v>
      </c>
      <c r="K77" s="36">
        <v>0.49</v>
      </c>
      <c r="L77" s="36">
        <v>0.18</v>
      </c>
      <c r="M77" s="36" t="s">
        <v>13</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176.53</v>
      </c>
      <c r="D78" s="36">
        <v>0.11</v>
      </c>
      <c r="E78" s="36">
        <v>21.4</v>
      </c>
      <c r="F78" s="36" t="s">
        <v>13</v>
      </c>
      <c r="G78" s="36">
        <v>0.57999999999999996</v>
      </c>
      <c r="H78" s="36">
        <v>1.63</v>
      </c>
      <c r="I78" s="36">
        <v>1.63</v>
      </c>
      <c r="J78" s="36" t="s">
        <v>13</v>
      </c>
      <c r="K78" s="36" t="s">
        <v>13</v>
      </c>
      <c r="L78" s="36">
        <v>8.02</v>
      </c>
      <c r="M78" s="36">
        <v>144.79</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196.6</v>
      </c>
      <c r="D79" s="36">
        <v>8.6</v>
      </c>
      <c r="E79" s="36">
        <v>42.21</v>
      </c>
      <c r="F79" s="36">
        <v>5.58</v>
      </c>
      <c r="G79" s="36">
        <v>2.17</v>
      </c>
      <c r="H79" s="36">
        <v>2.69</v>
      </c>
      <c r="I79" s="36">
        <v>2.62</v>
      </c>
      <c r="J79" s="36">
        <v>0.06</v>
      </c>
      <c r="K79" s="36">
        <v>0.06</v>
      </c>
      <c r="L79" s="36">
        <v>20.41</v>
      </c>
      <c r="M79" s="36" t="s">
        <v>13</v>
      </c>
      <c r="N79" s="36">
        <v>114.89</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48.63</v>
      </c>
      <c r="D80" s="36">
        <v>0.06</v>
      </c>
      <c r="E80" s="36">
        <v>23.8</v>
      </c>
      <c r="F80" s="36">
        <v>4.99</v>
      </c>
      <c r="G80" s="36" t="s">
        <v>13</v>
      </c>
      <c r="H80" s="36" t="s">
        <v>13</v>
      </c>
      <c r="I80" s="36" t="s">
        <v>13</v>
      </c>
      <c r="J80" s="36" t="s">
        <v>13</v>
      </c>
      <c r="K80" s="36" t="s">
        <v>13</v>
      </c>
      <c r="L80" s="36">
        <v>19.77</v>
      </c>
      <c r="M80" s="36" t="s">
        <v>13</v>
      </c>
      <c r="N80" s="36" t="s">
        <v>13</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1675.03</v>
      </c>
      <c r="D81" s="37">
        <v>9.75</v>
      </c>
      <c r="E81" s="37">
        <v>39.799999999999997</v>
      </c>
      <c r="F81" s="37">
        <v>0.6</v>
      </c>
      <c r="G81" s="37">
        <v>134.59</v>
      </c>
      <c r="H81" s="37">
        <v>4.3099999999999996</v>
      </c>
      <c r="I81" s="37">
        <v>4.25</v>
      </c>
      <c r="J81" s="37">
        <v>0.06</v>
      </c>
      <c r="K81" s="37">
        <v>0.54</v>
      </c>
      <c r="L81" s="37">
        <v>8.83</v>
      </c>
      <c r="M81" s="37">
        <v>145.85</v>
      </c>
      <c r="N81" s="37">
        <v>1330.75</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93.98</v>
      </c>
      <c r="D82" s="36">
        <v>0.86</v>
      </c>
      <c r="E82" s="36">
        <v>3.62</v>
      </c>
      <c r="F82" s="36" t="s">
        <v>13</v>
      </c>
      <c r="G82" s="36">
        <v>0.33</v>
      </c>
      <c r="H82" s="36" t="s">
        <v>13</v>
      </c>
      <c r="I82" s="36" t="s">
        <v>13</v>
      </c>
      <c r="J82" s="36" t="s">
        <v>13</v>
      </c>
      <c r="K82" s="36" t="s">
        <v>13</v>
      </c>
      <c r="L82" s="36" t="s">
        <v>13</v>
      </c>
      <c r="M82" s="36" t="s">
        <v>13</v>
      </c>
      <c r="N82" s="36">
        <v>89.17</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40.090000000000003</v>
      </c>
      <c r="D84" s="36" t="s">
        <v>13</v>
      </c>
      <c r="E84" s="36" t="s">
        <v>13</v>
      </c>
      <c r="F84" s="36" t="s">
        <v>13</v>
      </c>
      <c r="G84" s="36">
        <v>0.04</v>
      </c>
      <c r="H84" s="36" t="s">
        <v>13</v>
      </c>
      <c r="I84" s="36" t="s">
        <v>13</v>
      </c>
      <c r="J84" s="36" t="s">
        <v>13</v>
      </c>
      <c r="K84" s="36" t="s">
        <v>13</v>
      </c>
      <c r="L84" s="36">
        <v>20.97</v>
      </c>
      <c r="M84" s="36" t="s">
        <v>13</v>
      </c>
      <c r="N84" s="36">
        <v>19.079999999999998</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134.08000000000001</v>
      </c>
      <c r="D86" s="37">
        <v>0.86</v>
      </c>
      <c r="E86" s="37">
        <v>3.62</v>
      </c>
      <c r="F86" s="37" t="s">
        <v>13</v>
      </c>
      <c r="G86" s="37">
        <v>0.37</v>
      </c>
      <c r="H86" s="37" t="s">
        <v>13</v>
      </c>
      <c r="I86" s="37" t="s">
        <v>13</v>
      </c>
      <c r="J86" s="37" t="s">
        <v>13</v>
      </c>
      <c r="K86" s="37" t="s">
        <v>13</v>
      </c>
      <c r="L86" s="37">
        <v>20.97</v>
      </c>
      <c r="M86" s="37" t="s">
        <v>13</v>
      </c>
      <c r="N86" s="37">
        <v>108.25</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1809.1</v>
      </c>
      <c r="D87" s="37">
        <v>10.61</v>
      </c>
      <c r="E87" s="37">
        <v>43.43</v>
      </c>
      <c r="F87" s="37">
        <v>0.6</v>
      </c>
      <c r="G87" s="37">
        <v>134.96</v>
      </c>
      <c r="H87" s="37">
        <v>4.3099999999999996</v>
      </c>
      <c r="I87" s="37">
        <v>4.25</v>
      </c>
      <c r="J87" s="37">
        <v>0.06</v>
      </c>
      <c r="K87" s="37">
        <v>0.54</v>
      </c>
      <c r="L87" s="37">
        <v>29.8</v>
      </c>
      <c r="M87" s="37">
        <v>145.85</v>
      </c>
      <c r="N87" s="37">
        <v>1439</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48.68</v>
      </c>
      <c r="D88" s="37">
        <v>-155.19999999999999</v>
      </c>
      <c r="E88" s="37">
        <v>-140.12</v>
      </c>
      <c r="F88" s="37">
        <v>-68.98</v>
      </c>
      <c r="G88" s="37">
        <v>-113.66</v>
      </c>
      <c r="H88" s="37">
        <v>-120.52</v>
      </c>
      <c r="I88" s="37">
        <v>-10.19</v>
      </c>
      <c r="J88" s="37">
        <v>-110.33</v>
      </c>
      <c r="K88" s="37">
        <v>-53.6</v>
      </c>
      <c r="L88" s="37">
        <v>-107.15</v>
      </c>
      <c r="M88" s="37">
        <v>-208.6</v>
      </c>
      <c r="N88" s="37">
        <v>1016.52</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47.72</v>
      </c>
      <c r="D89" s="38">
        <v>-154.12</v>
      </c>
      <c r="E89" s="38">
        <v>-142.04</v>
      </c>
      <c r="F89" s="38">
        <v>-68.44</v>
      </c>
      <c r="G89" s="38">
        <v>-102.29</v>
      </c>
      <c r="H89" s="38">
        <v>-120.52</v>
      </c>
      <c r="I89" s="38">
        <v>-10.19</v>
      </c>
      <c r="J89" s="38">
        <v>-110.33</v>
      </c>
      <c r="K89" s="38">
        <v>-53.6</v>
      </c>
      <c r="L89" s="38">
        <v>-43.6</v>
      </c>
      <c r="M89" s="38">
        <v>-178.73</v>
      </c>
      <c r="N89" s="38">
        <v>911.07</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t="s">
        <v>13</v>
      </c>
      <c r="D90" s="36" t="s">
        <v>13</v>
      </c>
      <c r="E90" s="36" t="s">
        <v>13</v>
      </c>
      <c r="F90" s="36" t="s">
        <v>13</v>
      </c>
      <c r="G90" s="36" t="s">
        <v>13</v>
      </c>
      <c r="H90" s="36" t="s">
        <v>13</v>
      </c>
      <c r="I90" s="36" t="s">
        <v>13</v>
      </c>
      <c r="J90" s="36" t="s">
        <v>13</v>
      </c>
      <c r="K90" s="36" t="s">
        <v>13</v>
      </c>
      <c r="L90" s="36" t="s">
        <v>13</v>
      </c>
      <c r="M90" s="36" t="s">
        <v>13</v>
      </c>
      <c r="N90" s="36" t="s">
        <v>13</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19.649999999999999</v>
      </c>
      <c r="D91" s="36" t="s">
        <v>13</v>
      </c>
      <c r="E91" s="36" t="s">
        <v>13</v>
      </c>
      <c r="F91" s="36" t="s">
        <v>13</v>
      </c>
      <c r="G91" s="36" t="s">
        <v>13</v>
      </c>
      <c r="H91" s="36" t="s">
        <v>13</v>
      </c>
      <c r="I91" s="36" t="s">
        <v>13</v>
      </c>
      <c r="J91" s="36" t="s">
        <v>13</v>
      </c>
      <c r="K91" s="36" t="s">
        <v>13</v>
      </c>
      <c r="L91" s="36" t="s">
        <v>13</v>
      </c>
      <c r="M91" s="36" t="s">
        <v>13</v>
      </c>
      <c r="N91" s="36">
        <v>19.649999999999999</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941</v>
      </c>
      <c r="B1" s="236"/>
      <c r="C1" s="244" t="str">
        <f>"Auszahlungen und Einzahlungen der kreisfreien und großen
kreisangehörigen Städte "&amp;Deckblatt!A7&amp;" nach Produktbereichen"</f>
        <v>Auszahlungen und Einzahlungen der kreisfreien und großen
kreisangehörigen Städte 2015 nach Produktbereichen</v>
      </c>
      <c r="D1" s="245"/>
      <c r="E1" s="245"/>
      <c r="F1" s="245"/>
      <c r="G1" s="245"/>
      <c r="H1" s="245" t="str">
        <f>"Auszahlungen und Einzahlungen der kreisfreien und großen
kreisangehörigen Städte "&amp;Deckblatt!A7&amp;" nach Produktbereichen"</f>
        <v>Auszahlungen und Einzahlungen der kreisfreien und großen
kreisangehörigen Städte 2015 nach Produktbereichen</v>
      </c>
      <c r="I1" s="245"/>
      <c r="J1" s="245"/>
      <c r="K1" s="245"/>
      <c r="L1" s="245"/>
      <c r="M1" s="245"/>
      <c r="N1" s="245"/>
    </row>
    <row r="2" spans="1:14" s="18" customFormat="1" ht="24.95" customHeight="1">
      <c r="A2" s="261" t="s">
        <v>945</v>
      </c>
      <c r="B2" s="236"/>
      <c r="C2" s="244" t="s">
        <v>127</v>
      </c>
      <c r="D2" s="245"/>
      <c r="E2" s="245"/>
      <c r="F2" s="245"/>
      <c r="G2" s="245"/>
      <c r="H2" s="245" t="s">
        <v>127</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30176</v>
      </c>
      <c r="D19" s="136">
        <v>9838</v>
      </c>
      <c r="E19" s="136">
        <v>7421</v>
      </c>
      <c r="F19" s="136">
        <v>1561</v>
      </c>
      <c r="G19" s="136">
        <v>4236</v>
      </c>
      <c r="H19" s="136">
        <v>431</v>
      </c>
      <c r="I19" s="136">
        <v>408</v>
      </c>
      <c r="J19" s="136">
        <v>23</v>
      </c>
      <c r="K19" s="136">
        <v>702</v>
      </c>
      <c r="L19" s="136">
        <v>4057</v>
      </c>
      <c r="M19" s="136">
        <v>1929</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15692</v>
      </c>
      <c r="D20" s="136">
        <v>4304</v>
      </c>
      <c r="E20" s="136">
        <v>531</v>
      </c>
      <c r="F20" s="136">
        <v>4106</v>
      </c>
      <c r="G20" s="136">
        <v>1141</v>
      </c>
      <c r="H20" s="136">
        <v>368</v>
      </c>
      <c r="I20" s="136">
        <v>368</v>
      </c>
      <c r="J20" s="136" t="s">
        <v>13</v>
      </c>
      <c r="K20" s="136">
        <v>2329</v>
      </c>
      <c r="L20" s="136">
        <v>2253</v>
      </c>
      <c r="M20" s="136">
        <v>659</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2622</v>
      </c>
      <c r="D22" s="136" t="s">
        <v>13</v>
      </c>
      <c r="E22" s="136" t="s">
        <v>13</v>
      </c>
      <c r="F22" s="136" t="s">
        <v>13</v>
      </c>
      <c r="G22" s="136" t="s">
        <v>13</v>
      </c>
      <c r="H22" s="136" t="s">
        <v>13</v>
      </c>
      <c r="I22" s="136" t="s">
        <v>13</v>
      </c>
      <c r="J22" s="136" t="s">
        <v>13</v>
      </c>
      <c r="K22" s="136" t="s">
        <v>13</v>
      </c>
      <c r="L22" s="136" t="s">
        <v>13</v>
      </c>
      <c r="M22" s="136" t="s">
        <v>13</v>
      </c>
      <c r="N22" s="136">
        <v>2622</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52539</v>
      </c>
      <c r="D23" s="136">
        <v>1162</v>
      </c>
      <c r="E23" s="136">
        <v>623</v>
      </c>
      <c r="F23" s="136">
        <v>911</v>
      </c>
      <c r="G23" s="136">
        <v>13206</v>
      </c>
      <c r="H23" s="136">
        <v>6702</v>
      </c>
      <c r="I23" s="136">
        <v>376</v>
      </c>
      <c r="J23" s="136">
        <v>6326</v>
      </c>
      <c r="K23" s="136">
        <v>413</v>
      </c>
      <c r="L23" s="136">
        <v>2409</v>
      </c>
      <c r="M23" s="136">
        <v>4494</v>
      </c>
      <c r="N23" s="136">
        <v>22619</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2612</v>
      </c>
      <c r="D24" s="136" t="s">
        <v>13</v>
      </c>
      <c r="E24" s="136">
        <v>80</v>
      </c>
      <c r="F24" s="136">
        <v>2517</v>
      </c>
      <c r="G24" s="136" t="s">
        <v>13</v>
      </c>
      <c r="H24" s="136">
        <v>15</v>
      </c>
      <c r="I24" s="136">
        <v>15</v>
      </c>
      <c r="J24" s="136" t="s">
        <v>13</v>
      </c>
      <c r="K24" s="136" t="s">
        <v>13</v>
      </c>
      <c r="L24" s="136" t="s">
        <v>13</v>
      </c>
      <c r="M24" s="136" t="s">
        <v>13</v>
      </c>
      <c r="N24" s="136" t="s">
        <v>13</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98416</v>
      </c>
      <c r="D25" s="137">
        <v>15305</v>
      </c>
      <c r="E25" s="137">
        <v>8496</v>
      </c>
      <c r="F25" s="137">
        <v>4060</v>
      </c>
      <c r="G25" s="137">
        <v>18582</v>
      </c>
      <c r="H25" s="137">
        <v>7486</v>
      </c>
      <c r="I25" s="137">
        <v>1137</v>
      </c>
      <c r="J25" s="137">
        <v>6348</v>
      </c>
      <c r="K25" s="137">
        <v>3444</v>
      </c>
      <c r="L25" s="137">
        <v>8720</v>
      </c>
      <c r="M25" s="137">
        <v>7082</v>
      </c>
      <c r="N25" s="137">
        <v>25241</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7962</v>
      </c>
      <c r="D26" s="136">
        <v>2070</v>
      </c>
      <c r="E26" s="136">
        <v>253</v>
      </c>
      <c r="F26" s="136">
        <v>174</v>
      </c>
      <c r="G26" s="136">
        <v>180</v>
      </c>
      <c r="H26" s="136" t="s">
        <v>13</v>
      </c>
      <c r="I26" s="136" t="s">
        <v>13</v>
      </c>
      <c r="J26" s="136" t="s">
        <v>13</v>
      </c>
      <c r="K26" s="136">
        <v>21</v>
      </c>
      <c r="L26" s="136">
        <v>4909</v>
      </c>
      <c r="M26" s="136">
        <v>355</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2985</v>
      </c>
      <c r="D27" s="136">
        <v>385</v>
      </c>
      <c r="E27" s="136" t="s">
        <v>13</v>
      </c>
      <c r="F27" s="136">
        <v>116</v>
      </c>
      <c r="G27" s="136">
        <v>163</v>
      </c>
      <c r="H27" s="136" t="s">
        <v>13</v>
      </c>
      <c r="I27" s="136" t="s">
        <v>13</v>
      </c>
      <c r="J27" s="136" t="s">
        <v>13</v>
      </c>
      <c r="K27" s="136" t="s">
        <v>13</v>
      </c>
      <c r="L27" s="136">
        <v>2086</v>
      </c>
      <c r="M27" s="136">
        <v>236</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235</v>
      </c>
      <c r="D29" s="136">
        <v>65</v>
      </c>
      <c r="E29" s="136" t="s">
        <v>13</v>
      </c>
      <c r="F29" s="136" t="s">
        <v>13</v>
      </c>
      <c r="G29" s="136" t="s">
        <v>13</v>
      </c>
      <c r="H29" s="136" t="s">
        <v>13</v>
      </c>
      <c r="I29" s="136" t="s">
        <v>13</v>
      </c>
      <c r="J29" s="136" t="s">
        <v>13</v>
      </c>
      <c r="K29" s="136" t="s">
        <v>13</v>
      </c>
      <c r="L29" s="136">
        <v>170</v>
      </c>
      <c r="M29" s="136" t="s">
        <v>13</v>
      </c>
      <c r="N29" s="136" t="s">
        <v>13</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8197</v>
      </c>
      <c r="D31" s="137">
        <v>2135</v>
      </c>
      <c r="E31" s="137">
        <v>253</v>
      </c>
      <c r="F31" s="137">
        <v>174</v>
      </c>
      <c r="G31" s="137">
        <v>180</v>
      </c>
      <c r="H31" s="137" t="s">
        <v>13</v>
      </c>
      <c r="I31" s="137" t="s">
        <v>13</v>
      </c>
      <c r="J31" s="137" t="s">
        <v>13</v>
      </c>
      <c r="K31" s="137">
        <v>21</v>
      </c>
      <c r="L31" s="137">
        <v>5079</v>
      </c>
      <c r="M31" s="137">
        <v>355</v>
      </c>
      <c r="N31" s="137" t="s">
        <v>13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106613</v>
      </c>
      <c r="D32" s="137">
        <v>17440</v>
      </c>
      <c r="E32" s="137">
        <v>8748</v>
      </c>
      <c r="F32" s="137">
        <v>4234</v>
      </c>
      <c r="G32" s="137">
        <v>18762</v>
      </c>
      <c r="H32" s="137">
        <v>7486</v>
      </c>
      <c r="I32" s="137">
        <v>1137</v>
      </c>
      <c r="J32" s="137">
        <v>6348</v>
      </c>
      <c r="K32" s="137">
        <v>3464</v>
      </c>
      <c r="L32" s="137">
        <v>13799</v>
      </c>
      <c r="M32" s="137">
        <v>7437</v>
      </c>
      <c r="N32" s="137">
        <v>25241</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v>36438</v>
      </c>
      <c r="D33" s="136" t="s">
        <v>13</v>
      </c>
      <c r="E33" s="136" t="s">
        <v>13</v>
      </c>
      <c r="F33" s="136" t="s">
        <v>13</v>
      </c>
      <c r="G33" s="136" t="s">
        <v>13</v>
      </c>
      <c r="H33" s="136" t="s">
        <v>13</v>
      </c>
      <c r="I33" s="136" t="s">
        <v>13</v>
      </c>
      <c r="J33" s="136" t="s">
        <v>13</v>
      </c>
      <c r="K33" s="136" t="s">
        <v>13</v>
      </c>
      <c r="L33" s="136" t="s">
        <v>13</v>
      </c>
      <c r="M33" s="136" t="s">
        <v>13</v>
      </c>
      <c r="N33" s="136">
        <v>36438</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v>13541</v>
      </c>
      <c r="D34" s="136" t="s">
        <v>13</v>
      </c>
      <c r="E34" s="136" t="s">
        <v>13</v>
      </c>
      <c r="F34" s="136" t="s">
        <v>13</v>
      </c>
      <c r="G34" s="136" t="s">
        <v>13</v>
      </c>
      <c r="H34" s="136" t="s">
        <v>13</v>
      </c>
      <c r="I34" s="136" t="s">
        <v>13</v>
      </c>
      <c r="J34" s="136" t="s">
        <v>13</v>
      </c>
      <c r="K34" s="136" t="s">
        <v>13</v>
      </c>
      <c r="L34" s="136" t="s">
        <v>13</v>
      </c>
      <c r="M34" s="136" t="s">
        <v>13</v>
      </c>
      <c r="N34" s="136">
        <v>13541</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v>12905</v>
      </c>
      <c r="D35" s="136" t="s">
        <v>13</v>
      </c>
      <c r="E35" s="136" t="s">
        <v>13</v>
      </c>
      <c r="F35" s="136" t="s">
        <v>13</v>
      </c>
      <c r="G35" s="136" t="s">
        <v>13</v>
      </c>
      <c r="H35" s="136" t="s">
        <v>13</v>
      </c>
      <c r="I35" s="136" t="s">
        <v>13</v>
      </c>
      <c r="J35" s="136" t="s">
        <v>13</v>
      </c>
      <c r="K35" s="136" t="s">
        <v>13</v>
      </c>
      <c r="L35" s="136" t="s">
        <v>13</v>
      </c>
      <c r="M35" s="136" t="s">
        <v>13</v>
      </c>
      <c r="N35" s="136">
        <v>12905</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v>6333</v>
      </c>
      <c r="D36" s="136" t="s">
        <v>13</v>
      </c>
      <c r="E36" s="136" t="s">
        <v>13</v>
      </c>
      <c r="F36" s="136" t="s">
        <v>13</v>
      </c>
      <c r="G36" s="136" t="s">
        <v>13</v>
      </c>
      <c r="H36" s="136" t="s">
        <v>13</v>
      </c>
      <c r="I36" s="136" t="s">
        <v>13</v>
      </c>
      <c r="J36" s="136" t="s">
        <v>13</v>
      </c>
      <c r="K36" s="136" t="s">
        <v>13</v>
      </c>
      <c r="L36" s="136" t="s">
        <v>13</v>
      </c>
      <c r="M36" s="136" t="s">
        <v>13</v>
      </c>
      <c r="N36" s="136">
        <v>6333</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15092</v>
      </c>
      <c r="D37" s="136" t="s">
        <v>13</v>
      </c>
      <c r="E37" s="136" t="s">
        <v>13</v>
      </c>
      <c r="F37" s="136" t="s">
        <v>13</v>
      </c>
      <c r="G37" s="136" t="s">
        <v>13</v>
      </c>
      <c r="H37" s="136" t="s">
        <v>13</v>
      </c>
      <c r="I37" s="136" t="s">
        <v>13</v>
      </c>
      <c r="J37" s="136" t="s">
        <v>13</v>
      </c>
      <c r="K37" s="136" t="s">
        <v>13</v>
      </c>
      <c r="L37" s="136" t="s">
        <v>13</v>
      </c>
      <c r="M37" s="136" t="s">
        <v>13</v>
      </c>
      <c r="N37" s="136">
        <v>15092</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13545</v>
      </c>
      <c r="D38" s="136" t="s">
        <v>13</v>
      </c>
      <c r="E38" s="136" t="s">
        <v>13</v>
      </c>
      <c r="F38" s="136" t="s">
        <v>13</v>
      </c>
      <c r="G38" s="136" t="s">
        <v>13</v>
      </c>
      <c r="H38" s="136" t="s">
        <v>13</v>
      </c>
      <c r="I38" s="136" t="s">
        <v>13</v>
      </c>
      <c r="J38" s="136" t="s">
        <v>13</v>
      </c>
      <c r="K38" s="136" t="s">
        <v>13</v>
      </c>
      <c r="L38" s="136" t="s">
        <v>13</v>
      </c>
      <c r="M38" s="136" t="s">
        <v>13</v>
      </c>
      <c r="N38" s="136">
        <v>13545</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8338</v>
      </c>
      <c r="D39" s="136">
        <v>26</v>
      </c>
      <c r="E39" s="136">
        <v>53</v>
      </c>
      <c r="F39" s="136" t="s">
        <v>13</v>
      </c>
      <c r="G39" s="136">
        <v>8230</v>
      </c>
      <c r="H39" s="136">
        <v>1</v>
      </c>
      <c r="I39" s="136">
        <v>1</v>
      </c>
      <c r="J39" s="136" t="s">
        <v>13</v>
      </c>
      <c r="K39" s="136" t="s">
        <v>13</v>
      </c>
      <c r="L39" s="136" t="s">
        <v>13</v>
      </c>
      <c r="M39" s="136">
        <v>28</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142</v>
      </c>
      <c r="D40" s="136">
        <v>5</v>
      </c>
      <c r="E40" s="136">
        <v>53</v>
      </c>
      <c r="F40" s="136" t="s">
        <v>13</v>
      </c>
      <c r="G40" s="136">
        <v>36</v>
      </c>
      <c r="H40" s="136">
        <v>15</v>
      </c>
      <c r="I40" s="136">
        <v>15</v>
      </c>
      <c r="J40" s="136" t="s">
        <v>13</v>
      </c>
      <c r="K40" s="136" t="s">
        <v>13</v>
      </c>
      <c r="L40" s="136" t="s">
        <v>13</v>
      </c>
      <c r="M40" s="136">
        <v>34</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4421</v>
      </c>
      <c r="D41" s="136">
        <v>110</v>
      </c>
      <c r="E41" s="136">
        <v>1331</v>
      </c>
      <c r="F41" s="136">
        <v>267</v>
      </c>
      <c r="G41" s="136">
        <v>309</v>
      </c>
      <c r="H41" s="136" t="s">
        <v>13</v>
      </c>
      <c r="I41" s="136" t="s">
        <v>13</v>
      </c>
      <c r="J41" s="136" t="s">
        <v>13</v>
      </c>
      <c r="K41" s="136">
        <v>416</v>
      </c>
      <c r="L41" s="136">
        <v>1954</v>
      </c>
      <c r="M41" s="136">
        <v>34</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22694</v>
      </c>
      <c r="D42" s="136">
        <v>6750</v>
      </c>
      <c r="E42" s="136">
        <v>1836</v>
      </c>
      <c r="F42" s="136">
        <v>2938</v>
      </c>
      <c r="G42" s="136">
        <v>4373</v>
      </c>
      <c r="H42" s="136">
        <v>521</v>
      </c>
      <c r="I42" s="136">
        <v>518</v>
      </c>
      <c r="J42" s="136">
        <v>2</v>
      </c>
      <c r="K42" s="136">
        <v>1771</v>
      </c>
      <c r="L42" s="136">
        <v>294</v>
      </c>
      <c r="M42" s="136">
        <v>4078</v>
      </c>
      <c r="N42" s="136">
        <v>133</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2612</v>
      </c>
      <c r="D43" s="136" t="s">
        <v>13</v>
      </c>
      <c r="E43" s="136">
        <v>80</v>
      </c>
      <c r="F43" s="136">
        <v>2517</v>
      </c>
      <c r="G43" s="136" t="s">
        <v>13</v>
      </c>
      <c r="H43" s="136">
        <v>15</v>
      </c>
      <c r="I43" s="136">
        <v>15</v>
      </c>
      <c r="J43" s="136" t="s">
        <v>13</v>
      </c>
      <c r="K43" s="136" t="s">
        <v>13</v>
      </c>
      <c r="L43" s="136" t="s">
        <v>13</v>
      </c>
      <c r="M43" s="136" t="s">
        <v>13</v>
      </c>
      <c r="N43" s="136" t="s">
        <v>13</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98060</v>
      </c>
      <c r="D44" s="137">
        <v>6891</v>
      </c>
      <c r="E44" s="137">
        <v>3194</v>
      </c>
      <c r="F44" s="137">
        <v>688</v>
      </c>
      <c r="G44" s="137">
        <v>12947</v>
      </c>
      <c r="H44" s="137">
        <v>522</v>
      </c>
      <c r="I44" s="137">
        <v>519</v>
      </c>
      <c r="J44" s="137">
        <v>2</v>
      </c>
      <c r="K44" s="137">
        <v>2187</v>
      </c>
      <c r="L44" s="137">
        <v>2248</v>
      </c>
      <c r="M44" s="137">
        <v>4174</v>
      </c>
      <c r="N44" s="137">
        <v>65209</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6326</v>
      </c>
      <c r="D45" s="136">
        <v>95</v>
      </c>
      <c r="E45" s="136">
        <v>222</v>
      </c>
      <c r="F45" s="136" t="s">
        <v>13</v>
      </c>
      <c r="G45" s="136" t="s">
        <v>13</v>
      </c>
      <c r="H45" s="136" t="s">
        <v>13</v>
      </c>
      <c r="I45" s="136" t="s">
        <v>13</v>
      </c>
      <c r="J45" s="136" t="s">
        <v>13</v>
      </c>
      <c r="K45" s="136" t="s">
        <v>13</v>
      </c>
      <c r="L45" s="136">
        <v>791</v>
      </c>
      <c r="M45" s="136" t="s">
        <v>13</v>
      </c>
      <c r="N45" s="136">
        <v>5218</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502</v>
      </c>
      <c r="D47" s="136">
        <v>10</v>
      </c>
      <c r="E47" s="136" t="s">
        <v>13</v>
      </c>
      <c r="F47" s="136" t="s">
        <v>13</v>
      </c>
      <c r="G47" s="136">
        <v>50</v>
      </c>
      <c r="H47" s="136" t="s">
        <v>13</v>
      </c>
      <c r="I47" s="136" t="s">
        <v>13</v>
      </c>
      <c r="J47" s="136" t="s">
        <v>13</v>
      </c>
      <c r="K47" s="136" t="s">
        <v>13</v>
      </c>
      <c r="L47" s="136">
        <v>442</v>
      </c>
      <c r="M47" s="136" t="s">
        <v>13</v>
      </c>
      <c r="N47" s="136" t="s">
        <v>13</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6828</v>
      </c>
      <c r="D49" s="137">
        <v>105</v>
      </c>
      <c r="E49" s="137">
        <v>222</v>
      </c>
      <c r="F49" s="137" t="s">
        <v>13</v>
      </c>
      <c r="G49" s="137">
        <v>50</v>
      </c>
      <c r="H49" s="137" t="s">
        <v>13</v>
      </c>
      <c r="I49" s="137" t="s">
        <v>13</v>
      </c>
      <c r="J49" s="137" t="s">
        <v>13</v>
      </c>
      <c r="K49" s="137" t="s">
        <v>13</v>
      </c>
      <c r="L49" s="137">
        <v>1233</v>
      </c>
      <c r="M49" s="137" t="s">
        <v>13</v>
      </c>
      <c r="N49" s="137">
        <v>5218</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104888</v>
      </c>
      <c r="D50" s="137">
        <v>6995</v>
      </c>
      <c r="E50" s="137">
        <v>3416</v>
      </c>
      <c r="F50" s="137">
        <v>688</v>
      </c>
      <c r="G50" s="137">
        <v>12997</v>
      </c>
      <c r="H50" s="137">
        <v>522</v>
      </c>
      <c r="I50" s="137">
        <v>519</v>
      </c>
      <c r="J50" s="137">
        <v>2</v>
      </c>
      <c r="K50" s="137">
        <v>2187</v>
      </c>
      <c r="L50" s="137">
        <v>3481</v>
      </c>
      <c r="M50" s="137">
        <v>4174</v>
      </c>
      <c r="N50" s="137">
        <v>70427</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-1725</v>
      </c>
      <c r="D51" s="137">
        <v>-10444</v>
      </c>
      <c r="E51" s="137">
        <v>-5332</v>
      </c>
      <c r="F51" s="137">
        <v>-3546</v>
      </c>
      <c r="G51" s="137">
        <v>-5765</v>
      </c>
      <c r="H51" s="137">
        <v>-6964</v>
      </c>
      <c r="I51" s="137">
        <v>-618</v>
      </c>
      <c r="J51" s="137">
        <v>-6346</v>
      </c>
      <c r="K51" s="137">
        <v>-1277</v>
      </c>
      <c r="L51" s="137">
        <v>-10318</v>
      </c>
      <c r="M51" s="137">
        <v>-3264</v>
      </c>
      <c r="N51" s="137">
        <v>45186</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-356</v>
      </c>
      <c r="D52" s="138">
        <v>-8415</v>
      </c>
      <c r="E52" s="138">
        <v>-5301</v>
      </c>
      <c r="F52" s="138">
        <v>-3372</v>
      </c>
      <c r="G52" s="138">
        <v>-5635</v>
      </c>
      <c r="H52" s="138">
        <v>-6964</v>
      </c>
      <c r="I52" s="138">
        <v>-618</v>
      </c>
      <c r="J52" s="138">
        <v>-6346</v>
      </c>
      <c r="K52" s="138">
        <v>-1257</v>
      </c>
      <c r="L52" s="138">
        <v>-6472</v>
      </c>
      <c r="M52" s="138">
        <v>-2908</v>
      </c>
      <c r="N52" s="138">
        <v>39968</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27034</v>
      </c>
      <c r="D53" s="136" t="s">
        <v>13</v>
      </c>
      <c r="E53" s="136" t="s">
        <v>13</v>
      </c>
      <c r="F53" s="136" t="s">
        <v>13</v>
      </c>
      <c r="G53" s="136" t="s">
        <v>13</v>
      </c>
      <c r="H53" s="136" t="s">
        <v>13</v>
      </c>
      <c r="I53" s="136" t="s">
        <v>13</v>
      </c>
      <c r="J53" s="136" t="s">
        <v>13</v>
      </c>
      <c r="K53" s="136" t="s">
        <v>13</v>
      </c>
      <c r="L53" s="136" t="s">
        <v>13</v>
      </c>
      <c r="M53" s="136" t="s">
        <v>13</v>
      </c>
      <c r="N53" s="136">
        <v>27034</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30947</v>
      </c>
      <c r="D54" s="136" t="s">
        <v>13</v>
      </c>
      <c r="E54" s="136" t="s">
        <v>13</v>
      </c>
      <c r="F54" s="136" t="s">
        <v>13</v>
      </c>
      <c r="G54" s="136" t="s">
        <v>13</v>
      </c>
      <c r="H54" s="136" t="s">
        <v>13</v>
      </c>
      <c r="I54" s="136" t="s">
        <v>13</v>
      </c>
      <c r="J54" s="136" t="s">
        <v>13</v>
      </c>
      <c r="K54" s="136" t="s">
        <v>13</v>
      </c>
      <c r="L54" s="136" t="s">
        <v>13</v>
      </c>
      <c r="M54" s="136" t="s">
        <v>13</v>
      </c>
      <c r="N54" s="136">
        <v>30947</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523.79999999999995</v>
      </c>
      <c r="D56" s="36">
        <v>170.78</v>
      </c>
      <c r="E56" s="36">
        <v>128.81</v>
      </c>
      <c r="F56" s="36">
        <v>27.09</v>
      </c>
      <c r="G56" s="36">
        <v>73.53</v>
      </c>
      <c r="H56" s="36">
        <v>7.48</v>
      </c>
      <c r="I56" s="36">
        <v>7.09</v>
      </c>
      <c r="J56" s="36">
        <v>0.39</v>
      </c>
      <c r="K56" s="36">
        <v>12.19</v>
      </c>
      <c r="L56" s="36">
        <v>70.430000000000007</v>
      </c>
      <c r="M56" s="36">
        <v>33.49</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272.38</v>
      </c>
      <c r="D57" s="36">
        <v>74.72</v>
      </c>
      <c r="E57" s="36">
        <v>9.2100000000000009</v>
      </c>
      <c r="F57" s="36">
        <v>71.28</v>
      </c>
      <c r="G57" s="36">
        <v>19.8</v>
      </c>
      <c r="H57" s="36">
        <v>6.39</v>
      </c>
      <c r="I57" s="36">
        <v>6.39</v>
      </c>
      <c r="J57" s="36" t="s">
        <v>13</v>
      </c>
      <c r="K57" s="36">
        <v>40.42</v>
      </c>
      <c r="L57" s="36">
        <v>39.11</v>
      </c>
      <c r="M57" s="36">
        <v>11.44</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45.52</v>
      </c>
      <c r="D59" s="36" t="s">
        <v>13</v>
      </c>
      <c r="E59" s="36" t="s">
        <v>13</v>
      </c>
      <c r="F59" s="36" t="s">
        <v>13</v>
      </c>
      <c r="G59" s="36" t="s">
        <v>13</v>
      </c>
      <c r="H59" s="36" t="s">
        <v>13</v>
      </c>
      <c r="I59" s="36" t="s">
        <v>13</v>
      </c>
      <c r="J59" s="36" t="s">
        <v>13</v>
      </c>
      <c r="K59" s="36" t="s">
        <v>13</v>
      </c>
      <c r="L59" s="36" t="s">
        <v>13</v>
      </c>
      <c r="M59" s="36" t="s">
        <v>13</v>
      </c>
      <c r="N59" s="36">
        <v>45.52</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911.97</v>
      </c>
      <c r="D60" s="36">
        <v>20.170000000000002</v>
      </c>
      <c r="E60" s="36">
        <v>10.82</v>
      </c>
      <c r="F60" s="36">
        <v>15.81</v>
      </c>
      <c r="G60" s="36">
        <v>229.22</v>
      </c>
      <c r="H60" s="36">
        <v>116.33</v>
      </c>
      <c r="I60" s="36">
        <v>6.52</v>
      </c>
      <c r="J60" s="36">
        <v>109.8</v>
      </c>
      <c r="K60" s="36">
        <v>7.16</v>
      </c>
      <c r="L60" s="36">
        <v>41.82</v>
      </c>
      <c r="M60" s="36">
        <v>78.010000000000005</v>
      </c>
      <c r="N60" s="36">
        <v>392.63</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45.34</v>
      </c>
      <c r="D61" s="36" t="s">
        <v>13</v>
      </c>
      <c r="E61" s="36">
        <v>1.38</v>
      </c>
      <c r="F61" s="36">
        <v>43.7</v>
      </c>
      <c r="G61" s="36" t="s">
        <v>13</v>
      </c>
      <c r="H61" s="36">
        <v>0.26</v>
      </c>
      <c r="I61" s="36">
        <v>0.26</v>
      </c>
      <c r="J61" s="36" t="s">
        <v>13</v>
      </c>
      <c r="K61" s="36" t="s">
        <v>13</v>
      </c>
      <c r="L61" s="36" t="s">
        <v>13</v>
      </c>
      <c r="M61" s="36" t="s">
        <v>13</v>
      </c>
      <c r="N61" s="36" t="s">
        <v>13</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1708.32</v>
      </c>
      <c r="D62" s="37">
        <v>265.67</v>
      </c>
      <c r="E62" s="37">
        <v>147.47</v>
      </c>
      <c r="F62" s="37">
        <v>70.48</v>
      </c>
      <c r="G62" s="37">
        <v>322.55</v>
      </c>
      <c r="H62" s="37">
        <v>129.94</v>
      </c>
      <c r="I62" s="37">
        <v>19.739999999999998</v>
      </c>
      <c r="J62" s="37">
        <v>110.2</v>
      </c>
      <c r="K62" s="37">
        <v>59.78</v>
      </c>
      <c r="L62" s="37">
        <v>151.36000000000001</v>
      </c>
      <c r="M62" s="37">
        <v>122.93</v>
      </c>
      <c r="N62" s="37">
        <v>438.14</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138.19999999999999</v>
      </c>
      <c r="D63" s="36">
        <v>35.93</v>
      </c>
      <c r="E63" s="36">
        <v>4.3899999999999997</v>
      </c>
      <c r="F63" s="36">
        <v>3.02</v>
      </c>
      <c r="G63" s="36">
        <v>3.13</v>
      </c>
      <c r="H63" s="36" t="s">
        <v>13</v>
      </c>
      <c r="I63" s="36" t="s">
        <v>13</v>
      </c>
      <c r="J63" s="36" t="s">
        <v>13</v>
      </c>
      <c r="K63" s="36">
        <v>0.36</v>
      </c>
      <c r="L63" s="36">
        <v>85.21</v>
      </c>
      <c r="M63" s="36">
        <v>6.17</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51.82</v>
      </c>
      <c r="D64" s="36">
        <v>6.68</v>
      </c>
      <c r="E64" s="36" t="s">
        <v>13</v>
      </c>
      <c r="F64" s="36">
        <v>2.0099999999999998</v>
      </c>
      <c r="G64" s="36">
        <v>2.83</v>
      </c>
      <c r="H64" s="36" t="s">
        <v>13</v>
      </c>
      <c r="I64" s="36" t="s">
        <v>13</v>
      </c>
      <c r="J64" s="36" t="s">
        <v>13</v>
      </c>
      <c r="K64" s="36" t="s">
        <v>13</v>
      </c>
      <c r="L64" s="36">
        <v>36.200000000000003</v>
      </c>
      <c r="M64" s="36">
        <v>4.0999999999999996</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4.08</v>
      </c>
      <c r="D66" s="36">
        <v>1.1200000000000001</v>
      </c>
      <c r="E66" s="36" t="s">
        <v>13</v>
      </c>
      <c r="F66" s="36" t="s">
        <v>13</v>
      </c>
      <c r="G66" s="36" t="s">
        <v>13</v>
      </c>
      <c r="H66" s="36" t="s">
        <v>13</v>
      </c>
      <c r="I66" s="36" t="s">
        <v>13</v>
      </c>
      <c r="J66" s="36" t="s">
        <v>13</v>
      </c>
      <c r="K66" s="36" t="s">
        <v>13</v>
      </c>
      <c r="L66" s="36">
        <v>2.96</v>
      </c>
      <c r="M66" s="36" t="s">
        <v>13</v>
      </c>
      <c r="N66" s="36" t="s">
        <v>13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142.28</v>
      </c>
      <c r="D68" s="37">
        <v>37.049999999999997</v>
      </c>
      <c r="E68" s="37">
        <v>4.3899999999999997</v>
      </c>
      <c r="F68" s="37">
        <v>3.02</v>
      </c>
      <c r="G68" s="37">
        <v>3.13</v>
      </c>
      <c r="H68" s="37" t="s">
        <v>13</v>
      </c>
      <c r="I68" s="37" t="s">
        <v>13</v>
      </c>
      <c r="J68" s="37" t="s">
        <v>13</v>
      </c>
      <c r="K68" s="37">
        <v>0.36</v>
      </c>
      <c r="L68" s="37">
        <v>88.16</v>
      </c>
      <c r="M68" s="37">
        <v>6.17</v>
      </c>
      <c r="N68" s="37" t="s">
        <v>13</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1850.6</v>
      </c>
      <c r="D69" s="37">
        <v>302.72000000000003</v>
      </c>
      <c r="E69" s="37">
        <v>151.86000000000001</v>
      </c>
      <c r="F69" s="37">
        <v>73.5</v>
      </c>
      <c r="G69" s="37">
        <v>325.68</v>
      </c>
      <c r="H69" s="37">
        <v>129.94</v>
      </c>
      <c r="I69" s="37">
        <v>19.739999999999998</v>
      </c>
      <c r="J69" s="37">
        <v>110.2</v>
      </c>
      <c r="K69" s="37">
        <v>60.14</v>
      </c>
      <c r="L69" s="37">
        <v>239.53</v>
      </c>
      <c r="M69" s="37">
        <v>129.1</v>
      </c>
      <c r="N69" s="37">
        <v>438.14</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v>632.5</v>
      </c>
      <c r="D70" s="36" t="s">
        <v>13</v>
      </c>
      <c r="E70" s="36" t="s">
        <v>13</v>
      </c>
      <c r="F70" s="36" t="s">
        <v>13</v>
      </c>
      <c r="G70" s="36" t="s">
        <v>13</v>
      </c>
      <c r="H70" s="36" t="s">
        <v>13</v>
      </c>
      <c r="I70" s="36" t="s">
        <v>13</v>
      </c>
      <c r="J70" s="36" t="s">
        <v>13</v>
      </c>
      <c r="K70" s="36" t="s">
        <v>13</v>
      </c>
      <c r="L70" s="36" t="s">
        <v>13</v>
      </c>
      <c r="M70" s="36" t="s">
        <v>13</v>
      </c>
      <c r="N70" s="36">
        <v>632.5</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v>235.05</v>
      </c>
      <c r="D71" s="36" t="s">
        <v>13</v>
      </c>
      <c r="E71" s="36" t="s">
        <v>13</v>
      </c>
      <c r="F71" s="36" t="s">
        <v>13</v>
      </c>
      <c r="G71" s="36" t="s">
        <v>13</v>
      </c>
      <c r="H71" s="36" t="s">
        <v>13</v>
      </c>
      <c r="I71" s="36" t="s">
        <v>13</v>
      </c>
      <c r="J71" s="36" t="s">
        <v>13</v>
      </c>
      <c r="K71" s="36" t="s">
        <v>13</v>
      </c>
      <c r="L71" s="36" t="s">
        <v>13</v>
      </c>
      <c r="M71" s="36" t="s">
        <v>13</v>
      </c>
      <c r="N71" s="36">
        <v>235.05</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v>224.01</v>
      </c>
      <c r="D72" s="36" t="s">
        <v>13</v>
      </c>
      <c r="E72" s="36" t="s">
        <v>13</v>
      </c>
      <c r="F72" s="36" t="s">
        <v>13</v>
      </c>
      <c r="G72" s="36" t="s">
        <v>13</v>
      </c>
      <c r="H72" s="36" t="s">
        <v>13</v>
      </c>
      <c r="I72" s="36" t="s">
        <v>13</v>
      </c>
      <c r="J72" s="36" t="s">
        <v>13</v>
      </c>
      <c r="K72" s="36" t="s">
        <v>13</v>
      </c>
      <c r="L72" s="36" t="s">
        <v>13</v>
      </c>
      <c r="M72" s="36" t="s">
        <v>13</v>
      </c>
      <c r="N72" s="36">
        <v>224.01</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v>109.94</v>
      </c>
      <c r="D73" s="36" t="s">
        <v>13</v>
      </c>
      <c r="E73" s="36" t="s">
        <v>13</v>
      </c>
      <c r="F73" s="36" t="s">
        <v>13</v>
      </c>
      <c r="G73" s="36" t="s">
        <v>13</v>
      </c>
      <c r="H73" s="36" t="s">
        <v>13</v>
      </c>
      <c r="I73" s="36" t="s">
        <v>13</v>
      </c>
      <c r="J73" s="36" t="s">
        <v>13</v>
      </c>
      <c r="K73" s="36" t="s">
        <v>13</v>
      </c>
      <c r="L73" s="36" t="s">
        <v>13</v>
      </c>
      <c r="M73" s="36" t="s">
        <v>13</v>
      </c>
      <c r="N73" s="36">
        <v>109.94</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261.98</v>
      </c>
      <c r="D74" s="36" t="s">
        <v>13</v>
      </c>
      <c r="E74" s="36" t="s">
        <v>13</v>
      </c>
      <c r="F74" s="36" t="s">
        <v>13</v>
      </c>
      <c r="G74" s="36" t="s">
        <v>13</v>
      </c>
      <c r="H74" s="36" t="s">
        <v>13</v>
      </c>
      <c r="I74" s="36" t="s">
        <v>13</v>
      </c>
      <c r="J74" s="36" t="s">
        <v>13</v>
      </c>
      <c r="K74" s="36" t="s">
        <v>13</v>
      </c>
      <c r="L74" s="36" t="s">
        <v>13</v>
      </c>
      <c r="M74" s="36" t="s">
        <v>13</v>
      </c>
      <c r="N74" s="36">
        <v>261.98</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235.12</v>
      </c>
      <c r="D75" s="36" t="s">
        <v>13</v>
      </c>
      <c r="E75" s="36" t="s">
        <v>13</v>
      </c>
      <c r="F75" s="36" t="s">
        <v>13</v>
      </c>
      <c r="G75" s="36" t="s">
        <v>13</v>
      </c>
      <c r="H75" s="36" t="s">
        <v>13</v>
      </c>
      <c r="I75" s="36" t="s">
        <v>13</v>
      </c>
      <c r="J75" s="36" t="s">
        <v>13</v>
      </c>
      <c r="K75" s="36" t="s">
        <v>13</v>
      </c>
      <c r="L75" s="36" t="s">
        <v>13</v>
      </c>
      <c r="M75" s="36" t="s">
        <v>13</v>
      </c>
      <c r="N75" s="36">
        <v>235.12</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144.74</v>
      </c>
      <c r="D76" s="36">
        <v>0.45</v>
      </c>
      <c r="E76" s="36">
        <v>0.93</v>
      </c>
      <c r="F76" s="36" t="s">
        <v>13</v>
      </c>
      <c r="G76" s="36">
        <v>142.85</v>
      </c>
      <c r="H76" s="36">
        <v>0.02</v>
      </c>
      <c r="I76" s="36">
        <v>0.02</v>
      </c>
      <c r="J76" s="36" t="s">
        <v>13</v>
      </c>
      <c r="K76" s="36" t="s">
        <v>13</v>
      </c>
      <c r="L76" s="36" t="s">
        <v>13</v>
      </c>
      <c r="M76" s="36">
        <v>0.49</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2.4700000000000002</v>
      </c>
      <c r="D77" s="36">
        <v>0.09</v>
      </c>
      <c r="E77" s="36">
        <v>0.92</v>
      </c>
      <c r="F77" s="36" t="s">
        <v>13</v>
      </c>
      <c r="G77" s="36">
        <v>0.62</v>
      </c>
      <c r="H77" s="36">
        <v>0.25</v>
      </c>
      <c r="I77" s="36">
        <v>0.25</v>
      </c>
      <c r="J77" s="36" t="s">
        <v>13</v>
      </c>
      <c r="K77" s="36" t="s">
        <v>13</v>
      </c>
      <c r="L77" s="36" t="s">
        <v>13</v>
      </c>
      <c r="M77" s="36">
        <v>0.59</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76.739999999999995</v>
      </c>
      <c r="D78" s="36">
        <v>1.9</v>
      </c>
      <c r="E78" s="36">
        <v>23.11</v>
      </c>
      <c r="F78" s="36">
        <v>4.6399999999999997</v>
      </c>
      <c r="G78" s="36">
        <v>5.36</v>
      </c>
      <c r="H78" s="36" t="s">
        <v>13</v>
      </c>
      <c r="I78" s="36" t="s">
        <v>13</v>
      </c>
      <c r="J78" s="36" t="s">
        <v>13</v>
      </c>
      <c r="K78" s="36">
        <v>7.23</v>
      </c>
      <c r="L78" s="36">
        <v>33.92</v>
      </c>
      <c r="M78" s="36">
        <v>0.57999999999999996</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393.93</v>
      </c>
      <c r="D79" s="36">
        <v>117.16</v>
      </c>
      <c r="E79" s="36">
        <v>31.88</v>
      </c>
      <c r="F79" s="36">
        <v>51</v>
      </c>
      <c r="G79" s="36">
        <v>75.900000000000006</v>
      </c>
      <c r="H79" s="36">
        <v>9.0399999999999991</v>
      </c>
      <c r="I79" s="36">
        <v>9</v>
      </c>
      <c r="J79" s="36">
        <v>0.04</v>
      </c>
      <c r="K79" s="36">
        <v>30.74</v>
      </c>
      <c r="L79" s="36">
        <v>5.1100000000000003</v>
      </c>
      <c r="M79" s="36">
        <v>70.790000000000006</v>
      </c>
      <c r="N79" s="36">
        <v>2.31</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45.34</v>
      </c>
      <c r="D80" s="36" t="s">
        <v>13</v>
      </c>
      <c r="E80" s="36">
        <v>1.38</v>
      </c>
      <c r="F80" s="36">
        <v>43.7</v>
      </c>
      <c r="G80" s="36" t="s">
        <v>13</v>
      </c>
      <c r="H80" s="36">
        <v>0.26</v>
      </c>
      <c r="I80" s="36">
        <v>0.26</v>
      </c>
      <c r="J80" s="36" t="s">
        <v>13</v>
      </c>
      <c r="K80" s="36" t="s">
        <v>13</v>
      </c>
      <c r="L80" s="36" t="s">
        <v>13</v>
      </c>
      <c r="M80" s="36" t="s">
        <v>13</v>
      </c>
      <c r="N80" s="36" t="s">
        <v>13</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1702.14</v>
      </c>
      <c r="D81" s="37">
        <v>119.61</v>
      </c>
      <c r="E81" s="37">
        <v>55.45</v>
      </c>
      <c r="F81" s="37">
        <v>11.94</v>
      </c>
      <c r="G81" s="37">
        <v>224.74</v>
      </c>
      <c r="H81" s="37">
        <v>9.0500000000000007</v>
      </c>
      <c r="I81" s="37">
        <v>9.01</v>
      </c>
      <c r="J81" s="37">
        <v>0.04</v>
      </c>
      <c r="K81" s="37">
        <v>37.96</v>
      </c>
      <c r="L81" s="37">
        <v>39.03</v>
      </c>
      <c r="M81" s="37">
        <v>72.45</v>
      </c>
      <c r="N81" s="37">
        <v>1131.9100000000001</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109.81</v>
      </c>
      <c r="D82" s="36">
        <v>1.64</v>
      </c>
      <c r="E82" s="36">
        <v>3.86</v>
      </c>
      <c r="F82" s="36" t="s">
        <v>13</v>
      </c>
      <c r="G82" s="36" t="s">
        <v>13</v>
      </c>
      <c r="H82" s="36" t="s">
        <v>13</v>
      </c>
      <c r="I82" s="36" t="s">
        <v>13</v>
      </c>
      <c r="J82" s="36" t="s">
        <v>13</v>
      </c>
      <c r="K82" s="36" t="s">
        <v>13</v>
      </c>
      <c r="L82" s="36">
        <v>13.74</v>
      </c>
      <c r="M82" s="36" t="s">
        <v>13</v>
      </c>
      <c r="N82" s="36">
        <v>90.57</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8.7100000000000009</v>
      </c>
      <c r="D84" s="36">
        <v>0.18</v>
      </c>
      <c r="E84" s="36" t="s">
        <v>13</v>
      </c>
      <c r="F84" s="36" t="s">
        <v>13</v>
      </c>
      <c r="G84" s="36">
        <v>0.86</v>
      </c>
      <c r="H84" s="36" t="s">
        <v>13</v>
      </c>
      <c r="I84" s="36" t="s">
        <v>13</v>
      </c>
      <c r="J84" s="36" t="s">
        <v>13</v>
      </c>
      <c r="K84" s="36" t="s">
        <v>13</v>
      </c>
      <c r="L84" s="36">
        <v>7.67</v>
      </c>
      <c r="M84" s="36" t="s">
        <v>13</v>
      </c>
      <c r="N84" s="36" t="s">
        <v>13</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118.52</v>
      </c>
      <c r="D86" s="37">
        <v>1.82</v>
      </c>
      <c r="E86" s="37">
        <v>3.86</v>
      </c>
      <c r="F86" s="37" t="s">
        <v>13</v>
      </c>
      <c r="G86" s="37">
        <v>0.86</v>
      </c>
      <c r="H86" s="37" t="s">
        <v>13</v>
      </c>
      <c r="I86" s="37" t="s">
        <v>13</v>
      </c>
      <c r="J86" s="37" t="s">
        <v>13</v>
      </c>
      <c r="K86" s="37" t="s">
        <v>13</v>
      </c>
      <c r="L86" s="37">
        <v>21.4</v>
      </c>
      <c r="M86" s="37" t="s">
        <v>13</v>
      </c>
      <c r="N86" s="37">
        <v>90.57</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1820.66</v>
      </c>
      <c r="D87" s="37">
        <v>121.43</v>
      </c>
      <c r="E87" s="37">
        <v>59.3</v>
      </c>
      <c r="F87" s="37">
        <v>11.94</v>
      </c>
      <c r="G87" s="37">
        <v>225.6</v>
      </c>
      <c r="H87" s="37">
        <v>9.0500000000000007</v>
      </c>
      <c r="I87" s="37">
        <v>9.01</v>
      </c>
      <c r="J87" s="37">
        <v>0.04</v>
      </c>
      <c r="K87" s="37">
        <v>37.96</v>
      </c>
      <c r="L87" s="37">
        <v>60.43</v>
      </c>
      <c r="M87" s="37">
        <v>72.45</v>
      </c>
      <c r="N87" s="37">
        <v>1222.48</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-29.95</v>
      </c>
      <c r="D88" s="37">
        <v>-181.29</v>
      </c>
      <c r="E88" s="37">
        <v>-92.55</v>
      </c>
      <c r="F88" s="37">
        <v>-61.56</v>
      </c>
      <c r="G88" s="37">
        <v>-100.08</v>
      </c>
      <c r="H88" s="37">
        <v>-120.89</v>
      </c>
      <c r="I88" s="37">
        <v>-10.73</v>
      </c>
      <c r="J88" s="37">
        <v>-110.16</v>
      </c>
      <c r="K88" s="37">
        <v>-22.17</v>
      </c>
      <c r="L88" s="37">
        <v>-179.09</v>
      </c>
      <c r="M88" s="37">
        <v>-56.65</v>
      </c>
      <c r="N88" s="37">
        <v>784.34</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-6.19</v>
      </c>
      <c r="D89" s="38">
        <v>-146.06</v>
      </c>
      <c r="E89" s="38">
        <v>-92.02</v>
      </c>
      <c r="F89" s="38">
        <v>-58.53</v>
      </c>
      <c r="G89" s="38">
        <v>-97.81</v>
      </c>
      <c r="H89" s="38">
        <v>-120.89</v>
      </c>
      <c r="I89" s="38">
        <v>-10.73</v>
      </c>
      <c r="J89" s="38">
        <v>-110.16</v>
      </c>
      <c r="K89" s="38">
        <v>-21.82</v>
      </c>
      <c r="L89" s="38">
        <v>-112.34</v>
      </c>
      <c r="M89" s="38">
        <v>-50.48</v>
      </c>
      <c r="N89" s="38">
        <v>693.77</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469.25</v>
      </c>
      <c r="D90" s="36" t="s">
        <v>13</v>
      </c>
      <c r="E90" s="36" t="s">
        <v>13</v>
      </c>
      <c r="F90" s="36" t="s">
        <v>13</v>
      </c>
      <c r="G90" s="36" t="s">
        <v>13</v>
      </c>
      <c r="H90" s="36" t="s">
        <v>13</v>
      </c>
      <c r="I90" s="36" t="s">
        <v>13</v>
      </c>
      <c r="J90" s="36" t="s">
        <v>13</v>
      </c>
      <c r="K90" s="36" t="s">
        <v>13</v>
      </c>
      <c r="L90" s="36" t="s">
        <v>13</v>
      </c>
      <c r="M90" s="36" t="s">
        <v>13</v>
      </c>
      <c r="N90" s="36">
        <v>469.25</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537.19000000000005</v>
      </c>
      <c r="D91" s="36" t="s">
        <v>13</v>
      </c>
      <c r="E91" s="36" t="s">
        <v>13</v>
      </c>
      <c r="F91" s="36" t="s">
        <v>13</v>
      </c>
      <c r="G91" s="36" t="s">
        <v>13</v>
      </c>
      <c r="H91" s="36" t="s">
        <v>13</v>
      </c>
      <c r="I91" s="36" t="s">
        <v>13</v>
      </c>
      <c r="J91" s="36" t="s">
        <v>13</v>
      </c>
      <c r="K91" s="36" t="s">
        <v>13</v>
      </c>
      <c r="L91" s="36" t="s">
        <v>13</v>
      </c>
      <c r="M91" s="36" t="s">
        <v>13</v>
      </c>
      <c r="N91" s="36">
        <v>537.19000000000005</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941</v>
      </c>
      <c r="B1" s="236"/>
      <c r="C1" s="244" t="str">
        <f>"Auszahlungen und Einzahlungen der kreisfreien und großen
kreisangehörigen Städte "&amp;Deckblatt!A7&amp;" nach Produktbereichen"</f>
        <v>Auszahlungen und Einzahlungen der kreisfreien und großen
kreisangehörigen Städte 2015 nach Produktbereichen</v>
      </c>
      <c r="D1" s="245"/>
      <c r="E1" s="245"/>
      <c r="F1" s="245"/>
      <c r="G1" s="245"/>
      <c r="H1" s="245" t="str">
        <f>"Auszahlungen und Einzahlungen der kreisfreien und großen
kreisangehörigen Städte "&amp;Deckblatt!A7&amp;" nach Produktbereichen"</f>
        <v>Auszahlungen und Einzahlungen der kreisfreien und großen
kreisangehörigen Städte 2015 nach Produktbereichen</v>
      </c>
      <c r="I1" s="245"/>
      <c r="J1" s="245"/>
      <c r="K1" s="245"/>
      <c r="L1" s="245"/>
      <c r="M1" s="245"/>
      <c r="N1" s="245"/>
    </row>
    <row r="2" spans="1:14" s="18" customFormat="1" ht="24.95" customHeight="1">
      <c r="A2" s="261" t="s">
        <v>946</v>
      </c>
      <c r="B2" s="236"/>
      <c r="C2" s="244" t="s">
        <v>128</v>
      </c>
      <c r="D2" s="245"/>
      <c r="E2" s="245"/>
      <c r="F2" s="245"/>
      <c r="G2" s="245"/>
      <c r="H2" s="245" t="s">
        <v>128</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21127</v>
      </c>
      <c r="D19" s="136">
        <v>8974</v>
      </c>
      <c r="E19" s="136">
        <v>5025</v>
      </c>
      <c r="F19" s="136">
        <v>480</v>
      </c>
      <c r="G19" s="136">
        <v>2233</v>
      </c>
      <c r="H19" s="136">
        <v>244</v>
      </c>
      <c r="I19" s="136">
        <v>104</v>
      </c>
      <c r="J19" s="136">
        <v>140</v>
      </c>
      <c r="K19" s="136">
        <v>318</v>
      </c>
      <c r="L19" s="136">
        <v>1882</v>
      </c>
      <c r="M19" s="136">
        <v>1970</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6690</v>
      </c>
      <c r="D20" s="136">
        <v>1672</v>
      </c>
      <c r="E20" s="136">
        <v>1497</v>
      </c>
      <c r="F20" s="136">
        <v>738</v>
      </c>
      <c r="G20" s="136">
        <v>1037</v>
      </c>
      <c r="H20" s="136">
        <v>10</v>
      </c>
      <c r="I20" s="136">
        <v>10</v>
      </c>
      <c r="J20" s="136" t="s">
        <v>13</v>
      </c>
      <c r="K20" s="136">
        <v>497</v>
      </c>
      <c r="L20" s="136">
        <v>256</v>
      </c>
      <c r="M20" s="136">
        <v>984</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3288</v>
      </c>
      <c r="D22" s="136" t="s">
        <v>13</v>
      </c>
      <c r="E22" s="136" t="s">
        <v>13</v>
      </c>
      <c r="F22" s="136" t="s">
        <v>13</v>
      </c>
      <c r="G22" s="136" t="s">
        <v>13</v>
      </c>
      <c r="H22" s="136" t="s">
        <v>13</v>
      </c>
      <c r="I22" s="136" t="s">
        <v>13</v>
      </c>
      <c r="J22" s="136" t="s">
        <v>13</v>
      </c>
      <c r="K22" s="136" t="s">
        <v>13</v>
      </c>
      <c r="L22" s="136" t="s">
        <v>13</v>
      </c>
      <c r="M22" s="136" t="s">
        <v>13</v>
      </c>
      <c r="N22" s="136">
        <v>3288</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28069</v>
      </c>
      <c r="D23" s="136">
        <v>740</v>
      </c>
      <c r="E23" s="136">
        <v>537</v>
      </c>
      <c r="F23" s="136">
        <v>1162</v>
      </c>
      <c r="G23" s="136">
        <v>368</v>
      </c>
      <c r="H23" s="136">
        <v>4337</v>
      </c>
      <c r="I23" s="136">
        <v>30</v>
      </c>
      <c r="J23" s="136">
        <v>4308</v>
      </c>
      <c r="K23" s="136">
        <v>1044</v>
      </c>
      <c r="L23" s="136">
        <v>373</v>
      </c>
      <c r="M23" s="136">
        <v>3830</v>
      </c>
      <c r="N23" s="136">
        <v>15678</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234</v>
      </c>
      <c r="D24" s="136">
        <v>32</v>
      </c>
      <c r="E24" s="136">
        <v>10</v>
      </c>
      <c r="F24" s="136">
        <v>113</v>
      </c>
      <c r="G24" s="136">
        <v>5</v>
      </c>
      <c r="H24" s="136" t="s">
        <v>13</v>
      </c>
      <c r="I24" s="136" t="s">
        <v>13</v>
      </c>
      <c r="J24" s="136" t="s">
        <v>13</v>
      </c>
      <c r="K24" s="136">
        <v>70</v>
      </c>
      <c r="L24" s="136" t="s">
        <v>13</v>
      </c>
      <c r="M24" s="136">
        <v>4</v>
      </c>
      <c r="N24" s="136" t="s">
        <v>13</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58940</v>
      </c>
      <c r="D25" s="137">
        <v>11354</v>
      </c>
      <c r="E25" s="137">
        <v>7048</v>
      </c>
      <c r="F25" s="137">
        <v>2267</v>
      </c>
      <c r="G25" s="137">
        <v>3633</v>
      </c>
      <c r="H25" s="137">
        <v>4591</v>
      </c>
      <c r="I25" s="137">
        <v>144</v>
      </c>
      <c r="J25" s="137">
        <v>4448</v>
      </c>
      <c r="K25" s="137">
        <v>1789</v>
      </c>
      <c r="L25" s="137">
        <v>2511</v>
      </c>
      <c r="M25" s="137">
        <v>6780</v>
      </c>
      <c r="N25" s="137">
        <v>18966</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11342</v>
      </c>
      <c r="D26" s="136">
        <v>2553</v>
      </c>
      <c r="E26" s="136">
        <v>501</v>
      </c>
      <c r="F26" s="136">
        <v>36</v>
      </c>
      <c r="G26" s="136">
        <v>2156</v>
      </c>
      <c r="H26" s="136" t="s">
        <v>13</v>
      </c>
      <c r="I26" s="136" t="s">
        <v>13</v>
      </c>
      <c r="J26" s="136" t="s">
        <v>13</v>
      </c>
      <c r="K26" s="136">
        <v>29</v>
      </c>
      <c r="L26" s="136">
        <v>2896</v>
      </c>
      <c r="M26" s="136">
        <v>3170</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7997</v>
      </c>
      <c r="D27" s="136">
        <v>2133</v>
      </c>
      <c r="E27" s="136" t="s">
        <v>13</v>
      </c>
      <c r="F27" s="136">
        <v>1</v>
      </c>
      <c r="G27" s="136">
        <v>2152</v>
      </c>
      <c r="H27" s="136" t="s">
        <v>13</v>
      </c>
      <c r="I27" s="136" t="s">
        <v>13</v>
      </c>
      <c r="J27" s="136" t="s">
        <v>13</v>
      </c>
      <c r="K27" s="136" t="s">
        <v>13</v>
      </c>
      <c r="L27" s="136">
        <v>654</v>
      </c>
      <c r="M27" s="136">
        <v>3057</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5</v>
      </c>
      <c r="D29" s="136" t="s">
        <v>13</v>
      </c>
      <c r="E29" s="136" t="s">
        <v>13</v>
      </c>
      <c r="F29" s="136" t="s">
        <v>13</v>
      </c>
      <c r="G29" s="136" t="s">
        <v>13</v>
      </c>
      <c r="H29" s="136" t="s">
        <v>13</v>
      </c>
      <c r="I29" s="136" t="s">
        <v>13</v>
      </c>
      <c r="J29" s="136" t="s">
        <v>13</v>
      </c>
      <c r="K29" s="136">
        <v>5</v>
      </c>
      <c r="L29" s="136" t="s">
        <v>13</v>
      </c>
      <c r="M29" s="136" t="s">
        <v>13</v>
      </c>
      <c r="N29" s="136" t="s">
        <v>13</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11347</v>
      </c>
      <c r="D31" s="137">
        <v>2553</v>
      </c>
      <c r="E31" s="137">
        <v>501</v>
      </c>
      <c r="F31" s="137">
        <v>36</v>
      </c>
      <c r="G31" s="137">
        <v>2156</v>
      </c>
      <c r="H31" s="137" t="s">
        <v>13</v>
      </c>
      <c r="I31" s="137" t="s">
        <v>13</v>
      </c>
      <c r="J31" s="137" t="s">
        <v>13</v>
      </c>
      <c r="K31" s="137">
        <v>34</v>
      </c>
      <c r="L31" s="137">
        <v>2896</v>
      </c>
      <c r="M31" s="137">
        <v>3170</v>
      </c>
      <c r="N31" s="137" t="s">
        <v>13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70286</v>
      </c>
      <c r="D32" s="137">
        <v>13907</v>
      </c>
      <c r="E32" s="137">
        <v>7549</v>
      </c>
      <c r="F32" s="137">
        <v>2303</v>
      </c>
      <c r="G32" s="137">
        <v>5789</v>
      </c>
      <c r="H32" s="137">
        <v>4591</v>
      </c>
      <c r="I32" s="137">
        <v>144</v>
      </c>
      <c r="J32" s="137">
        <v>4448</v>
      </c>
      <c r="K32" s="137">
        <v>1823</v>
      </c>
      <c r="L32" s="137">
        <v>5408</v>
      </c>
      <c r="M32" s="137">
        <v>9951</v>
      </c>
      <c r="N32" s="137">
        <v>18966</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v>30661</v>
      </c>
      <c r="D33" s="136" t="s">
        <v>13</v>
      </c>
      <c r="E33" s="136" t="s">
        <v>13</v>
      </c>
      <c r="F33" s="136" t="s">
        <v>13</v>
      </c>
      <c r="G33" s="136" t="s">
        <v>13</v>
      </c>
      <c r="H33" s="136" t="s">
        <v>13</v>
      </c>
      <c r="I33" s="136" t="s">
        <v>13</v>
      </c>
      <c r="J33" s="136" t="s">
        <v>13</v>
      </c>
      <c r="K33" s="136" t="s">
        <v>13</v>
      </c>
      <c r="L33" s="136" t="s">
        <v>13</v>
      </c>
      <c r="M33" s="136" t="s">
        <v>13</v>
      </c>
      <c r="N33" s="136">
        <v>30661</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v>9493</v>
      </c>
      <c r="D34" s="136" t="s">
        <v>13</v>
      </c>
      <c r="E34" s="136" t="s">
        <v>13</v>
      </c>
      <c r="F34" s="136" t="s">
        <v>13</v>
      </c>
      <c r="G34" s="136" t="s">
        <v>13</v>
      </c>
      <c r="H34" s="136" t="s">
        <v>13</v>
      </c>
      <c r="I34" s="136" t="s">
        <v>13</v>
      </c>
      <c r="J34" s="136" t="s">
        <v>13</v>
      </c>
      <c r="K34" s="136" t="s">
        <v>13</v>
      </c>
      <c r="L34" s="136" t="s">
        <v>13</v>
      </c>
      <c r="M34" s="136" t="s">
        <v>13</v>
      </c>
      <c r="N34" s="136">
        <v>9493</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v>12785</v>
      </c>
      <c r="D35" s="136" t="s">
        <v>13</v>
      </c>
      <c r="E35" s="136" t="s">
        <v>13</v>
      </c>
      <c r="F35" s="136" t="s">
        <v>13</v>
      </c>
      <c r="G35" s="136" t="s">
        <v>13</v>
      </c>
      <c r="H35" s="136" t="s">
        <v>13</v>
      </c>
      <c r="I35" s="136" t="s">
        <v>13</v>
      </c>
      <c r="J35" s="136" t="s">
        <v>13</v>
      </c>
      <c r="K35" s="136" t="s">
        <v>13</v>
      </c>
      <c r="L35" s="136" t="s">
        <v>13</v>
      </c>
      <c r="M35" s="136" t="s">
        <v>13</v>
      </c>
      <c r="N35" s="136">
        <v>12785</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v>5543</v>
      </c>
      <c r="D36" s="136" t="s">
        <v>13</v>
      </c>
      <c r="E36" s="136" t="s">
        <v>13</v>
      </c>
      <c r="F36" s="136" t="s">
        <v>13</v>
      </c>
      <c r="G36" s="136" t="s">
        <v>13</v>
      </c>
      <c r="H36" s="136" t="s">
        <v>13</v>
      </c>
      <c r="I36" s="136" t="s">
        <v>13</v>
      </c>
      <c r="J36" s="136" t="s">
        <v>13</v>
      </c>
      <c r="K36" s="136" t="s">
        <v>13</v>
      </c>
      <c r="L36" s="136" t="s">
        <v>13</v>
      </c>
      <c r="M36" s="136" t="s">
        <v>13</v>
      </c>
      <c r="N36" s="136">
        <v>5543</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8732</v>
      </c>
      <c r="D37" s="136" t="s">
        <v>13</v>
      </c>
      <c r="E37" s="136" t="s">
        <v>13</v>
      </c>
      <c r="F37" s="136" t="s">
        <v>13</v>
      </c>
      <c r="G37" s="136" t="s">
        <v>13</v>
      </c>
      <c r="H37" s="136" t="s">
        <v>13</v>
      </c>
      <c r="I37" s="136" t="s">
        <v>13</v>
      </c>
      <c r="J37" s="136" t="s">
        <v>13</v>
      </c>
      <c r="K37" s="136" t="s">
        <v>13</v>
      </c>
      <c r="L37" s="136" t="s">
        <v>13</v>
      </c>
      <c r="M37" s="136" t="s">
        <v>13</v>
      </c>
      <c r="N37" s="136">
        <v>8732</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7368</v>
      </c>
      <c r="D38" s="136" t="s">
        <v>13</v>
      </c>
      <c r="E38" s="136" t="s">
        <v>13</v>
      </c>
      <c r="F38" s="136" t="s">
        <v>13</v>
      </c>
      <c r="G38" s="136" t="s">
        <v>13</v>
      </c>
      <c r="H38" s="136" t="s">
        <v>13</v>
      </c>
      <c r="I38" s="136" t="s">
        <v>13</v>
      </c>
      <c r="J38" s="136" t="s">
        <v>13</v>
      </c>
      <c r="K38" s="136" t="s">
        <v>13</v>
      </c>
      <c r="L38" s="136" t="s">
        <v>13</v>
      </c>
      <c r="M38" s="136" t="s">
        <v>13</v>
      </c>
      <c r="N38" s="136">
        <v>7368</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194</v>
      </c>
      <c r="D39" s="136">
        <v>5</v>
      </c>
      <c r="E39" s="136">
        <v>65</v>
      </c>
      <c r="F39" s="136" t="s">
        <v>13</v>
      </c>
      <c r="G39" s="136">
        <v>116</v>
      </c>
      <c r="H39" s="136" t="s">
        <v>13</v>
      </c>
      <c r="I39" s="136" t="s">
        <v>13</v>
      </c>
      <c r="J39" s="136" t="s">
        <v>13</v>
      </c>
      <c r="K39" s="136" t="s">
        <v>13</v>
      </c>
      <c r="L39" s="136" t="s">
        <v>13</v>
      </c>
      <c r="M39" s="136">
        <v>8</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t="s">
        <v>13</v>
      </c>
      <c r="D40" s="136" t="s">
        <v>13</v>
      </c>
      <c r="E40" s="136" t="s">
        <v>13</v>
      </c>
      <c r="F40" s="136" t="s">
        <v>13</v>
      </c>
      <c r="G40" s="136" t="s">
        <v>13</v>
      </c>
      <c r="H40" s="136" t="s">
        <v>13</v>
      </c>
      <c r="I40" s="136" t="s">
        <v>13</v>
      </c>
      <c r="J40" s="136" t="s">
        <v>13</v>
      </c>
      <c r="K40" s="136" t="s">
        <v>13</v>
      </c>
      <c r="L40" s="136" t="s">
        <v>13</v>
      </c>
      <c r="M40" s="136" t="s">
        <v>13</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2104</v>
      </c>
      <c r="D41" s="136">
        <v>41</v>
      </c>
      <c r="E41" s="136">
        <v>1078</v>
      </c>
      <c r="F41" s="136" t="s">
        <v>13</v>
      </c>
      <c r="G41" s="136">
        <v>43</v>
      </c>
      <c r="H41" s="136" t="s">
        <v>13</v>
      </c>
      <c r="I41" s="136" t="s">
        <v>13</v>
      </c>
      <c r="J41" s="136" t="s">
        <v>13</v>
      </c>
      <c r="K41" s="136">
        <v>1</v>
      </c>
      <c r="L41" s="136">
        <v>334</v>
      </c>
      <c r="M41" s="136">
        <v>605</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9692</v>
      </c>
      <c r="D42" s="136">
        <v>1446</v>
      </c>
      <c r="E42" s="136">
        <v>842</v>
      </c>
      <c r="F42" s="136">
        <v>269</v>
      </c>
      <c r="G42" s="136">
        <v>637</v>
      </c>
      <c r="H42" s="136">
        <v>8</v>
      </c>
      <c r="I42" s="136" t="s">
        <v>13</v>
      </c>
      <c r="J42" s="136">
        <v>8</v>
      </c>
      <c r="K42" s="136">
        <v>387</v>
      </c>
      <c r="L42" s="136">
        <v>404</v>
      </c>
      <c r="M42" s="136">
        <v>3491</v>
      </c>
      <c r="N42" s="136">
        <v>2206</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234</v>
      </c>
      <c r="D43" s="136">
        <v>32</v>
      </c>
      <c r="E43" s="136">
        <v>10</v>
      </c>
      <c r="F43" s="136">
        <v>113</v>
      </c>
      <c r="G43" s="136">
        <v>5</v>
      </c>
      <c r="H43" s="136" t="s">
        <v>13</v>
      </c>
      <c r="I43" s="136" t="s">
        <v>13</v>
      </c>
      <c r="J43" s="136" t="s">
        <v>13</v>
      </c>
      <c r="K43" s="136">
        <v>70</v>
      </c>
      <c r="L43" s="136" t="s">
        <v>13</v>
      </c>
      <c r="M43" s="136">
        <v>4</v>
      </c>
      <c r="N43" s="136" t="s">
        <v>13</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58516</v>
      </c>
      <c r="D44" s="137">
        <v>1461</v>
      </c>
      <c r="E44" s="137">
        <v>1974</v>
      </c>
      <c r="F44" s="137">
        <v>156</v>
      </c>
      <c r="G44" s="137">
        <v>791</v>
      </c>
      <c r="H44" s="137">
        <v>8</v>
      </c>
      <c r="I44" s="137" t="s">
        <v>13</v>
      </c>
      <c r="J44" s="137">
        <v>8</v>
      </c>
      <c r="K44" s="137">
        <v>319</v>
      </c>
      <c r="L44" s="137">
        <v>739</v>
      </c>
      <c r="M44" s="137">
        <v>4101</v>
      </c>
      <c r="N44" s="137">
        <v>48967</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9389</v>
      </c>
      <c r="D45" s="136">
        <v>1180</v>
      </c>
      <c r="E45" s="136">
        <v>419</v>
      </c>
      <c r="F45" s="136">
        <v>40</v>
      </c>
      <c r="G45" s="136">
        <v>1800</v>
      </c>
      <c r="H45" s="136" t="s">
        <v>13</v>
      </c>
      <c r="I45" s="136" t="s">
        <v>13</v>
      </c>
      <c r="J45" s="136" t="s">
        <v>13</v>
      </c>
      <c r="K45" s="136" t="s">
        <v>13</v>
      </c>
      <c r="L45" s="136">
        <v>453</v>
      </c>
      <c r="M45" s="136">
        <v>2734</v>
      </c>
      <c r="N45" s="136">
        <v>2765</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6308</v>
      </c>
      <c r="D47" s="136">
        <v>5800</v>
      </c>
      <c r="E47" s="136">
        <v>20</v>
      </c>
      <c r="F47" s="136">
        <v>1</v>
      </c>
      <c r="G47" s="136">
        <v>221</v>
      </c>
      <c r="H47" s="136" t="s">
        <v>13</v>
      </c>
      <c r="I47" s="136" t="s">
        <v>13</v>
      </c>
      <c r="J47" s="136" t="s">
        <v>13</v>
      </c>
      <c r="K47" s="136" t="s">
        <v>13</v>
      </c>
      <c r="L47" s="136">
        <v>31</v>
      </c>
      <c r="M47" s="136">
        <v>235</v>
      </c>
      <c r="N47" s="136" t="s">
        <v>13</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15698</v>
      </c>
      <c r="D49" s="137">
        <v>6980</v>
      </c>
      <c r="E49" s="137">
        <v>439</v>
      </c>
      <c r="F49" s="137">
        <v>41</v>
      </c>
      <c r="G49" s="137">
        <v>2021</v>
      </c>
      <c r="H49" s="137" t="s">
        <v>13</v>
      </c>
      <c r="I49" s="137" t="s">
        <v>13</v>
      </c>
      <c r="J49" s="137" t="s">
        <v>13</v>
      </c>
      <c r="K49" s="137" t="s">
        <v>13</v>
      </c>
      <c r="L49" s="137">
        <v>483</v>
      </c>
      <c r="M49" s="137">
        <v>2968</v>
      </c>
      <c r="N49" s="137">
        <v>2765</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74214</v>
      </c>
      <c r="D50" s="137">
        <v>8440</v>
      </c>
      <c r="E50" s="137">
        <v>2413</v>
      </c>
      <c r="F50" s="137">
        <v>198</v>
      </c>
      <c r="G50" s="137">
        <v>2813</v>
      </c>
      <c r="H50" s="137">
        <v>8</v>
      </c>
      <c r="I50" s="137" t="s">
        <v>13</v>
      </c>
      <c r="J50" s="137">
        <v>8</v>
      </c>
      <c r="K50" s="137">
        <v>319</v>
      </c>
      <c r="L50" s="137">
        <v>1222</v>
      </c>
      <c r="M50" s="137">
        <v>7069</v>
      </c>
      <c r="N50" s="137">
        <v>51732</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3928</v>
      </c>
      <c r="D51" s="137">
        <v>-5467</v>
      </c>
      <c r="E51" s="137">
        <v>-5136</v>
      </c>
      <c r="F51" s="137">
        <v>-2105</v>
      </c>
      <c r="G51" s="137">
        <v>-2976</v>
      </c>
      <c r="H51" s="137">
        <v>-4583</v>
      </c>
      <c r="I51" s="137">
        <v>-143</v>
      </c>
      <c r="J51" s="137">
        <v>-4440</v>
      </c>
      <c r="K51" s="137">
        <v>-1504</v>
      </c>
      <c r="L51" s="137">
        <v>-4186</v>
      </c>
      <c r="M51" s="137">
        <v>-2882</v>
      </c>
      <c r="N51" s="137">
        <v>32766</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-424</v>
      </c>
      <c r="D52" s="138">
        <v>-9893</v>
      </c>
      <c r="E52" s="138">
        <v>-5074</v>
      </c>
      <c r="F52" s="138">
        <v>-2111</v>
      </c>
      <c r="G52" s="138">
        <v>-2841</v>
      </c>
      <c r="H52" s="138">
        <v>-4583</v>
      </c>
      <c r="I52" s="138">
        <v>-143</v>
      </c>
      <c r="J52" s="138">
        <v>-4440</v>
      </c>
      <c r="K52" s="138">
        <v>-1471</v>
      </c>
      <c r="L52" s="138">
        <v>-1773</v>
      </c>
      <c r="M52" s="138">
        <v>-2679</v>
      </c>
      <c r="N52" s="138">
        <v>30001</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2213</v>
      </c>
      <c r="D53" s="136" t="s">
        <v>13</v>
      </c>
      <c r="E53" s="136" t="s">
        <v>13</v>
      </c>
      <c r="F53" s="136" t="s">
        <v>13</v>
      </c>
      <c r="G53" s="136" t="s">
        <v>13</v>
      </c>
      <c r="H53" s="136" t="s">
        <v>13</v>
      </c>
      <c r="I53" s="136" t="s">
        <v>13</v>
      </c>
      <c r="J53" s="136" t="s">
        <v>13</v>
      </c>
      <c r="K53" s="136" t="s">
        <v>13</v>
      </c>
      <c r="L53" s="136" t="s">
        <v>13</v>
      </c>
      <c r="M53" s="136" t="s">
        <v>13</v>
      </c>
      <c r="N53" s="136">
        <v>2213</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5450</v>
      </c>
      <c r="D54" s="136" t="s">
        <v>13</v>
      </c>
      <c r="E54" s="136" t="s">
        <v>13</v>
      </c>
      <c r="F54" s="136" t="s">
        <v>13</v>
      </c>
      <c r="G54" s="136" t="s">
        <v>13</v>
      </c>
      <c r="H54" s="136" t="s">
        <v>13</v>
      </c>
      <c r="I54" s="136" t="s">
        <v>13</v>
      </c>
      <c r="J54" s="136" t="s">
        <v>13</v>
      </c>
      <c r="K54" s="136" t="s">
        <v>13</v>
      </c>
      <c r="L54" s="136" t="s">
        <v>13</v>
      </c>
      <c r="M54" s="136" t="s">
        <v>13</v>
      </c>
      <c r="N54" s="136">
        <v>5450</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500.15</v>
      </c>
      <c r="D56" s="36">
        <v>212.45</v>
      </c>
      <c r="E56" s="36">
        <v>118.97</v>
      </c>
      <c r="F56" s="36">
        <v>11.37</v>
      </c>
      <c r="G56" s="36">
        <v>52.87</v>
      </c>
      <c r="H56" s="36">
        <v>5.77</v>
      </c>
      <c r="I56" s="36">
        <v>2.4700000000000002</v>
      </c>
      <c r="J56" s="36">
        <v>3.31</v>
      </c>
      <c r="K56" s="36">
        <v>7.54</v>
      </c>
      <c r="L56" s="36">
        <v>44.56</v>
      </c>
      <c r="M56" s="36">
        <v>46.63</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158.38</v>
      </c>
      <c r="D57" s="36">
        <v>39.58</v>
      </c>
      <c r="E57" s="36">
        <v>35.43</v>
      </c>
      <c r="F57" s="36">
        <v>17.47</v>
      </c>
      <c r="G57" s="36">
        <v>24.54</v>
      </c>
      <c r="H57" s="36">
        <v>0.24</v>
      </c>
      <c r="I57" s="36">
        <v>0.23</v>
      </c>
      <c r="J57" s="36" t="s">
        <v>13</v>
      </c>
      <c r="K57" s="36">
        <v>11.75</v>
      </c>
      <c r="L57" s="36">
        <v>6.06</v>
      </c>
      <c r="M57" s="36">
        <v>23.3</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77.83</v>
      </c>
      <c r="D59" s="36" t="s">
        <v>13</v>
      </c>
      <c r="E59" s="36" t="s">
        <v>13</v>
      </c>
      <c r="F59" s="36" t="s">
        <v>13</v>
      </c>
      <c r="G59" s="36" t="s">
        <v>13</v>
      </c>
      <c r="H59" s="36" t="s">
        <v>13</v>
      </c>
      <c r="I59" s="36" t="s">
        <v>13</v>
      </c>
      <c r="J59" s="36" t="s">
        <v>13</v>
      </c>
      <c r="K59" s="36" t="s">
        <v>13</v>
      </c>
      <c r="L59" s="36" t="s">
        <v>13</v>
      </c>
      <c r="M59" s="36" t="s">
        <v>13</v>
      </c>
      <c r="N59" s="36">
        <v>77.83</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664.47</v>
      </c>
      <c r="D60" s="36">
        <v>17.52</v>
      </c>
      <c r="E60" s="36">
        <v>12.7</v>
      </c>
      <c r="F60" s="36">
        <v>27.5</v>
      </c>
      <c r="G60" s="36">
        <v>8.6999999999999993</v>
      </c>
      <c r="H60" s="36">
        <v>102.68</v>
      </c>
      <c r="I60" s="36">
        <v>0.7</v>
      </c>
      <c r="J60" s="36">
        <v>101.98</v>
      </c>
      <c r="K60" s="36">
        <v>24.72</v>
      </c>
      <c r="L60" s="36">
        <v>8.84</v>
      </c>
      <c r="M60" s="36">
        <v>90.67</v>
      </c>
      <c r="N60" s="36">
        <v>371.15</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5.54</v>
      </c>
      <c r="D61" s="36">
        <v>0.76</v>
      </c>
      <c r="E61" s="36">
        <v>0.25</v>
      </c>
      <c r="F61" s="36">
        <v>2.68</v>
      </c>
      <c r="G61" s="36">
        <v>0.12</v>
      </c>
      <c r="H61" s="36" t="s">
        <v>13</v>
      </c>
      <c r="I61" s="36" t="s">
        <v>13</v>
      </c>
      <c r="J61" s="36" t="s">
        <v>13</v>
      </c>
      <c r="K61" s="36">
        <v>1.65</v>
      </c>
      <c r="L61" s="36" t="s">
        <v>13</v>
      </c>
      <c r="M61" s="36">
        <v>0.09</v>
      </c>
      <c r="N61" s="36" t="s">
        <v>13</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1395.29</v>
      </c>
      <c r="D62" s="37">
        <v>268.77999999999997</v>
      </c>
      <c r="E62" s="37">
        <v>166.85</v>
      </c>
      <c r="F62" s="37">
        <v>53.66</v>
      </c>
      <c r="G62" s="37">
        <v>85.99</v>
      </c>
      <c r="H62" s="37">
        <v>108.69</v>
      </c>
      <c r="I62" s="37">
        <v>3.4</v>
      </c>
      <c r="J62" s="37">
        <v>105.29</v>
      </c>
      <c r="K62" s="37">
        <v>42.36</v>
      </c>
      <c r="L62" s="37">
        <v>59.45</v>
      </c>
      <c r="M62" s="37">
        <v>160.51</v>
      </c>
      <c r="N62" s="37">
        <v>448.98</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268.5</v>
      </c>
      <c r="D63" s="36">
        <v>60.45</v>
      </c>
      <c r="E63" s="36">
        <v>11.85</v>
      </c>
      <c r="F63" s="36">
        <v>0.85</v>
      </c>
      <c r="G63" s="36">
        <v>51.05</v>
      </c>
      <c r="H63" s="36" t="s">
        <v>13</v>
      </c>
      <c r="I63" s="36" t="s">
        <v>13</v>
      </c>
      <c r="J63" s="36" t="s">
        <v>13</v>
      </c>
      <c r="K63" s="36">
        <v>0.69</v>
      </c>
      <c r="L63" s="36">
        <v>68.56</v>
      </c>
      <c r="M63" s="36">
        <v>75.05</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189.32</v>
      </c>
      <c r="D64" s="36">
        <v>50.48</v>
      </c>
      <c r="E64" s="36" t="s">
        <v>13</v>
      </c>
      <c r="F64" s="36">
        <v>0.02</v>
      </c>
      <c r="G64" s="36">
        <v>50.95</v>
      </c>
      <c r="H64" s="36" t="s">
        <v>13</v>
      </c>
      <c r="I64" s="36" t="s">
        <v>13</v>
      </c>
      <c r="J64" s="36" t="s">
        <v>13</v>
      </c>
      <c r="K64" s="36" t="s">
        <v>13</v>
      </c>
      <c r="L64" s="36">
        <v>15.49</v>
      </c>
      <c r="M64" s="36">
        <v>72.38</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0.11</v>
      </c>
      <c r="D66" s="36" t="s">
        <v>13</v>
      </c>
      <c r="E66" s="36" t="s">
        <v>13</v>
      </c>
      <c r="F66" s="36" t="s">
        <v>13</v>
      </c>
      <c r="G66" s="36" t="s">
        <v>13</v>
      </c>
      <c r="H66" s="36" t="s">
        <v>13</v>
      </c>
      <c r="I66" s="36" t="s">
        <v>13</v>
      </c>
      <c r="J66" s="36" t="s">
        <v>13</v>
      </c>
      <c r="K66" s="36">
        <v>0.11</v>
      </c>
      <c r="L66" s="36" t="s">
        <v>13</v>
      </c>
      <c r="M66" s="36" t="s">
        <v>13</v>
      </c>
      <c r="N66" s="36" t="s">
        <v>13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268.61</v>
      </c>
      <c r="D68" s="37">
        <v>60.45</v>
      </c>
      <c r="E68" s="37">
        <v>11.85</v>
      </c>
      <c r="F68" s="37">
        <v>0.85</v>
      </c>
      <c r="G68" s="37">
        <v>51.05</v>
      </c>
      <c r="H68" s="37" t="s">
        <v>13</v>
      </c>
      <c r="I68" s="37" t="s">
        <v>13</v>
      </c>
      <c r="J68" s="37" t="s">
        <v>13</v>
      </c>
      <c r="K68" s="37">
        <v>0.79</v>
      </c>
      <c r="L68" s="37">
        <v>68.56</v>
      </c>
      <c r="M68" s="37">
        <v>75.05</v>
      </c>
      <c r="N68" s="37" t="s">
        <v>13</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1663.9</v>
      </c>
      <c r="D69" s="37">
        <v>329.23</v>
      </c>
      <c r="E69" s="37">
        <v>178.7</v>
      </c>
      <c r="F69" s="37">
        <v>54.52</v>
      </c>
      <c r="G69" s="37">
        <v>137.04</v>
      </c>
      <c r="H69" s="37">
        <v>108.69</v>
      </c>
      <c r="I69" s="37">
        <v>3.4</v>
      </c>
      <c r="J69" s="37">
        <v>105.29</v>
      </c>
      <c r="K69" s="37">
        <v>43.15</v>
      </c>
      <c r="L69" s="37">
        <v>128.02000000000001</v>
      </c>
      <c r="M69" s="37">
        <v>235.57</v>
      </c>
      <c r="N69" s="37">
        <v>448.98</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v>725.83</v>
      </c>
      <c r="D70" s="36" t="s">
        <v>13</v>
      </c>
      <c r="E70" s="36" t="s">
        <v>13</v>
      </c>
      <c r="F70" s="36" t="s">
        <v>13</v>
      </c>
      <c r="G70" s="36" t="s">
        <v>13</v>
      </c>
      <c r="H70" s="36" t="s">
        <v>13</v>
      </c>
      <c r="I70" s="36" t="s">
        <v>13</v>
      </c>
      <c r="J70" s="36" t="s">
        <v>13</v>
      </c>
      <c r="K70" s="36" t="s">
        <v>13</v>
      </c>
      <c r="L70" s="36" t="s">
        <v>13</v>
      </c>
      <c r="M70" s="36" t="s">
        <v>13</v>
      </c>
      <c r="N70" s="36">
        <v>725.83</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v>224.73</v>
      </c>
      <c r="D71" s="36" t="s">
        <v>13</v>
      </c>
      <c r="E71" s="36" t="s">
        <v>13</v>
      </c>
      <c r="F71" s="36" t="s">
        <v>13</v>
      </c>
      <c r="G71" s="36" t="s">
        <v>13</v>
      </c>
      <c r="H71" s="36" t="s">
        <v>13</v>
      </c>
      <c r="I71" s="36" t="s">
        <v>13</v>
      </c>
      <c r="J71" s="36" t="s">
        <v>13</v>
      </c>
      <c r="K71" s="36" t="s">
        <v>13</v>
      </c>
      <c r="L71" s="36" t="s">
        <v>13</v>
      </c>
      <c r="M71" s="36" t="s">
        <v>13</v>
      </c>
      <c r="N71" s="36">
        <v>224.73</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v>302.64999999999998</v>
      </c>
      <c r="D72" s="36" t="s">
        <v>13</v>
      </c>
      <c r="E72" s="36" t="s">
        <v>13</v>
      </c>
      <c r="F72" s="36" t="s">
        <v>13</v>
      </c>
      <c r="G72" s="36" t="s">
        <v>13</v>
      </c>
      <c r="H72" s="36" t="s">
        <v>13</v>
      </c>
      <c r="I72" s="36" t="s">
        <v>13</v>
      </c>
      <c r="J72" s="36" t="s">
        <v>13</v>
      </c>
      <c r="K72" s="36" t="s">
        <v>13</v>
      </c>
      <c r="L72" s="36" t="s">
        <v>13</v>
      </c>
      <c r="M72" s="36" t="s">
        <v>13</v>
      </c>
      <c r="N72" s="36">
        <v>302.64999999999998</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v>131.22999999999999</v>
      </c>
      <c r="D73" s="36" t="s">
        <v>13</v>
      </c>
      <c r="E73" s="36" t="s">
        <v>13</v>
      </c>
      <c r="F73" s="36" t="s">
        <v>13</v>
      </c>
      <c r="G73" s="36" t="s">
        <v>13</v>
      </c>
      <c r="H73" s="36" t="s">
        <v>13</v>
      </c>
      <c r="I73" s="36" t="s">
        <v>13</v>
      </c>
      <c r="J73" s="36" t="s">
        <v>13</v>
      </c>
      <c r="K73" s="36" t="s">
        <v>13</v>
      </c>
      <c r="L73" s="36" t="s">
        <v>13</v>
      </c>
      <c r="M73" s="36" t="s">
        <v>13</v>
      </c>
      <c r="N73" s="36">
        <v>131.22999999999999</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206.72</v>
      </c>
      <c r="D74" s="36" t="s">
        <v>13</v>
      </c>
      <c r="E74" s="36" t="s">
        <v>13</v>
      </c>
      <c r="F74" s="36" t="s">
        <v>13</v>
      </c>
      <c r="G74" s="36" t="s">
        <v>13</v>
      </c>
      <c r="H74" s="36" t="s">
        <v>13</v>
      </c>
      <c r="I74" s="36" t="s">
        <v>13</v>
      </c>
      <c r="J74" s="36" t="s">
        <v>13</v>
      </c>
      <c r="K74" s="36" t="s">
        <v>13</v>
      </c>
      <c r="L74" s="36" t="s">
        <v>13</v>
      </c>
      <c r="M74" s="36" t="s">
        <v>13</v>
      </c>
      <c r="N74" s="36">
        <v>206.72</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174.42</v>
      </c>
      <c r="D75" s="36" t="s">
        <v>13</v>
      </c>
      <c r="E75" s="36" t="s">
        <v>13</v>
      </c>
      <c r="F75" s="36" t="s">
        <v>13</v>
      </c>
      <c r="G75" s="36" t="s">
        <v>13</v>
      </c>
      <c r="H75" s="36" t="s">
        <v>13</v>
      </c>
      <c r="I75" s="36" t="s">
        <v>13</v>
      </c>
      <c r="J75" s="36" t="s">
        <v>13</v>
      </c>
      <c r="K75" s="36" t="s">
        <v>13</v>
      </c>
      <c r="L75" s="36" t="s">
        <v>13</v>
      </c>
      <c r="M75" s="36" t="s">
        <v>13</v>
      </c>
      <c r="N75" s="36">
        <v>174.42</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4.58</v>
      </c>
      <c r="D76" s="36">
        <v>0.12</v>
      </c>
      <c r="E76" s="36">
        <v>1.53</v>
      </c>
      <c r="F76" s="36" t="s">
        <v>13</v>
      </c>
      <c r="G76" s="36">
        <v>2.75</v>
      </c>
      <c r="H76" s="36" t="s">
        <v>13</v>
      </c>
      <c r="I76" s="36" t="s">
        <v>13</v>
      </c>
      <c r="J76" s="36" t="s">
        <v>13</v>
      </c>
      <c r="K76" s="36" t="s">
        <v>13</v>
      </c>
      <c r="L76" s="36" t="s">
        <v>13</v>
      </c>
      <c r="M76" s="36">
        <v>0.19</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t="s">
        <v>13</v>
      </c>
      <c r="D77" s="36" t="s">
        <v>13</v>
      </c>
      <c r="E77" s="36" t="s">
        <v>13</v>
      </c>
      <c r="F77" s="36" t="s">
        <v>13</v>
      </c>
      <c r="G77" s="36" t="s">
        <v>13</v>
      </c>
      <c r="H77" s="36" t="s">
        <v>13</v>
      </c>
      <c r="I77" s="36" t="s">
        <v>13</v>
      </c>
      <c r="J77" s="36" t="s">
        <v>13</v>
      </c>
      <c r="K77" s="36" t="s">
        <v>13</v>
      </c>
      <c r="L77" s="36" t="s">
        <v>13</v>
      </c>
      <c r="M77" s="36" t="s">
        <v>13</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49.81</v>
      </c>
      <c r="D78" s="36">
        <v>0.98</v>
      </c>
      <c r="E78" s="36">
        <v>25.52</v>
      </c>
      <c r="F78" s="36" t="s">
        <v>13</v>
      </c>
      <c r="G78" s="36">
        <v>1.02</v>
      </c>
      <c r="H78" s="36" t="s">
        <v>13</v>
      </c>
      <c r="I78" s="36" t="s">
        <v>13</v>
      </c>
      <c r="J78" s="36" t="s">
        <v>13</v>
      </c>
      <c r="K78" s="36">
        <v>0.03</v>
      </c>
      <c r="L78" s="36">
        <v>7.92</v>
      </c>
      <c r="M78" s="36">
        <v>14.33</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229.44</v>
      </c>
      <c r="D79" s="36">
        <v>34.24</v>
      </c>
      <c r="E79" s="36">
        <v>19.93</v>
      </c>
      <c r="F79" s="36">
        <v>6.38</v>
      </c>
      <c r="G79" s="36">
        <v>15.08</v>
      </c>
      <c r="H79" s="36">
        <v>0.19</v>
      </c>
      <c r="I79" s="36">
        <v>0.01</v>
      </c>
      <c r="J79" s="36">
        <v>0.19</v>
      </c>
      <c r="K79" s="36">
        <v>9.16</v>
      </c>
      <c r="L79" s="36">
        <v>9.57</v>
      </c>
      <c r="M79" s="36">
        <v>82.65</v>
      </c>
      <c r="N79" s="36">
        <v>52.23</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5.54</v>
      </c>
      <c r="D80" s="36">
        <v>0.76</v>
      </c>
      <c r="E80" s="36">
        <v>0.25</v>
      </c>
      <c r="F80" s="36">
        <v>2.68</v>
      </c>
      <c r="G80" s="36">
        <v>0.12</v>
      </c>
      <c r="H80" s="36" t="s">
        <v>13</v>
      </c>
      <c r="I80" s="36" t="s">
        <v>13</v>
      </c>
      <c r="J80" s="36" t="s">
        <v>13</v>
      </c>
      <c r="K80" s="36">
        <v>1.65</v>
      </c>
      <c r="L80" s="36" t="s">
        <v>13</v>
      </c>
      <c r="M80" s="36">
        <v>0.09</v>
      </c>
      <c r="N80" s="36" t="s">
        <v>13</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1385.26</v>
      </c>
      <c r="D81" s="37">
        <v>34.58</v>
      </c>
      <c r="E81" s="37">
        <v>46.74</v>
      </c>
      <c r="F81" s="37">
        <v>3.7</v>
      </c>
      <c r="G81" s="37">
        <v>18.73</v>
      </c>
      <c r="H81" s="37">
        <v>0.2</v>
      </c>
      <c r="I81" s="37">
        <v>0.01</v>
      </c>
      <c r="J81" s="37">
        <v>0.19</v>
      </c>
      <c r="K81" s="37">
        <v>7.54</v>
      </c>
      <c r="L81" s="37">
        <v>17.489999999999998</v>
      </c>
      <c r="M81" s="37">
        <v>97.08</v>
      </c>
      <c r="N81" s="37">
        <v>1159.21</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222.28</v>
      </c>
      <c r="D82" s="36">
        <v>27.93</v>
      </c>
      <c r="E82" s="36">
        <v>9.91</v>
      </c>
      <c r="F82" s="36">
        <v>0.95</v>
      </c>
      <c r="G82" s="36">
        <v>42.61</v>
      </c>
      <c r="H82" s="36" t="s">
        <v>13</v>
      </c>
      <c r="I82" s="36" t="s">
        <v>13</v>
      </c>
      <c r="J82" s="36" t="s">
        <v>13</v>
      </c>
      <c r="K82" s="36" t="s">
        <v>13</v>
      </c>
      <c r="L82" s="36">
        <v>10.72</v>
      </c>
      <c r="M82" s="36">
        <v>64.709999999999994</v>
      </c>
      <c r="N82" s="36">
        <v>65.45</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149.34</v>
      </c>
      <c r="D84" s="36">
        <v>137.30000000000001</v>
      </c>
      <c r="E84" s="36">
        <v>0.47</v>
      </c>
      <c r="F84" s="36">
        <v>0.04</v>
      </c>
      <c r="G84" s="36">
        <v>5.24</v>
      </c>
      <c r="H84" s="36" t="s">
        <v>13</v>
      </c>
      <c r="I84" s="36" t="s">
        <v>13</v>
      </c>
      <c r="J84" s="36" t="s">
        <v>13</v>
      </c>
      <c r="K84" s="36" t="s">
        <v>13</v>
      </c>
      <c r="L84" s="36">
        <v>0.73</v>
      </c>
      <c r="M84" s="36">
        <v>5.56</v>
      </c>
      <c r="N84" s="36" t="s">
        <v>13</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371.61</v>
      </c>
      <c r="D86" s="37">
        <v>165.23</v>
      </c>
      <c r="E86" s="37">
        <v>10.38</v>
      </c>
      <c r="F86" s="37">
        <v>0.98</v>
      </c>
      <c r="G86" s="37">
        <v>47.85</v>
      </c>
      <c r="H86" s="37" t="s">
        <v>13</v>
      </c>
      <c r="I86" s="37" t="s">
        <v>13</v>
      </c>
      <c r="J86" s="37" t="s">
        <v>13</v>
      </c>
      <c r="K86" s="37" t="s">
        <v>13</v>
      </c>
      <c r="L86" s="37">
        <v>11.44</v>
      </c>
      <c r="M86" s="37">
        <v>70.27</v>
      </c>
      <c r="N86" s="37">
        <v>65.45</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1756.88</v>
      </c>
      <c r="D87" s="37">
        <v>199.81</v>
      </c>
      <c r="E87" s="37">
        <v>57.12</v>
      </c>
      <c r="F87" s="37">
        <v>4.68</v>
      </c>
      <c r="G87" s="37">
        <v>66.58</v>
      </c>
      <c r="H87" s="37">
        <v>0.2</v>
      </c>
      <c r="I87" s="37">
        <v>0.01</v>
      </c>
      <c r="J87" s="37">
        <v>0.19</v>
      </c>
      <c r="K87" s="37">
        <v>7.54</v>
      </c>
      <c r="L87" s="37">
        <v>28.93</v>
      </c>
      <c r="M87" s="37">
        <v>167.35</v>
      </c>
      <c r="N87" s="37">
        <v>1224.6500000000001</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92.98</v>
      </c>
      <c r="D88" s="37">
        <v>-129.41999999999999</v>
      </c>
      <c r="E88" s="37">
        <v>-121.58</v>
      </c>
      <c r="F88" s="37">
        <v>-49.83</v>
      </c>
      <c r="G88" s="37">
        <v>-70.459999999999994</v>
      </c>
      <c r="H88" s="37">
        <v>-108.49</v>
      </c>
      <c r="I88" s="37">
        <v>-3.39</v>
      </c>
      <c r="J88" s="37">
        <v>-105.1</v>
      </c>
      <c r="K88" s="37">
        <v>-35.61</v>
      </c>
      <c r="L88" s="37">
        <v>-99.08</v>
      </c>
      <c r="M88" s="37">
        <v>-68.22</v>
      </c>
      <c r="N88" s="37">
        <v>775.67</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-10.029999999999999</v>
      </c>
      <c r="D89" s="38">
        <v>-234.2</v>
      </c>
      <c r="E89" s="38">
        <v>-120.11</v>
      </c>
      <c r="F89" s="38">
        <v>-49.96</v>
      </c>
      <c r="G89" s="38">
        <v>-67.27</v>
      </c>
      <c r="H89" s="38">
        <v>-108.49</v>
      </c>
      <c r="I89" s="38">
        <v>-3.39</v>
      </c>
      <c r="J89" s="38">
        <v>-105.1</v>
      </c>
      <c r="K89" s="38">
        <v>-34.82</v>
      </c>
      <c r="L89" s="38">
        <v>-41.96</v>
      </c>
      <c r="M89" s="38">
        <v>-63.43</v>
      </c>
      <c r="N89" s="38">
        <v>710.22</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52.38</v>
      </c>
      <c r="D90" s="36" t="s">
        <v>13</v>
      </c>
      <c r="E90" s="36" t="s">
        <v>13</v>
      </c>
      <c r="F90" s="36" t="s">
        <v>13</v>
      </c>
      <c r="G90" s="36" t="s">
        <v>13</v>
      </c>
      <c r="H90" s="36" t="s">
        <v>13</v>
      </c>
      <c r="I90" s="36" t="s">
        <v>13</v>
      </c>
      <c r="J90" s="36" t="s">
        <v>13</v>
      </c>
      <c r="K90" s="36" t="s">
        <v>13</v>
      </c>
      <c r="L90" s="36" t="s">
        <v>13</v>
      </c>
      <c r="M90" s="36" t="s">
        <v>13</v>
      </c>
      <c r="N90" s="36">
        <v>52.38</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129.02000000000001</v>
      </c>
      <c r="D91" s="36" t="s">
        <v>13</v>
      </c>
      <c r="E91" s="36" t="s">
        <v>13</v>
      </c>
      <c r="F91" s="36" t="s">
        <v>13</v>
      </c>
      <c r="G91" s="36" t="s">
        <v>13</v>
      </c>
      <c r="H91" s="36" t="s">
        <v>13</v>
      </c>
      <c r="I91" s="36" t="s">
        <v>13</v>
      </c>
      <c r="J91" s="36" t="s">
        <v>13</v>
      </c>
      <c r="K91" s="36" t="s">
        <v>13</v>
      </c>
      <c r="L91" s="36" t="s">
        <v>13</v>
      </c>
      <c r="M91" s="36" t="s">
        <v>13</v>
      </c>
      <c r="N91" s="36">
        <v>129.02000000000001</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941</v>
      </c>
      <c r="B1" s="236"/>
      <c r="C1" s="244" t="str">
        <f>"Auszahlungen und Einzahlungen der kreisfreien und großen
kreisangehörigen Städte "&amp;Deckblatt!A7&amp;" nach Produktbereichen"</f>
        <v>Auszahlungen und Einzahlungen der kreisfreien und großen
kreisangehörigen Städte 2015 nach Produktbereichen</v>
      </c>
      <c r="D1" s="245"/>
      <c r="E1" s="245"/>
      <c r="F1" s="245"/>
      <c r="G1" s="245"/>
      <c r="H1" s="245" t="str">
        <f>"Auszahlungen und Einzahlungen der kreisfreien und großen
kreisangehörigen Städte "&amp;Deckblatt!A7&amp;" nach Produktbereichen"</f>
        <v>Auszahlungen und Einzahlungen der kreisfreien und großen
kreisangehörigen Städte 2015 nach Produktbereichen</v>
      </c>
      <c r="I1" s="245"/>
      <c r="J1" s="245"/>
      <c r="K1" s="245"/>
      <c r="L1" s="245"/>
      <c r="M1" s="245"/>
      <c r="N1" s="245"/>
    </row>
    <row r="2" spans="1:14" s="18" customFormat="1" ht="24.95" customHeight="1">
      <c r="A2" s="261" t="s">
        <v>947</v>
      </c>
      <c r="B2" s="236"/>
      <c r="C2" s="244" t="s">
        <v>129</v>
      </c>
      <c r="D2" s="245"/>
      <c r="E2" s="245"/>
      <c r="F2" s="245"/>
      <c r="G2" s="245"/>
      <c r="H2" s="245" t="s">
        <v>129</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29441</v>
      </c>
      <c r="D19" s="136">
        <v>14640</v>
      </c>
      <c r="E19" s="136">
        <v>6657</v>
      </c>
      <c r="F19" s="136">
        <v>400</v>
      </c>
      <c r="G19" s="136">
        <v>2319</v>
      </c>
      <c r="H19" s="136">
        <v>409</v>
      </c>
      <c r="I19" s="136">
        <v>392</v>
      </c>
      <c r="J19" s="136">
        <v>17</v>
      </c>
      <c r="K19" s="136">
        <v>62</v>
      </c>
      <c r="L19" s="136">
        <v>2819</v>
      </c>
      <c r="M19" s="136">
        <v>2135</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10637</v>
      </c>
      <c r="D20" s="136">
        <v>2149</v>
      </c>
      <c r="E20" s="136">
        <v>642</v>
      </c>
      <c r="F20" s="136">
        <v>2070</v>
      </c>
      <c r="G20" s="136">
        <v>746</v>
      </c>
      <c r="H20" s="136">
        <v>173</v>
      </c>
      <c r="I20" s="136">
        <v>34</v>
      </c>
      <c r="J20" s="136">
        <v>139</v>
      </c>
      <c r="K20" s="136">
        <v>670</v>
      </c>
      <c r="L20" s="136">
        <v>3237</v>
      </c>
      <c r="M20" s="136">
        <v>950</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t="s">
        <v>13</v>
      </c>
      <c r="D21" s="136" t="s">
        <v>13</v>
      </c>
      <c r="E21" s="136" t="s">
        <v>13</v>
      </c>
      <c r="F21" s="136" t="s">
        <v>13</v>
      </c>
      <c r="G21" s="136" t="s">
        <v>13</v>
      </c>
      <c r="H21" s="136" t="s">
        <v>13</v>
      </c>
      <c r="I21" s="136" t="s">
        <v>13</v>
      </c>
      <c r="J21" s="136" t="s">
        <v>13</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382</v>
      </c>
      <c r="D22" s="136" t="s">
        <v>13</v>
      </c>
      <c r="E22" s="136" t="s">
        <v>13</v>
      </c>
      <c r="F22" s="136">
        <v>15</v>
      </c>
      <c r="G22" s="136" t="s">
        <v>13</v>
      </c>
      <c r="H22" s="136" t="s">
        <v>13</v>
      </c>
      <c r="I22" s="136" t="s">
        <v>13</v>
      </c>
      <c r="J22" s="136" t="s">
        <v>13</v>
      </c>
      <c r="K22" s="136" t="s">
        <v>13</v>
      </c>
      <c r="L22" s="136">
        <v>19</v>
      </c>
      <c r="M22" s="136" t="s">
        <v>13</v>
      </c>
      <c r="N22" s="136">
        <v>348</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39652</v>
      </c>
      <c r="D23" s="136">
        <v>1070</v>
      </c>
      <c r="E23" s="136">
        <v>793</v>
      </c>
      <c r="F23" s="136">
        <v>875</v>
      </c>
      <c r="G23" s="136">
        <v>5386</v>
      </c>
      <c r="H23" s="136">
        <v>7093</v>
      </c>
      <c r="I23" s="136">
        <v>275</v>
      </c>
      <c r="J23" s="136">
        <v>6818</v>
      </c>
      <c r="K23" s="136">
        <v>634</v>
      </c>
      <c r="L23" s="136">
        <v>964</v>
      </c>
      <c r="M23" s="136">
        <v>1049</v>
      </c>
      <c r="N23" s="136">
        <v>21788</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1216</v>
      </c>
      <c r="D24" s="136" t="s">
        <v>13</v>
      </c>
      <c r="E24" s="136">
        <v>13</v>
      </c>
      <c r="F24" s="136">
        <v>243</v>
      </c>
      <c r="G24" s="136" t="s">
        <v>13</v>
      </c>
      <c r="H24" s="136">
        <v>11</v>
      </c>
      <c r="I24" s="136" t="s">
        <v>13</v>
      </c>
      <c r="J24" s="136">
        <v>11</v>
      </c>
      <c r="K24" s="136" t="s">
        <v>13</v>
      </c>
      <c r="L24" s="136">
        <v>950</v>
      </c>
      <c r="M24" s="136" t="s">
        <v>13</v>
      </c>
      <c r="N24" s="136" t="s">
        <v>13</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78895</v>
      </c>
      <c r="D25" s="137">
        <v>17859</v>
      </c>
      <c r="E25" s="137">
        <v>8080</v>
      </c>
      <c r="F25" s="137">
        <v>3116</v>
      </c>
      <c r="G25" s="137">
        <v>8451</v>
      </c>
      <c r="H25" s="137">
        <v>7664</v>
      </c>
      <c r="I25" s="137">
        <v>702</v>
      </c>
      <c r="J25" s="137">
        <v>6963</v>
      </c>
      <c r="K25" s="137">
        <v>1365</v>
      </c>
      <c r="L25" s="137">
        <v>6089</v>
      </c>
      <c r="M25" s="137">
        <v>4134</v>
      </c>
      <c r="N25" s="137">
        <v>22136</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14977</v>
      </c>
      <c r="D26" s="136">
        <v>1309</v>
      </c>
      <c r="E26" s="136">
        <v>969</v>
      </c>
      <c r="F26" s="136">
        <v>164</v>
      </c>
      <c r="G26" s="136">
        <v>176</v>
      </c>
      <c r="H26" s="136">
        <v>48</v>
      </c>
      <c r="I26" s="136">
        <v>1</v>
      </c>
      <c r="J26" s="136">
        <v>48</v>
      </c>
      <c r="K26" s="136">
        <v>10</v>
      </c>
      <c r="L26" s="136">
        <v>11827</v>
      </c>
      <c r="M26" s="136">
        <v>474</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3696</v>
      </c>
      <c r="D27" s="136">
        <v>2</v>
      </c>
      <c r="E27" s="136">
        <v>22</v>
      </c>
      <c r="F27" s="136">
        <v>28</v>
      </c>
      <c r="G27" s="136" t="s">
        <v>13</v>
      </c>
      <c r="H27" s="136">
        <v>48</v>
      </c>
      <c r="I27" s="136" t="s">
        <v>13</v>
      </c>
      <c r="J27" s="136">
        <v>48</v>
      </c>
      <c r="K27" s="136" t="s">
        <v>13</v>
      </c>
      <c r="L27" s="136">
        <v>3355</v>
      </c>
      <c r="M27" s="136">
        <v>242</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756</v>
      </c>
      <c r="D29" s="136">
        <v>153</v>
      </c>
      <c r="E29" s="136" t="s">
        <v>13</v>
      </c>
      <c r="F29" s="136" t="s">
        <v>13</v>
      </c>
      <c r="G29" s="136" t="s">
        <v>13</v>
      </c>
      <c r="H29" s="136" t="s">
        <v>13</v>
      </c>
      <c r="I29" s="136" t="s">
        <v>13</v>
      </c>
      <c r="J29" s="136" t="s">
        <v>13</v>
      </c>
      <c r="K29" s="136" t="s">
        <v>13</v>
      </c>
      <c r="L29" s="136">
        <v>577</v>
      </c>
      <c r="M29" s="136">
        <v>1</v>
      </c>
      <c r="N29" s="136">
        <v>25</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15733</v>
      </c>
      <c r="D31" s="137">
        <v>1463</v>
      </c>
      <c r="E31" s="137">
        <v>969</v>
      </c>
      <c r="F31" s="137">
        <v>164</v>
      </c>
      <c r="G31" s="137">
        <v>176</v>
      </c>
      <c r="H31" s="137">
        <v>48</v>
      </c>
      <c r="I31" s="137">
        <v>1</v>
      </c>
      <c r="J31" s="137">
        <v>48</v>
      </c>
      <c r="K31" s="137">
        <v>10</v>
      </c>
      <c r="L31" s="137">
        <v>12404</v>
      </c>
      <c r="M31" s="137">
        <v>475</v>
      </c>
      <c r="N31" s="137">
        <v>25</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94628</v>
      </c>
      <c r="D32" s="137">
        <v>19322</v>
      </c>
      <c r="E32" s="137">
        <v>9049</v>
      </c>
      <c r="F32" s="137">
        <v>3280</v>
      </c>
      <c r="G32" s="137">
        <v>8626</v>
      </c>
      <c r="H32" s="137">
        <v>7713</v>
      </c>
      <c r="I32" s="137">
        <v>702</v>
      </c>
      <c r="J32" s="137">
        <v>7010</v>
      </c>
      <c r="K32" s="137">
        <v>1375</v>
      </c>
      <c r="L32" s="137">
        <v>18493</v>
      </c>
      <c r="M32" s="137">
        <v>4609</v>
      </c>
      <c r="N32" s="137">
        <v>22161</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v>37884</v>
      </c>
      <c r="D33" s="136" t="s">
        <v>13</v>
      </c>
      <c r="E33" s="136" t="s">
        <v>13</v>
      </c>
      <c r="F33" s="136" t="s">
        <v>13</v>
      </c>
      <c r="G33" s="136" t="s">
        <v>13</v>
      </c>
      <c r="H33" s="136" t="s">
        <v>13</v>
      </c>
      <c r="I33" s="136" t="s">
        <v>13</v>
      </c>
      <c r="J33" s="136" t="s">
        <v>13</v>
      </c>
      <c r="K33" s="136" t="s">
        <v>13</v>
      </c>
      <c r="L33" s="136" t="s">
        <v>13</v>
      </c>
      <c r="M33" s="136" t="s">
        <v>13</v>
      </c>
      <c r="N33" s="136">
        <v>37884</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v>15310</v>
      </c>
      <c r="D34" s="136" t="s">
        <v>13</v>
      </c>
      <c r="E34" s="136" t="s">
        <v>13</v>
      </c>
      <c r="F34" s="136" t="s">
        <v>13</v>
      </c>
      <c r="G34" s="136" t="s">
        <v>13</v>
      </c>
      <c r="H34" s="136" t="s">
        <v>13</v>
      </c>
      <c r="I34" s="136" t="s">
        <v>13</v>
      </c>
      <c r="J34" s="136" t="s">
        <v>13</v>
      </c>
      <c r="K34" s="136" t="s">
        <v>13</v>
      </c>
      <c r="L34" s="136" t="s">
        <v>13</v>
      </c>
      <c r="M34" s="136" t="s">
        <v>13</v>
      </c>
      <c r="N34" s="136">
        <v>15310</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v>14234</v>
      </c>
      <c r="D35" s="136" t="s">
        <v>13</v>
      </c>
      <c r="E35" s="136" t="s">
        <v>13</v>
      </c>
      <c r="F35" s="136" t="s">
        <v>13</v>
      </c>
      <c r="G35" s="136" t="s">
        <v>13</v>
      </c>
      <c r="H35" s="136" t="s">
        <v>13</v>
      </c>
      <c r="I35" s="136" t="s">
        <v>13</v>
      </c>
      <c r="J35" s="136" t="s">
        <v>13</v>
      </c>
      <c r="K35" s="136" t="s">
        <v>13</v>
      </c>
      <c r="L35" s="136" t="s">
        <v>13</v>
      </c>
      <c r="M35" s="136" t="s">
        <v>13</v>
      </c>
      <c r="N35" s="136">
        <v>14234</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v>4856</v>
      </c>
      <c r="D36" s="136" t="s">
        <v>13</v>
      </c>
      <c r="E36" s="136" t="s">
        <v>13</v>
      </c>
      <c r="F36" s="136" t="s">
        <v>13</v>
      </c>
      <c r="G36" s="136" t="s">
        <v>13</v>
      </c>
      <c r="H36" s="136" t="s">
        <v>13</v>
      </c>
      <c r="I36" s="136" t="s">
        <v>13</v>
      </c>
      <c r="J36" s="136" t="s">
        <v>13</v>
      </c>
      <c r="K36" s="136" t="s">
        <v>13</v>
      </c>
      <c r="L36" s="136" t="s">
        <v>13</v>
      </c>
      <c r="M36" s="136" t="s">
        <v>13</v>
      </c>
      <c r="N36" s="136">
        <v>4856</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13839</v>
      </c>
      <c r="D37" s="136" t="s">
        <v>13</v>
      </c>
      <c r="E37" s="136" t="s">
        <v>13</v>
      </c>
      <c r="F37" s="136" t="s">
        <v>13</v>
      </c>
      <c r="G37" s="136" t="s">
        <v>13</v>
      </c>
      <c r="H37" s="136" t="s">
        <v>13</v>
      </c>
      <c r="I37" s="136" t="s">
        <v>13</v>
      </c>
      <c r="J37" s="136" t="s">
        <v>13</v>
      </c>
      <c r="K37" s="136" t="s">
        <v>13</v>
      </c>
      <c r="L37" s="136" t="s">
        <v>13</v>
      </c>
      <c r="M37" s="136" t="s">
        <v>13</v>
      </c>
      <c r="N37" s="136">
        <v>13839</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10503</v>
      </c>
      <c r="D38" s="136" t="s">
        <v>13</v>
      </c>
      <c r="E38" s="136" t="s">
        <v>13</v>
      </c>
      <c r="F38" s="136" t="s">
        <v>13</v>
      </c>
      <c r="G38" s="136" t="s">
        <v>13</v>
      </c>
      <c r="H38" s="136" t="s">
        <v>13</v>
      </c>
      <c r="I38" s="136" t="s">
        <v>13</v>
      </c>
      <c r="J38" s="136" t="s">
        <v>13</v>
      </c>
      <c r="K38" s="136" t="s">
        <v>13</v>
      </c>
      <c r="L38" s="136" t="s">
        <v>13</v>
      </c>
      <c r="M38" s="136" t="s">
        <v>13</v>
      </c>
      <c r="N38" s="136">
        <v>10503</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2156</v>
      </c>
      <c r="D39" s="136">
        <v>193</v>
      </c>
      <c r="E39" s="136" t="s">
        <v>13</v>
      </c>
      <c r="F39" s="136" t="s">
        <v>13</v>
      </c>
      <c r="G39" s="136">
        <v>1762</v>
      </c>
      <c r="H39" s="136">
        <v>138</v>
      </c>
      <c r="I39" s="136" t="s">
        <v>13</v>
      </c>
      <c r="J39" s="136">
        <v>138</v>
      </c>
      <c r="K39" s="136" t="s">
        <v>13</v>
      </c>
      <c r="L39" s="136" t="s">
        <v>13</v>
      </c>
      <c r="M39" s="136">
        <v>63</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54</v>
      </c>
      <c r="D40" s="136">
        <v>33</v>
      </c>
      <c r="E40" s="136" t="s">
        <v>13</v>
      </c>
      <c r="F40" s="136" t="s">
        <v>13</v>
      </c>
      <c r="G40" s="136" t="s">
        <v>13</v>
      </c>
      <c r="H40" s="136" t="s">
        <v>13</v>
      </c>
      <c r="I40" s="136" t="s">
        <v>13</v>
      </c>
      <c r="J40" s="136" t="s">
        <v>13</v>
      </c>
      <c r="K40" s="136" t="s">
        <v>13</v>
      </c>
      <c r="L40" s="136" t="s">
        <v>13</v>
      </c>
      <c r="M40" s="136">
        <v>21</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7332</v>
      </c>
      <c r="D41" s="136">
        <v>121</v>
      </c>
      <c r="E41" s="136">
        <v>1291</v>
      </c>
      <c r="F41" s="136">
        <v>2173</v>
      </c>
      <c r="G41" s="136">
        <v>392</v>
      </c>
      <c r="H41" s="136">
        <v>110</v>
      </c>
      <c r="I41" s="136" t="s">
        <v>13</v>
      </c>
      <c r="J41" s="136">
        <v>110</v>
      </c>
      <c r="K41" s="136">
        <v>199</v>
      </c>
      <c r="L41" s="136">
        <v>1809</v>
      </c>
      <c r="M41" s="136">
        <v>1236</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14259</v>
      </c>
      <c r="D42" s="136">
        <v>3511</v>
      </c>
      <c r="E42" s="136">
        <v>979</v>
      </c>
      <c r="F42" s="136">
        <v>431</v>
      </c>
      <c r="G42" s="136">
        <v>165</v>
      </c>
      <c r="H42" s="136">
        <v>69</v>
      </c>
      <c r="I42" s="136">
        <v>13</v>
      </c>
      <c r="J42" s="136">
        <v>57</v>
      </c>
      <c r="K42" s="136">
        <v>93</v>
      </c>
      <c r="L42" s="136">
        <v>1149</v>
      </c>
      <c r="M42" s="136">
        <v>3492</v>
      </c>
      <c r="N42" s="136">
        <v>4370</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1216</v>
      </c>
      <c r="D43" s="136" t="s">
        <v>13</v>
      </c>
      <c r="E43" s="136">
        <v>13</v>
      </c>
      <c r="F43" s="136">
        <v>243</v>
      </c>
      <c r="G43" s="136" t="s">
        <v>13</v>
      </c>
      <c r="H43" s="136">
        <v>11</v>
      </c>
      <c r="I43" s="136" t="s">
        <v>13</v>
      </c>
      <c r="J43" s="136">
        <v>11</v>
      </c>
      <c r="K43" s="136" t="s">
        <v>13</v>
      </c>
      <c r="L43" s="136">
        <v>950</v>
      </c>
      <c r="M43" s="136" t="s">
        <v>13</v>
      </c>
      <c r="N43" s="136" t="s">
        <v>13</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84811</v>
      </c>
      <c r="D44" s="137">
        <v>3859</v>
      </c>
      <c r="E44" s="137">
        <v>2257</v>
      </c>
      <c r="F44" s="137">
        <v>2361</v>
      </c>
      <c r="G44" s="137">
        <v>2319</v>
      </c>
      <c r="H44" s="137">
        <v>306</v>
      </c>
      <c r="I44" s="137">
        <v>13</v>
      </c>
      <c r="J44" s="137">
        <v>293</v>
      </c>
      <c r="K44" s="137">
        <v>291</v>
      </c>
      <c r="L44" s="137">
        <v>2009</v>
      </c>
      <c r="M44" s="137">
        <v>4811</v>
      </c>
      <c r="N44" s="137">
        <v>66596</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5663</v>
      </c>
      <c r="D45" s="136">
        <v>1</v>
      </c>
      <c r="E45" s="136">
        <v>556</v>
      </c>
      <c r="F45" s="136" t="s">
        <v>13</v>
      </c>
      <c r="G45" s="136" t="s">
        <v>13</v>
      </c>
      <c r="H45" s="136" t="s">
        <v>13</v>
      </c>
      <c r="I45" s="136" t="s">
        <v>13</v>
      </c>
      <c r="J45" s="136" t="s">
        <v>13</v>
      </c>
      <c r="K45" s="136" t="s">
        <v>13</v>
      </c>
      <c r="L45" s="136">
        <v>1176</v>
      </c>
      <c r="M45" s="136" t="s">
        <v>13</v>
      </c>
      <c r="N45" s="136">
        <v>3929</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5637</v>
      </c>
      <c r="D47" s="136">
        <v>1341</v>
      </c>
      <c r="E47" s="136">
        <v>200</v>
      </c>
      <c r="F47" s="136" t="s">
        <v>13</v>
      </c>
      <c r="G47" s="136">
        <v>9</v>
      </c>
      <c r="H47" s="136" t="s">
        <v>13</v>
      </c>
      <c r="I47" s="136" t="s">
        <v>13</v>
      </c>
      <c r="J47" s="136" t="s">
        <v>13</v>
      </c>
      <c r="K47" s="136" t="s">
        <v>13</v>
      </c>
      <c r="L47" s="136">
        <v>2331</v>
      </c>
      <c r="M47" s="136">
        <v>35</v>
      </c>
      <c r="N47" s="136">
        <v>1720</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11300</v>
      </c>
      <c r="D49" s="137">
        <v>1342</v>
      </c>
      <c r="E49" s="137">
        <v>756</v>
      </c>
      <c r="F49" s="137" t="s">
        <v>13</v>
      </c>
      <c r="G49" s="137">
        <v>9</v>
      </c>
      <c r="H49" s="137" t="s">
        <v>13</v>
      </c>
      <c r="I49" s="137" t="s">
        <v>13</v>
      </c>
      <c r="J49" s="137" t="s">
        <v>13</v>
      </c>
      <c r="K49" s="137" t="s">
        <v>13</v>
      </c>
      <c r="L49" s="137">
        <v>3508</v>
      </c>
      <c r="M49" s="137">
        <v>35</v>
      </c>
      <c r="N49" s="137">
        <v>5650</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96111</v>
      </c>
      <c r="D50" s="137">
        <v>5202</v>
      </c>
      <c r="E50" s="137">
        <v>3014</v>
      </c>
      <c r="F50" s="137">
        <v>2361</v>
      </c>
      <c r="G50" s="137">
        <v>2328</v>
      </c>
      <c r="H50" s="137">
        <v>306</v>
      </c>
      <c r="I50" s="137">
        <v>13</v>
      </c>
      <c r="J50" s="137">
        <v>293</v>
      </c>
      <c r="K50" s="137">
        <v>291</v>
      </c>
      <c r="L50" s="137">
        <v>5516</v>
      </c>
      <c r="M50" s="137">
        <v>4847</v>
      </c>
      <c r="N50" s="137">
        <v>72246</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1483</v>
      </c>
      <c r="D51" s="137">
        <v>-14120</v>
      </c>
      <c r="E51" s="137">
        <v>-6035</v>
      </c>
      <c r="F51" s="137">
        <v>-919</v>
      </c>
      <c r="G51" s="137">
        <v>-6298</v>
      </c>
      <c r="H51" s="137">
        <v>-7407</v>
      </c>
      <c r="I51" s="137">
        <v>-689</v>
      </c>
      <c r="J51" s="137">
        <v>-6717</v>
      </c>
      <c r="K51" s="137">
        <v>-1084</v>
      </c>
      <c r="L51" s="137">
        <v>-12976</v>
      </c>
      <c r="M51" s="137">
        <v>238</v>
      </c>
      <c r="N51" s="137">
        <v>50084</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5916</v>
      </c>
      <c r="D52" s="138">
        <v>-13999</v>
      </c>
      <c r="E52" s="138">
        <v>-5822</v>
      </c>
      <c r="F52" s="138">
        <v>-755</v>
      </c>
      <c r="G52" s="138">
        <v>-6132</v>
      </c>
      <c r="H52" s="138">
        <v>-7358</v>
      </c>
      <c r="I52" s="138">
        <v>-689</v>
      </c>
      <c r="J52" s="138">
        <v>-6670</v>
      </c>
      <c r="K52" s="138">
        <v>-1074</v>
      </c>
      <c r="L52" s="138">
        <v>-4080</v>
      </c>
      <c r="M52" s="138">
        <v>677</v>
      </c>
      <c r="N52" s="138">
        <v>44460</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10502</v>
      </c>
      <c r="D53" s="136" t="s">
        <v>13</v>
      </c>
      <c r="E53" s="136" t="s">
        <v>13</v>
      </c>
      <c r="F53" s="136" t="s">
        <v>13</v>
      </c>
      <c r="G53" s="136" t="s">
        <v>13</v>
      </c>
      <c r="H53" s="136" t="s">
        <v>13</v>
      </c>
      <c r="I53" s="136" t="s">
        <v>13</v>
      </c>
      <c r="J53" s="136" t="s">
        <v>13</v>
      </c>
      <c r="K53" s="136" t="s">
        <v>13</v>
      </c>
      <c r="L53" s="136" t="s">
        <v>13</v>
      </c>
      <c r="M53" s="136" t="s">
        <v>13</v>
      </c>
      <c r="N53" s="136">
        <v>10502</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1562</v>
      </c>
      <c r="D54" s="136" t="s">
        <v>13</v>
      </c>
      <c r="E54" s="136" t="s">
        <v>13</v>
      </c>
      <c r="F54" s="136">
        <v>64</v>
      </c>
      <c r="G54" s="136">
        <v>2</v>
      </c>
      <c r="H54" s="136" t="s">
        <v>13</v>
      </c>
      <c r="I54" s="136" t="s">
        <v>13</v>
      </c>
      <c r="J54" s="136" t="s">
        <v>13</v>
      </c>
      <c r="K54" s="136" t="s">
        <v>13</v>
      </c>
      <c r="L54" s="136">
        <v>225</v>
      </c>
      <c r="M54" s="136" t="s">
        <v>13</v>
      </c>
      <c r="N54" s="136">
        <v>1272</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521.16</v>
      </c>
      <c r="D56" s="36">
        <v>259.16000000000003</v>
      </c>
      <c r="E56" s="36">
        <v>117.84</v>
      </c>
      <c r="F56" s="36">
        <v>7.08</v>
      </c>
      <c r="G56" s="36">
        <v>41.05</v>
      </c>
      <c r="H56" s="36">
        <v>7.25</v>
      </c>
      <c r="I56" s="36">
        <v>6.94</v>
      </c>
      <c r="J56" s="36">
        <v>0.31</v>
      </c>
      <c r="K56" s="36">
        <v>1.0900000000000001</v>
      </c>
      <c r="L56" s="36">
        <v>49.9</v>
      </c>
      <c r="M56" s="36">
        <v>37.799999999999997</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188.3</v>
      </c>
      <c r="D57" s="36">
        <v>38.04</v>
      </c>
      <c r="E57" s="36">
        <v>11.37</v>
      </c>
      <c r="F57" s="36">
        <v>36.64</v>
      </c>
      <c r="G57" s="36">
        <v>13.2</v>
      </c>
      <c r="H57" s="36">
        <v>3.06</v>
      </c>
      <c r="I57" s="36">
        <v>0.61</v>
      </c>
      <c r="J57" s="36">
        <v>2.4500000000000002</v>
      </c>
      <c r="K57" s="36">
        <v>11.86</v>
      </c>
      <c r="L57" s="36">
        <v>57.29</v>
      </c>
      <c r="M57" s="36">
        <v>16.82</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t="s">
        <v>13</v>
      </c>
      <c r="D58" s="36" t="s">
        <v>13</v>
      </c>
      <c r="E58" s="36" t="s">
        <v>13</v>
      </c>
      <c r="F58" s="36" t="s">
        <v>13</v>
      </c>
      <c r="G58" s="36" t="s">
        <v>13</v>
      </c>
      <c r="H58" s="36" t="s">
        <v>13</v>
      </c>
      <c r="I58" s="36" t="s">
        <v>13</v>
      </c>
      <c r="J58" s="36" t="s">
        <v>13</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6.76</v>
      </c>
      <c r="D59" s="36" t="s">
        <v>13</v>
      </c>
      <c r="E59" s="36" t="s">
        <v>13</v>
      </c>
      <c r="F59" s="36">
        <v>0.26</v>
      </c>
      <c r="G59" s="36" t="s">
        <v>13</v>
      </c>
      <c r="H59" s="36" t="s">
        <v>13</v>
      </c>
      <c r="I59" s="36" t="s">
        <v>13</v>
      </c>
      <c r="J59" s="36" t="s">
        <v>13</v>
      </c>
      <c r="K59" s="36" t="s">
        <v>13</v>
      </c>
      <c r="L59" s="36">
        <v>0.34</v>
      </c>
      <c r="M59" s="36" t="s">
        <v>13</v>
      </c>
      <c r="N59" s="36">
        <v>6.16</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701.93</v>
      </c>
      <c r="D60" s="36">
        <v>18.940000000000001</v>
      </c>
      <c r="E60" s="36">
        <v>14.04</v>
      </c>
      <c r="F60" s="36">
        <v>15.49</v>
      </c>
      <c r="G60" s="36">
        <v>95.34</v>
      </c>
      <c r="H60" s="36">
        <v>125.57</v>
      </c>
      <c r="I60" s="36">
        <v>4.87</v>
      </c>
      <c r="J60" s="36">
        <v>120.7</v>
      </c>
      <c r="K60" s="36">
        <v>11.21</v>
      </c>
      <c r="L60" s="36">
        <v>17.059999999999999</v>
      </c>
      <c r="M60" s="36">
        <v>18.57</v>
      </c>
      <c r="N60" s="36">
        <v>385.71</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21.53</v>
      </c>
      <c r="D61" s="36" t="s">
        <v>13</v>
      </c>
      <c r="E61" s="36">
        <v>0.22</v>
      </c>
      <c r="F61" s="36">
        <v>4.3</v>
      </c>
      <c r="G61" s="36" t="s">
        <v>13</v>
      </c>
      <c r="H61" s="36">
        <v>0.2</v>
      </c>
      <c r="I61" s="36" t="s">
        <v>13</v>
      </c>
      <c r="J61" s="36">
        <v>0.2</v>
      </c>
      <c r="K61" s="36" t="s">
        <v>13</v>
      </c>
      <c r="L61" s="36">
        <v>16.809999999999999</v>
      </c>
      <c r="M61" s="36" t="s">
        <v>13</v>
      </c>
      <c r="N61" s="36" t="s">
        <v>13</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1396.62</v>
      </c>
      <c r="D62" s="37">
        <v>316.14</v>
      </c>
      <c r="E62" s="37">
        <v>143.03</v>
      </c>
      <c r="F62" s="37">
        <v>55.17</v>
      </c>
      <c r="G62" s="37">
        <v>149.6</v>
      </c>
      <c r="H62" s="37">
        <v>135.68</v>
      </c>
      <c r="I62" s="37">
        <v>12.42</v>
      </c>
      <c r="J62" s="37">
        <v>123.26</v>
      </c>
      <c r="K62" s="37">
        <v>24.17</v>
      </c>
      <c r="L62" s="37">
        <v>107.79</v>
      </c>
      <c r="M62" s="37">
        <v>73.180000000000007</v>
      </c>
      <c r="N62" s="37">
        <v>391.86</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265.13</v>
      </c>
      <c r="D63" s="36">
        <v>23.18</v>
      </c>
      <c r="E63" s="36">
        <v>17.149999999999999</v>
      </c>
      <c r="F63" s="36">
        <v>2.9</v>
      </c>
      <c r="G63" s="36">
        <v>3.11</v>
      </c>
      <c r="H63" s="36">
        <v>0.85</v>
      </c>
      <c r="I63" s="36">
        <v>0.01</v>
      </c>
      <c r="J63" s="36">
        <v>0.84</v>
      </c>
      <c r="K63" s="36">
        <v>0.18</v>
      </c>
      <c r="L63" s="36">
        <v>209.37</v>
      </c>
      <c r="M63" s="36">
        <v>8.3800000000000008</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65.42</v>
      </c>
      <c r="D64" s="36">
        <v>0.03</v>
      </c>
      <c r="E64" s="36">
        <v>0.39</v>
      </c>
      <c r="F64" s="36">
        <v>0.49</v>
      </c>
      <c r="G64" s="36" t="s">
        <v>13</v>
      </c>
      <c r="H64" s="36">
        <v>0.84</v>
      </c>
      <c r="I64" s="36" t="s">
        <v>13</v>
      </c>
      <c r="J64" s="36">
        <v>0.84</v>
      </c>
      <c r="K64" s="36" t="s">
        <v>13</v>
      </c>
      <c r="L64" s="36">
        <v>59.39</v>
      </c>
      <c r="M64" s="36">
        <v>4.28</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13.39</v>
      </c>
      <c r="D66" s="36">
        <v>2.72</v>
      </c>
      <c r="E66" s="36" t="s">
        <v>13</v>
      </c>
      <c r="F66" s="36" t="s">
        <v>13</v>
      </c>
      <c r="G66" s="36" t="s">
        <v>13</v>
      </c>
      <c r="H66" s="36" t="s">
        <v>13</v>
      </c>
      <c r="I66" s="36" t="s">
        <v>13</v>
      </c>
      <c r="J66" s="36" t="s">
        <v>13</v>
      </c>
      <c r="K66" s="36" t="s">
        <v>13</v>
      </c>
      <c r="L66" s="36">
        <v>10.210000000000001</v>
      </c>
      <c r="M66" s="36">
        <v>0.02</v>
      </c>
      <c r="N66" s="36">
        <v>0.44</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278.51</v>
      </c>
      <c r="D68" s="37">
        <v>25.9</v>
      </c>
      <c r="E68" s="37">
        <v>17.149999999999999</v>
      </c>
      <c r="F68" s="37">
        <v>2.9</v>
      </c>
      <c r="G68" s="37">
        <v>3.11</v>
      </c>
      <c r="H68" s="37">
        <v>0.85</v>
      </c>
      <c r="I68" s="37">
        <v>0.01</v>
      </c>
      <c r="J68" s="37">
        <v>0.84</v>
      </c>
      <c r="K68" s="37">
        <v>0.18</v>
      </c>
      <c r="L68" s="37">
        <v>219.58</v>
      </c>
      <c r="M68" s="37">
        <v>8.4</v>
      </c>
      <c r="N68" s="37">
        <v>0.44</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1675.13</v>
      </c>
      <c r="D69" s="37">
        <v>342.04</v>
      </c>
      <c r="E69" s="37">
        <v>160.18</v>
      </c>
      <c r="F69" s="37">
        <v>58.07</v>
      </c>
      <c r="G69" s="37">
        <v>152.71</v>
      </c>
      <c r="H69" s="37">
        <v>136.53</v>
      </c>
      <c r="I69" s="37">
        <v>12.43</v>
      </c>
      <c r="J69" s="37">
        <v>124.1</v>
      </c>
      <c r="K69" s="37">
        <v>24.35</v>
      </c>
      <c r="L69" s="37">
        <v>327.37</v>
      </c>
      <c r="M69" s="37">
        <v>81.59</v>
      </c>
      <c r="N69" s="37">
        <v>392.31</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v>670.64</v>
      </c>
      <c r="D70" s="36" t="s">
        <v>13</v>
      </c>
      <c r="E70" s="36" t="s">
        <v>13</v>
      </c>
      <c r="F70" s="36" t="s">
        <v>13</v>
      </c>
      <c r="G70" s="36" t="s">
        <v>13</v>
      </c>
      <c r="H70" s="36" t="s">
        <v>13</v>
      </c>
      <c r="I70" s="36" t="s">
        <v>13</v>
      </c>
      <c r="J70" s="36" t="s">
        <v>13</v>
      </c>
      <c r="K70" s="36" t="s">
        <v>13</v>
      </c>
      <c r="L70" s="36" t="s">
        <v>13</v>
      </c>
      <c r="M70" s="36" t="s">
        <v>13</v>
      </c>
      <c r="N70" s="36">
        <v>670.64</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v>271.01</v>
      </c>
      <c r="D71" s="36" t="s">
        <v>13</v>
      </c>
      <c r="E71" s="36" t="s">
        <v>13</v>
      </c>
      <c r="F71" s="36" t="s">
        <v>13</v>
      </c>
      <c r="G71" s="36" t="s">
        <v>13</v>
      </c>
      <c r="H71" s="36" t="s">
        <v>13</v>
      </c>
      <c r="I71" s="36" t="s">
        <v>13</v>
      </c>
      <c r="J71" s="36" t="s">
        <v>13</v>
      </c>
      <c r="K71" s="36" t="s">
        <v>13</v>
      </c>
      <c r="L71" s="36" t="s">
        <v>13</v>
      </c>
      <c r="M71" s="36" t="s">
        <v>13</v>
      </c>
      <c r="N71" s="36">
        <v>271.01</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v>251.98</v>
      </c>
      <c r="D72" s="36" t="s">
        <v>13</v>
      </c>
      <c r="E72" s="36" t="s">
        <v>13</v>
      </c>
      <c r="F72" s="36" t="s">
        <v>13</v>
      </c>
      <c r="G72" s="36" t="s">
        <v>13</v>
      </c>
      <c r="H72" s="36" t="s">
        <v>13</v>
      </c>
      <c r="I72" s="36" t="s">
        <v>13</v>
      </c>
      <c r="J72" s="36" t="s">
        <v>13</v>
      </c>
      <c r="K72" s="36" t="s">
        <v>13</v>
      </c>
      <c r="L72" s="36" t="s">
        <v>13</v>
      </c>
      <c r="M72" s="36" t="s">
        <v>13</v>
      </c>
      <c r="N72" s="36">
        <v>251.98</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v>85.96</v>
      </c>
      <c r="D73" s="36" t="s">
        <v>13</v>
      </c>
      <c r="E73" s="36" t="s">
        <v>13</v>
      </c>
      <c r="F73" s="36" t="s">
        <v>13</v>
      </c>
      <c r="G73" s="36" t="s">
        <v>13</v>
      </c>
      <c r="H73" s="36" t="s">
        <v>13</v>
      </c>
      <c r="I73" s="36" t="s">
        <v>13</v>
      </c>
      <c r="J73" s="36" t="s">
        <v>13</v>
      </c>
      <c r="K73" s="36" t="s">
        <v>13</v>
      </c>
      <c r="L73" s="36" t="s">
        <v>13</v>
      </c>
      <c r="M73" s="36" t="s">
        <v>13</v>
      </c>
      <c r="N73" s="36">
        <v>85.96</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244.98</v>
      </c>
      <c r="D74" s="36" t="s">
        <v>13</v>
      </c>
      <c r="E74" s="36" t="s">
        <v>13</v>
      </c>
      <c r="F74" s="36" t="s">
        <v>13</v>
      </c>
      <c r="G74" s="36" t="s">
        <v>13</v>
      </c>
      <c r="H74" s="36" t="s">
        <v>13</v>
      </c>
      <c r="I74" s="36" t="s">
        <v>13</v>
      </c>
      <c r="J74" s="36" t="s">
        <v>13</v>
      </c>
      <c r="K74" s="36" t="s">
        <v>13</v>
      </c>
      <c r="L74" s="36" t="s">
        <v>13</v>
      </c>
      <c r="M74" s="36" t="s">
        <v>13</v>
      </c>
      <c r="N74" s="36">
        <v>244.98</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185.92</v>
      </c>
      <c r="D75" s="36" t="s">
        <v>13</v>
      </c>
      <c r="E75" s="36" t="s">
        <v>13</v>
      </c>
      <c r="F75" s="36" t="s">
        <v>13</v>
      </c>
      <c r="G75" s="36" t="s">
        <v>13</v>
      </c>
      <c r="H75" s="36" t="s">
        <v>13</v>
      </c>
      <c r="I75" s="36" t="s">
        <v>13</v>
      </c>
      <c r="J75" s="36" t="s">
        <v>13</v>
      </c>
      <c r="K75" s="36" t="s">
        <v>13</v>
      </c>
      <c r="L75" s="36" t="s">
        <v>13</v>
      </c>
      <c r="M75" s="36" t="s">
        <v>13</v>
      </c>
      <c r="N75" s="36">
        <v>185.92</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38.17</v>
      </c>
      <c r="D76" s="36">
        <v>3.42</v>
      </c>
      <c r="E76" s="36" t="s">
        <v>13</v>
      </c>
      <c r="F76" s="36" t="s">
        <v>13</v>
      </c>
      <c r="G76" s="36">
        <v>31.2</v>
      </c>
      <c r="H76" s="36">
        <v>2.44</v>
      </c>
      <c r="I76" s="36" t="s">
        <v>13</v>
      </c>
      <c r="J76" s="36">
        <v>2.44</v>
      </c>
      <c r="K76" s="36" t="s">
        <v>13</v>
      </c>
      <c r="L76" s="36" t="s">
        <v>13</v>
      </c>
      <c r="M76" s="36">
        <v>1.1100000000000001</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0.96</v>
      </c>
      <c r="D77" s="36">
        <v>0.59</v>
      </c>
      <c r="E77" s="36" t="s">
        <v>13</v>
      </c>
      <c r="F77" s="36" t="s">
        <v>13</v>
      </c>
      <c r="G77" s="36" t="s">
        <v>13</v>
      </c>
      <c r="H77" s="36" t="s">
        <v>13</v>
      </c>
      <c r="I77" s="36" t="s">
        <v>13</v>
      </c>
      <c r="J77" s="36" t="s">
        <v>13</v>
      </c>
      <c r="K77" s="36" t="s">
        <v>13</v>
      </c>
      <c r="L77" s="36" t="s">
        <v>13</v>
      </c>
      <c r="M77" s="36">
        <v>0.37</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129.78</v>
      </c>
      <c r="D78" s="36">
        <v>2.15</v>
      </c>
      <c r="E78" s="36">
        <v>22.85</v>
      </c>
      <c r="F78" s="36">
        <v>38.47</v>
      </c>
      <c r="G78" s="36">
        <v>6.94</v>
      </c>
      <c r="H78" s="36">
        <v>1.95</v>
      </c>
      <c r="I78" s="36" t="s">
        <v>13</v>
      </c>
      <c r="J78" s="36">
        <v>1.95</v>
      </c>
      <c r="K78" s="36">
        <v>3.52</v>
      </c>
      <c r="L78" s="36">
        <v>32.03</v>
      </c>
      <c r="M78" s="36">
        <v>21.87</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252.41</v>
      </c>
      <c r="D79" s="36">
        <v>62.16</v>
      </c>
      <c r="E79" s="36">
        <v>17.329999999999998</v>
      </c>
      <c r="F79" s="36">
        <v>7.63</v>
      </c>
      <c r="G79" s="36">
        <v>2.92</v>
      </c>
      <c r="H79" s="36">
        <v>1.23</v>
      </c>
      <c r="I79" s="36">
        <v>0.23</v>
      </c>
      <c r="J79" s="36">
        <v>1</v>
      </c>
      <c r="K79" s="36">
        <v>1.64</v>
      </c>
      <c r="L79" s="36">
        <v>20.34</v>
      </c>
      <c r="M79" s="36">
        <v>61.81</v>
      </c>
      <c r="N79" s="36">
        <v>77.36</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21.53</v>
      </c>
      <c r="D80" s="36" t="s">
        <v>13</v>
      </c>
      <c r="E80" s="36">
        <v>0.22</v>
      </c>
      <c r="F80" s="36">
        <v>4.3</v>
      </c>
      <c r="G80" s="36" t="s">
        <v>13</v>
      </c>
      <c r="H80" s="36">
        <v>0.2</v>
      </c>
      <c r="I80" s="36" t="s">
        <v>13</v>
      </c>
      <c r="J80" s="36">
        <v>0.2</v>
      </c>
      <c r="K80" s="36" t="s">
        <v>13</v>
      </c>
      <c r="L80" s="36">
        <v>16.809999999999999</v>
      </c>
      <c r="M80" s="36" t="s">
        <v>13</v>
      </c>
      <c r="N80" s="36" t="s">
        <v>13</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1501.35</v>
      </c>
      <c r="D81" s="37">
        <v>68.319999999999993</v>
      </c>
      <c r="E81" s="37">
        <v>39.96</v>
      </c>
      <c r="F81" s="37">
        <v>41.8</v>
      </c>
      <c r="G81" s="37">
        <v>41.05</v>
      </c>
      <c r="H81" s="37">
        <v>5.42</v>
      </c>
      <c r="I81" s="37">
        <v>0.23</v>
      </c>
      <c r="J81" s="37">
        <v>5.19</v>
      </c>
      <c r="K81" s="37">
        <v>5.16</v>
      </c>
      <c r="L81" s="37">
        <v>35.56</v>
      </c>
      <c r="M81" s="37">
        <v>85.17</v>
      </c>
      <c r="N81" s="37">
        <v>1178.9000000000001</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100.25</v>
      </c>
      <c r="D82" s="36">
        <v>0.03</v>
      </c>
      <c r="E82" s="36">
        <v>9.85</v>
      </c>
      <c r="F82" s="36" t="s">
        <v>13</v>
      </c>
      <c r="G82" s="36" t="s">
        <v>13</v>
      </c>
      <c r="H82" s="36" t="s">
        <v>13</v>
      </c>
      <c r="I82" s="36" t="s">
        <v>13</v>
      </c>
      <c r="J82" s="36" t="s">
        <v>13</v>
      </c>
      <c r="K82" s="36" t="s">
        <v>13</v>
      </c>
      <c r="L82" s="36">
        <v>20.82</v>
      </c>
      <c r="M82" s="36">
        <v>0.01</v>
      </c>
      <c r="N82" s="36">
        <v>69.55</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99.79</v>
      </c>
      <c r="D84" s="36">
        <v>23.74</v>
      </c>
      <c r="E84" s="36">
        <v>3.54</v>
      </c>
      <c r="F84" s="36" t="s">
        <v>13</v>
      </c>
      <c r="G84" s="36">
        <v>0.16</v>
      </c>
      <c r="H84" s="36" t="s">
        <v>13</v>
      </c>
      <c r="I84" s="36" t="s">
        <v>13</v>
      </c>
      <c r="J84" s="36" t="s">
        <v>13</v>
      </c>
      <c r="K84" s="36" t="s">
        <v>13</v>
      </c>
      <c r="L84" s="36">
        <v>41.27</v>
      </c>
      <c r="M84" s="36">
        <v>0.62</v>
      </c>
      <c r="N84" s="36">
        <v>30.46</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200.04</v>
      </c>
      <c r="D86" s="37">
        <v>23.76</v>
      </c>
      <c r="E86" s="37">
        <v>13.39</v>
      </c>
      <c r="F86" s="37" t="s">
        <v>13</v>
      </c>
      <c r="G86" s="37">
        <v>0.16</v>
      </c>
      <c r="H86" s="37" t="s">
        <v>13</v>
      </c>
      <c r="I86" s="37" t="s">
        <v>13</v>
      </c>
      <c r="J86" s="37" t="s">
        <v>13</v>
      </c>
      <c r="K86" s="37" t="s">
        <v>13</v>
      </c>
      <c r="L86" s="37">
        <v>62.09</v>
      </c>
      <c r="M86" s="37">
        <v>0.63</v>
      </c>
      <c r="N86" s="37">
        <v>100.01</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1701.39</v>
      </c>
      <c r="D87" s="37">
        <v>92.08</v>
      </c>
      <c r="E87" s="37">
        <v>53.35</v>
      </c>
      <c r="F87" s="37">
        <v>41.8</v>
      </c>
      <c r="G87" s="37">
        <v>41.21</v>
      </c>
      <c r="H87" s="37">
        <v>5.42</v>
      </c>
      <c r="I87" s="37">
        <v>0.23</v>
      </c>
      <c r="J87" s="37">
        <v>5.19</v>
      </c>
      <c r="K87" s="37">
        <v>5.16</v>
      </c>
      <c r="L87" s="37">
        <v>97.65</v>
      </c>
      <c r="M87" s="37">
        <v>85.8</v>
      </c>
      <c r="N87" s="37">
        <v>1278.9100000000001</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26.25</v>
      </c>
      <c r="D88" s="37">
        <v>-249.95</v>
      </c>
      <c r="E88" s="37">
        <v>-106.83</v>
      </c>
      <c r="F88" s="37">
        <v>-16.260000000000002</v>
      </c>
      <c r="G88" s="37">
        <v>-111.49</v>
      </c>
      <c r="H88" s="37">
        <v>-131.11000000000001</v>
      </c>
      <c r="I88" s="37">
        <v>-12.2</v>
      </c>
      <c r="J88" s="37">
        <v>-118.91</v>
      </c>
      <c r="K88" s="37">
        <v>-19.190000000000001</v>
      </c>
      <c r="L88" s="37">
        <v>-229.71</v>
      </c>
      <c r="M88" s="37">
        <v>4.21</v>
      </c>
      <c r="N88" s="37">
        <v>886.6</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104.73</v>
      </c>
      <c r="D89" s="38">
        <v>-247.82</v>
      </c>
      <c r="E89" s="38">
        <v>-103.07</v>
      </c>
      <c r="F89" s="38">
        <v>-13.36</v>
      </c>
      <c r="G89" s="38">
        <v>-108.54</v>
      </c>
      <c r="H89" s="38">
        <v>-130.26</v>
      </c>
      <c r="I89" s="38">
        <v>-12.19</v>
      </c>
      <c r="J89" s="38">
        <v>-118.07</v>
      </c>
      <c r="K89" s="38">
        <v>-19.02</v>
      </c>
      <c r="L89" s="38">
        <v>-72.22</v>
      </c>
      <c r="M89" s="38">
        <v>11.99</v>
      </c>
      <c r="N89" s="38">
        <v>787.04</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185.91</v>
      </c>
      <c r="D90" s="36" t="s">
        <v>13</v>
      </c>
      <c r="E90" s="36" t="s">
        <v>13</v>
      </c>
      <c r="F90" s="36" t="s">
        <v>13</v>
      </c>
      <c r="G90" s="36" t="s">
        <v>13</v>
      </c>
      <c r="H90" s="36" t="s">
        <v>13</v>
      </c>
      <c r="I90" s="36" t="s">
        <v>13</v>
      </c>
      <c r="J90" s="36" t="s">
        <v>13</v>
      </c>
      <c r="K90" s="36" t="s">
        <v>13</v>
      </c>
      <c r="L90" s="36" t="s">
        <v>13</v>
      </c>
      <c r="M90" s="36" t="s">
        <v>13</v>
      </c>
      <c r="N90" s="36">
        <v>185.91</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27.66</v>
      </c>
      <c r="D91" s="36" t="s">
        <v>13</v>
      </c>
      <c r="E91" s="36" t="s">
        <v>13</v>
      </c>
      <c r="F91" s="36">
        <v>1.1299999999999999</v>
      </c>
      <c r="G91" s="36">
        <v>0.04</v>
      </c>
      <c r="H91" s="36" t="s">
        <v>13</v>
      </c>
      <c r="I91" s="36" t="s">
        <v>13</v>
      </c>
      <c r="J91" s="36" t="s">
        <v>13</v>
      </c>
      <c r="K91" s="36" t="s">
        <v>13</v>
      </c>
      <c r="L91" s="36">
        <v>3.98</v>
      </c>
      <c r="M91" s="36" t="s">
        <v>13</v>
      </c>
      <c r="N91" s="36">
        <v>22.51</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948</v>
      </c>
      <c r="B1" s="236"/>
      <c r="C1" s="244" t="str">
        <f>"Auszahlungen und Einzahlungen der Kreisverwaltungen "&amp;Deckblatt!A7&amp;" 
nach Produktbereichen"</f>
        <v>Auszahlungen und Einzahlungen der Kreisverwaltungen 2015 
nach Produktbereichen</v>
      </c>
      <c r="D1" s="245"/>
      <c r="E1" s="245"/>
      <c r="F1" s="245"/>
      <c r="G1" s="245"/>
      <c r="H1" s="245" t="str">
        <f>"Auszahlungen und Einzahlungen der Kreisverwaltungen "&amp;Deckblatt!A7&amp;" 
nach Produktbereichen"</f>
        <v>Auszahlungen und Einzahlungen der Kreisverwaltungen 2015 
nach Produktbereichen</v>
      </c>
      <c r="I1" s="245"/>
      <c r="J1" s="245"/>
      <c r="K1" s="245"/>
      <c r="L1" s="245"/>
      <c r="M1" s="245"/>
      <c r="N1" s="245"/>
    </row>
    <row r="2" spans="1:14" s="18" customFormat="1" ht="24.95" customHeight="1">
      <c r="A2" s="261" t="s">
        <v>949</v>
      </c>
      <c r="B2" s="236"/>
      <c r="C2" s="244" t="s">
        <v>130</v>
      </c>
      <c r="D2" s="245"/>
      <c r="E2" s="245"/>
      <c r="F2" s="245"/>
      <c r="G2" s="245"/>
      <c r="H2" s="245" t="s">
        <v>130</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68117</v>
      </c>
      <c r="D19" s="136">
        <v>19816</v>
      </c>
      <c r="E19" s="136">
        <v>9001</v>
      </c>
      <c r="F19" s="136">
        <v>5337</v>
      </c>
      <c r="G19" s="136">
        <v>3672</v>
      </c>
      <c r="H19" s="136">
        <v>13472</v>
      </c>
      <c r="I19" s="136">
        <v>6141</v>
      </c>
      <c r="J19" s="136">
        <v>7330</v>
      </c>
      <c r="K19" s="136">
        <v>4201</v>
      </c>
      <c r="L19" s="136">
        <v>8559</v>
      </c>
      <c r="M19" s="136">
        <v>4060</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43262</v>
      </c>
      <c r="D20" s="136">
        <v>7546</v>
      </c>
      <c r="E20" s="136">
        <v>2314</v>
      </c>
      <c r="F20" s="136">
        <v>20431</v>
      </c>
      <c r="G20" s="136">
        <v>1169</v>
      </c>
      <c r="H20" s="136">
        <v>7979</v>
      </c>
      <c r="I20" s="136">
        <v>7662</v>
      </c>
      <c r="J20" s="136">
        <v>317</v>
      </c>
      <c r="K20" s="136">
        <v>521</v>
      </c>
      <c r="L20" s="136">
        <v>2381</v>
      </c>
      <c r="M20" s="136">
        <v>920</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v>201116</v>
      </c>
      <c r="D21" s="136" t="s">
        <v>13</v>
      </c>
      <c r="E21" s="136" t="s">
        <v>13</v>
      </c>
      <c r="F21" s="136" t="s">
        <v>13</v>
      </c>
      <c r="G21" s="136" t="s">
        <v>13</v>
      </c>
      <c r="H21" s="136">
        <v>201116</v>
      </c>
      <c r="I21" s="136">
        <v>179651</v>
      </c>
      <c r="J21" s="136">
        <v>21464</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2496</v>
      </c>
      <c r="D22" s="136" t="s">
        <v>13</v>
      </c>
      <c r="E22" s="136" t="s">
        <v>13</v>
      </c>
      <c r="F22" s="136" t="s">
        <v>13</v>
      </c>
      <c r="G22" s="136" t="s">
        <v>13</v>
      </c>
      <c r="H22" s="136" t="s">
        <v>13</v>
      </c>
      <c r="I22" s="136" t="s">
        <v>13</v>
      </c>
      <c r="J22" s="136" t="s">
        <v>13</v>
      </c>
      <c r="K22" s="136" t="s">
        <v>13</v>
      </c>
      <c r="L22" s="136" t="s">
        <v>13</v>
      </c>
      <c r="M22" s="136" t="s">
        <v>13</v>
      </c>
      <c r="N22" s="136">
        <v>2496</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101781</v>
      </c>
      <c r="D23" s="136">
        <v>2335</v>
      </c>
      <c r="E23" s="136">
        <v>1404</v>
      </c>
      <c r="F23" s="136">
        <v>6853</v>
      </c>
      <c r="G23" s="136">
        <v>3382</v>
      </c>
      <c r="H23" s="136">
        <v>57761</v>
      </c>
      <c r="I23" s="136">
        <v>6994</v>
      </c>
      <c r="J23" s="136">
        <v>50767</v>
      </c>
      <c r="K23" s="136">
        <v>5061</v>
      </c>
      <c r="L23" s="136">
        <v>5727</v>
      </c>
      <c r="M23" s="136">
        <v>19249</v>
      </c>
      <c r="N23" s="136">
        <v>9</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104776</v>
      </c>
      <c r="D24" s="136">
        <v>6</v>
      </c>
      <c r="E24" s="136">
        <v>159</v>
      </c>
      <c r="F24" s="136">
        <v>1351</v>
      </c>
      <c r="G24" s="136">
        <v>123</v>
      </c>
      <c r="H24" s="136">
        <v>5940</v>
      </c>
      <c r="I24" s="136">
        <v>37</v>
      </c>
      <c r="J24" s="136">
        <v>5903</v>
      </c>
      <c r="K24" s="136" t="s">
        <v>13</v>
      </c>
      <c r="L24" s="136">
        <v>76</v>
      </c>
      <c r="M24" s="136">
        <v>18</v>
      </c>
      <c r="N24" s="136">
        <v>97103</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311996</v>
      </c>
      <c r="D25" s="137">
        <v>29692</v>
      </c>
      <c r="E25" s="137">
        <v>12559</v>
      </c>
      <c r="F25" s="137">
        <v>31270</v>
      </c>
      <c r="G25" s="137">
        <v>8100</v>
      </c>
      <c r="H25" s="137">
        <v>274388</v>
      </c>
      <c r="I25" s="137">
        <v>200412</v>
      </c>
      <c r="J25" s="137">
        <v>73976</v>
      </c>
      <c r="K25" s="137">
        <v>9783</v>
      </c>
      <c r="L25" s="137">
        <v>16591</v>
      </c>
      <c r="M25" s="137">
        <v>24211</v>
      </c>
      <c r="N25" s="137">
        <v>-94599</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20623</v>
      </c>
      <c r="D26" s="136">
        <v>270</v>
      </c>
      <c r="E26" s="136">
        <v>771</v>
      </c>
      <c r="F26" s="136">
        <v>13153</v>
      </c>
      <c r="G26" s="136">
        <v>1297</v>
      </c>
      <c r="H26" s="136">
        <v>447</v>
      </c>
      <c r="I26" s="136">
        <v>62</v>
      </c>
      <c r="J26" s="136">
        <v>386</v>
      </c>
      <c r="K26" s="136">
        <v>5</v>
      </c>
      <c r="L26" s="136">
        <v>4293</v>
      </c>
      <c r="M26" s="136">
        <v>387</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4084</v>
      </c>
      <c r="D27" s="136">
        <v>1</v>
      </c>
      <c r="E27" s="136">
        <v>38</v>
      </c>
      <c r="F27" s="136">
        <v>33</v>
      </c>
      <c r="G27" s="136">
        <v>299</v>
      </c>
      <c r="H27" s="136" t="s">
        <v>13</v>
      </c>
      <c r="I27" s="136" t="s">
        <v>13</v>
      </c>
      <c r="J27" s="136" t="s">
        <v>13</v>
      </c>
      <c r="K27" s="136" t="s">
        <v>13</v>
      </c>
      <c r="L27" s="136">
        <v>3696</v>
      </c>
      <c r="M27" s="136">
        <v>17</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647</v>
      </c>
      <c r="D29" s="136" t="s">
        <v>13</v>
      </c>
      <c r="E29" s="136" t="s">
        <v>13</v>
      </c>
      <c r="F29" s="136" t="s">
        <v>13</v>
      </c>
      <c r="G29" s="136">
        <v>101</v>
      </c>
      <c r="H29" s="136">
        <v>11</v>
      </c>
      <c r="I29" s="136" t="s">
        <v>13</v>
      </c>
      <c r="J29" s="136">
        <v>11</v>
      </c>
      <c r="K29" s="136" t="s">
        <v>13</v>
      </c>
      <c r="L29" s="136">
        <v>174</v>
      </c>
      <c r="M29" s="136">
        <v>361</v>
      </c>
      <c r="N29" s="136" t="s">
        <v>13</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v>61</v>
      </c>
      <c r="D30" s="136" t="s">
        <v>13</v>
      </c>
      <c r="E30" s="136">
        <v>4</v>
      </c>
      <c r="F30" s="136" t="s">
        <v>13</v>
      </c>
      <c r="G30" s="136">
        <v>3</v>
      </c>
      <c r="H30" s="136" t="s">
        <v>13</v>
      </c>
      <c r="I30" s="136" t="s">
        <v>13</v>
      </c>
      <c r="J30" s="136" t="s">
        <v>13</v>
      </c>
      <c r="K30" s="136" t="s">
        <v>13</v>
      </c>
      <c r="L30" s="136">
        <v>6</v>
      </c>
      <c r="M30" s="136">
        <v>48</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21208</v>
      </c>
      <c r="D31" s="137">
        <v>270</v>
      </c>
      <c r="E31" s="137">
        <v>767</v>
      </c>
      <c r="F31" s="137">
        <v>13153</v>
      </c>
      <c r="G31" s="137">
        <v>1395</v>
      </c>
      <c r="H31" s="137">
        <v>458</v>
      </c>
      <c r="I31" s="137">
        <v>62</v>
      </c>
      <c r="J31" s="137">
        <v>396</v>
      </c>
      <c r="K31" s="137">
        <v>5</v>
      </c>
      <c r="L31" s="137">
        <v>4462</v>
      </c>
      <c r="M31" s="137">
        <v>700</v>
      </c>
      <c r="N31" s="137" t="s">
        <v>13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333204</v>
      </c>
      <c r="D32" s="137">
        <v>29962</v>
      </c>
      <c r="E32" s="137">
        <v>13326</v>
      </c>
      <c r="F32" s="137">
        <v>44423</v>
      </c>
      <c r="G32" s="137">
        <v>9494</v>
      </c>
      <c r="H32" s="137">
        <v>274846</v>
      </c>
      <c r="I32" s="137">
        <v>200474</v>
      </c>
      <c r="J32" s="137">
        <v>74372</v>
      </c>
      <c r="K32" s="137">
        <v>9788</v>
      </c>
      <c r="L32" s="137">
        <v>21054</v>
      </c>
      <c r="M32" s="137">
        <v>24910</v>
      </c>
      <c r="N32" s="137">
        <v>-94599</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52792</v>
      </c>
      <c r="D37" s="136" t="s">
        <v>13</v>
      </c>
      <c r="E37" s="136" t="s">
        <v>13</v>
      </c>
      <c r="F37" s="136" t="s">
        <v>13</v>
      </c>
      <c r="G37" s="136" t="s">
        <v>13</v>
      </c>
      <c r="H37" s="136" t="s">
        <v>13</v>
      </c>
      <c r="I37" s="136" t="s">
        <v>13</v>
      </c>
      <c r="J37" s="136" t="s">
        <v>13</v>
      </c>
      <c r="K37" s="136" t="s">
        <v>13</v>
      </c>
      <c r="L37" s="136" t="s">
        <v>13</v>
      </c>
      <c r="M37" s="136" t="s">
        <v>13</v>
      </c>
      <c r="N37" s="136">
        <v>52792</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56041</v>
      </c>
      <c r="D38" s="136" t="s">
        <v>13</v>
      </c>
      <c r="E38" s="136" t="s">
        <v>13</v>
      </c>
      <c r="F38" s="136" t="s">
        <v>13</v>
      </c>
      <c r="G38" s="136" t="s">
        <v>13</v>
      </c>
      <c r="H38" s="136" t="s">
        <v>13</v>
      </c>
      <c r="I38" s="136" t="s">
        <v>13</v>
      </c>
      <c r="J38" s="136" t="s">
        <v>13</v>
      </c>
      <c r="K38" s="136" t="s">
        <v>13</v>
      </c>
      <c r="L38" s="136" t="s">
        <v>13</v>
      </c>
      <c r="M38" s="136" t="s">
        <v>13</v>
      </c>
      <c r="N38" s="136">
        <v>56041</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56272</v>
      </c>
      <c r="D39" s="136">
        <v>133</v>
      </c>
      <c r="E39" s="136">
        <v>29</v>
      </c>
      <c r="F39" s="136">
        <v>2466</v>
      </c>
      <c r="G39" s="136">
        <v>1159</v>
      </c>
      <c r="H39" s="136">
        <v>48344</v>
      </c>
      <c r="I39" s="136">
        <v>46827</v>
      </c>
      <c r="J39" s="136">
        <v>1517</v>
      </c>
      <c r="K39" s="136">
        <v>369</v>
      </c>
      <c r="L39" s="136">
        <v>3746</v>
      </c>
      <c r="M39" s="136">
        <v>27</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25418</v>
      </c>
      <c r="D40" s="136">
        <v>61</v>
      </c>
      <c r="E40" s="136">
        <v>16</v>
      </c>
      <c r="F40" s="136">
        <v>1</v>
      </c>
      <c r="G40" s="136" t="s">
        <v>13</v>
      </c>
      <c r="H40" s="136">
        <v>25340</v>
      </c>
      <c r="I40" s="136">
        <v>25125</v>
      </c>
      <c r="J40" s="136">
        <v>215</v>
      </c>
      <c r="K40" s="136" t="s">
        <v>13</v>
      </c>
      <c r="L40" s="136" t="s">
        <v>13</v>
      </c>
      <c r="M40" s="136" t="s">
        <v>13</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25598</v>
      </c>
      <c r="D41" s="136">
        <v>129</v>
      </c>
      <c r="E41" s="136">
        <v>2857</v>
      </c>
      <c r="F41" s="136">
        <v>466</v>
      </c>
      <c r="G41" s="136">
        <v>1776</v>
      </c>
      <c r="H41" s="136">
        <v>3</v>
      </c>
      <c r="I41" s="136">
        <v>3</v>
      </c>
      <c r="J41" s="136" t="s">
        <v>13</v>
      </c>
      <c r="K41" s="136">
        <v>603</v>
      </c>
      <c r="L41" s="136">
        <v>2190</v>
      </c>
      <c r="M41" s="136">
        <v>17573</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192703</v>
      </c>
      <c r="D42" s="136">
        <v>2510</v>
      </c>
      <c r="E42" s="136">
        <v>7872</v>
      </c>
      <c r="F42" s="136">
        <v>2269</v>
      </c>
      <c r="G42" s="136">
        <v>520</v>
      </c>
      <c r="H42" s="136">
        <v>77158</v>
      </c>
      <c r="I42" s="136">
        <v>38797</v>
      </c>
      <c r="J42" s="136">
        <v>38361</v>
      </c>
      <c r="K42" s="136">
        <v>464</v>
      </c>
      <c r="L42" s="136">
        <v>272</v>
      </c>
      <c r="M42" s="136">
        <v>1073</v>
      </c>
      <c r="N42" s="136">
        <v>100565</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104776</v>
      </c>
      <c r="D43" s="136">
        <v>6</v>
      </c>
      <c r="E43" s="136">
        <v>159</v>
      </c>
      <c r="F43" s="136">
        <v>1351</v>
      </c>
      <c r="G43" s="136">
        <v>123</v>
      </c>
      <c r="H43" s="136">
        <v>5940</v>
      </c>
      <c r="I43" s="136">
        <v>37</v>
      </c>
      <c r="J43" s="136">
        <v>5903</v>
      </c>
      <c r="K43" s="136" t="s">
        <v>13</v>
      </c>
      <c r="L43" s="136">
        <v>76</v>
      </c>
      <c r="M43" s="136">
        <v>18</v>
      </c>
      <c r="N43" s="136">
        <v>97103</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304048</v>
      </c>
      <c r="D44" s="137">
        <v>2827</v>
      </c>
      <c r="E44" s="137">
        <v>10614</v>
      </c>
      <c r="F44" s="137">
        <v>3851</v>
      </c>
      <c r="G44" s="137">
        <v>3332</v>
      </c>
      <c r="H44" s="137">
        <v>144904</v>
      </c>
      <c r="I44" s="137">
        <v>110715</v>
      </c>
      <c r="J44" s="137">
        <v>34189</v>
      </c>
      <c r="K44" s="137">
        <v>1436</v>
      </c>
      <c r="L44" s="137">
        <v>6133</v>
      </c>
      <c r="M44" s="137">
        <v>18656</v>
      </c>
      <c r="N44" s="137">
        <v>112295</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23513</v>
      </c>
      <c r="D45" s="136">
        <v>1</v>
      </c>
      <c r="E45" s="136">
        <v>1801</v>
      </c>
      <c r="F45" s="136">
        <v>14892</v>
      </c>
      <c r="G45" s="136">
        <v>1557</v>
      </c>
      <c r="H45" s="136">
        <v>1178</v>
      </c>
      <c r="I45" s="136">
        <v>797</v>
      </c>
      <c r="J45" s="136">
        <v>381</v>
      </c>
      <c r="K45" s="136" t="s">
        <v>13</v>
      </c>
      <c r="L45" s="136">
        <v>1447</v>
      </c>
      <c r="M45" s="136">
        <v>531</v>
      </c>
      <c r="N45" s="136">
        <v>2106</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1233</v>
      </c>
      <c r="D47" s="136">
        <v>501</v>
      </c>
      <c r="E47" s="136">
        <v>25</v>
      </c>
      <c r="F47" s="136">
        <v>14</v>
      </c>
      <c r="G47" s="136">
        <v>16</v>
      </c>
      <c r="H47" s="136">
        <v>3</v>
      </c>
      <c r="I47" s="136" t="s">
        <v>13</v>
      </c>
      <c r="J47" s="136">
        <v>3</v>
      </c>
      <c r="K47" s="136" t="s">
        <v>13</v>
      </c>
      <c r="L47" s="136">
        <v>14</v>
      </c>
      <c r="M47" s="136">
        <v>660</v>
      </c>
      <c r="N47" s="136" t="s">
        <v>13</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v>61</v>
      </c>
      <c r="D48" s="136" t="s">
        <v>13</v>
      </c>
      <c r="E48" s="136">
        <v>4</v>
      </c>
      <c r="F48" s="136" t="s">
        <v>13</v>
      </c>
      <c r="G48" s="136">
        <v>3</v>
      </c>
      <c r="H48" s="136" t="s">
        <v>13</v>
      </c>
      <c r="I48" s="136" t="s">
        <v>13</v>
      </c>
      <c r="J48" s="136" t="s">
        <v>13</v>
      </c>
      <c r="K48" s="136" t="s">
        <v>13</v>
      </c>
      <c r="L48" s="136">
        <v>6</v>
      </c>
      <c r="M48" s="136">
        <v>48</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24684</v>
      </c>
      <c r="D49" s="137">
        <v>502</v>
      </c>
      <c r="E49" s="137">
        <v>1821</v>
      </c>
      <c r="F49" s="137">
        <v>14906</v>
      </c>
      <c r="G49" s="137">
        <v>1570</v>
      </c>
      <c r="H49" s="137">
        <v>1181</v>
      </c>
      <c r="I49" s="137">
        <v>797</v>
      </c>
      <c r="J49" s="137">
        <v>384</v>
      </c>
      <c r="K49" s="137" t="s">
        <v>13</v>
      </c>
      <c r="L49" s="137">
        <v>1456</v>
      </c>
      <c r="M49" s="137">
        <v>1143</v>
      </c>
      <c r="N49" s="137">
        <v>2106</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328732</v>
      </c>
      <c r="D50" s="137">
        <v>3330</v>
      </c>
      <c r="E50" s="137">
        <v>12434</v>
      </c>
      <c r="F50" s="137">
        <v>18757</v>
      </c>
      <c r="G50" s="137">
        <v>4902</v>
      </c>
      <c r="H50" s="137">
        <v>146085</v>
      </c>
      <c r="I50" s="137">
        <v>111512</v>
      </c>
      <c r="J50" s="137">
        <v>34573</v>
      </c>
      <c r="K50" s="137">
        <v>1436</v>
      </c>
      <c r="L50" s="137">
        <v>7588</v>
      </c>
      <c r="M50" s="137">
        <v>19799</v>
      </c>
      <c r="N50" s="137">
        <v>114402</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-4472</v>
      </c>
      <c r="D51" s="137">
        <v>-26632</v>
      </c>
      <c r="E51" s="137">
        <v>-891</v>
      </c>
      <c r="F51" s="137">
        <v>-25666</v>
      </c>
      <c r="G51" s="137">
        <v>-4592</v>
      </c>
      <c r="H51" s="137">
        <v>-128761</v>
      </c>
      <c r="I51" s="137">
        <v>-88962</v>
      </c>
      <c r="J51" s="137">
        <v>-39799</v>
      </c>
      <c r="K51" s="137">
        <v>-8352</v>
      </c>
      <c r="L51" s="137">
        <v>-13465</v>
      </c>
      <c r="M51" s="137">
        <v>-5112</v>
      </c>
      <c r="N51" s="137">
        <v>209000</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-7948</v>
      </c>
      <c r="D52" s="138">
        <v>-26865</v>
      </c>
      <c r="E52" s="138">
        <v>-1946</v>
      </c>
      <c r="F52" s="138">
        <v>-27419</v>
      </c>
      <c r="G52" s="138">
        <v>-4768</v>
      </c>
      <c r="H52" s="138">
        <v>-129484</v>
      </c>
      <c r="I52" s="138">
        <v>-89697</v>
      </c>
      <c r="J52" s="138">
        <v>-39787</v>
      </c>
      <c r="K52" s="138">
        <v>-8347</v>
      </c>
      <c r="L52" s="138">
        <v>-10459</v>
      </c>
      <c r="M52" s="138">
        <v>-5555</v>
      </c>
      <c r="N52" s="138">
        <v>206894</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t="s">
        <v>13</v>
      </c>
      <c r="D53" s="136" t="s">
        <v>13</v>
      </c>
      <c r="E53" s="136" t="s">
        <v>13</v>
      </c>
      <c r="F53" s="136" t="s">
        <v>13</v>
      </c>
      <c r="G53" s="136" t="s">
        <v>13</v>
      </c>
      <c r="H53" s="136" t="s">
        <v>13</v>
      </c>
      <c r="I53" s="136" t="s">
        <v>13</v>
      </c>
      <c r="J53" s="136" t="s">
        <v>13</v>
      </c>
      <c r="K53" s="136" t="s">
        <v>13</v>
      </c>
      <c r="L53" s="136" t="s">
        <v>13</v>
      </c>
      <c r="M53" s="136" t="s">
        <v>13</v>
      </c>
      <c r="N53" s="136" t="s">
        <v>13</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9794</v>
      </c>
      <c r="D54" s="136" t="s">
        <v>13</v>
      </c>
      <c r="E54" s="136" t="s">
        <v>13</v>
      </c>
      <c r="F54" s="136" t="s">
        <v>13</v>
      </c>
      <c r="G54" s="136" t="s">
        <v>13</v>
      </c>
      <c r="H54" s="136" t="s">
        <v>13</v>
      </c>
      <c r="I54" s="136" t="s">
        <v>13</v>
      </c>
      <c r="J54" s="136" t="s">
        <v>13</v>
      </c>
      <c r="K54" s="136" t="s">
        <v>13</v>
      </c>
      <c r="L54" s="136" t="s">
        <v>13</v>
      </c>
      <c r="M54" s="136" t="s">
        <v>13</v>
      </c>
      <c r="N54" s="136">
        <v>9794</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260.63</v>
      </c>
      <c r="D56" s="36">
        <v>75.819999999999993</v>
      </c>
      <c r="E56" s="36">
        <v>34.44</v>
      </c>
      <c r="F56" s="36">
        <v>20.420000000000002</v>
      </c>
      <c r="G56" s="36">
        <v>14.05</v>
      </c>
      <c r="H56" s="36">
        <v>51.55</v>
      </c>
      <c r="I56" s="36">
        <v>23.5</v>
      </c>
      <c r="J56" s="36">
        <v>28.05</v>
      </c>
      <c r="K56" s="36">
        <v>16.079999999999998</v>
      </c>
      <c r="L56" s="36">
        <v>32.75</v>
      </c>
      <c r="M56" s="36">
        <v>15.53</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165.53</v>
      </c>
      <c r="D57" s="36">
        <v>28.87</v>
      </c>
      <c r="E57" s="36">
        <v>8.85</v>
      </c>
      <c r="F57" s="36">
        <v>78.17</v>
      </c>
      <c r="G57" s="36">
        <v>4.47</v>
      </c>
      <c r="H57" s="36">
        <v>30.53</v>
      </c>
      <c r="I57" s="36">
        <v>29.32</v>
      </c>
      <c r="J57" s="36">
        <v>1.21</v>
      </c>
      <c r="K57" s="36">
        <v>1.99</v>
      </c>
      <c r="L57" s="36">
        <v>9.11</v>
      </c>
      <c r="M57" s="36">
        <v>3.52</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v>769.51</v>
      </c>
      <c r="D58" s="36" t="s">
        <v>13</v>
      </c>
      <c r="E58" s="36" t="s">
        <v>13</v>
      </c>
      <c r="F58" s="36" t="s">
        <v>13</v>
      </c>
      <c r="G58" s="36" t="s">
        <v>13</v>
      </c>
      <c r="H58" s="36">
        <v>769.51</v>
      </c>
      <c r="I58" s="36">
        <v>687.39</v>
      </c>
      <c r="J58" s="36">
        <v>82.13</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9.5500000000000007</v>
      </c>
      <c r="D59" s="36" t="s">
        <v>13</v>
      </c>
      <c r="E59" s="36" t="s">
        <v>13</v>
      </c>
      <c r="F59" s="36" t="s">
        <v>13</v>
      </c>
      <c r="G59" s="36" t="s">
        <v>13</v>
      </c>
      <c r="H59" s="36" t="s">
        <v>13</v>
      </c>
      <c r="I59" s="36" t="s">
        <v>13</v>
      </c>
      <c r="J59" s="36" t="s">
        <v>13</v>
      </c>
      <c r="K59" s="36" t="s">
        <v>13</v>
      </c>
      <c r="L59" s="36" t="s">
        <v>13</v>
      </c>
      <c r="M59" s="36" t="s">
        <v>13</v>
      </c>
      <c r="N59" s="36">
        <v>9.5500000000000007</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389.44</v>
      </c>
      <c r="D60" s="36">
        <v>8.94</v>
      </c>
      <c r="E60" s="36">
        <v>5.37</v>
      </c>
      <c r="F60" s="36">
        <v>26.22</v>
      </c>
      <c r="G60" s="36">
        <v>12.94</v>
      </c>
      <c r="H60" s="36">
        <v>221.01</v>
      </c>
      <c r="I60" s="36">
        <v>26.76</v>
      </c>
      <c r="J60" s="36">
        <v>194.25</v>
      </c>
      <c r="K60" s="36">
        <v>19.36</v>
      </c>
      <c r="L60" s="36">
        <v>21.91</v>
      </c>
      <c r="M60" s="36">
        <v>73.650000000000006</v>
      </c>
      <c r="N60" s="36">
        <v>0.03</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400.9</v>
      </c>
      <c r="D61" s="36">
        <v>0.02</v>
      </c>
      <c r="E61" s="36">
        <v>0.61</v>
      </c>
      <c r="F61" s="36">
        <v>5.17</v>
      </c>
      <c r="G61" s="36">
        <v>0.47</v>
      </c>
      <c r="H61" s="36">
        <v>22.73</v>
      </c>
      <c r="I61" s="36">
        <v>0.14000000000000001</v>
      </c>
      <c r="J61" s="36">
        <v>22.59</v>
      </c>
      <c r="K61" s="36" t="s">
        <v>13</v>
      </c>
      <c r="L61" s="36">
        <v>0.28999999999999998</v>
      </c>
      <c r="M61" s="36">
        <v>7.0000000000000007E-2</v>
      </c>
      <c r="N61" s="36">
        <v>371.54</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1193.77</v>
      </c>
      <c r="D62" s="37">
        <v>113.61</v>
      </c>
      <c r="E62" s="37">
        <v>48.05</v>
      </c>
      <c r="F62" s="37">
        <v>119.65</v>
      </c>
      <c r="G62" s="37">
        <v>30.99</v>
      </c>
      <c r="H62" s="37">
        <v>1049.8699999999999</v>
      </c>
      <c r="I62" s="37">
        <v>766.82</v>
      </c>
      <c r="J62" s="37">
        <v>283.05</v>
      </c>
      <c r="K62" s="37">
        <v>37.43</v>
      </c>
      <c r="L62" s="37">
        <v>63.48</v>
      </c>
      <c r="M62" s="37">
        <v>92.64</v>
      </c>
      <c r="N62" s="37">
        <v>-361.96</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78.91</v>
      </c>
      <c r="D63" s="36">
        <v>1.03</v>
      </c>
      <c r="E63" s="36">
        <v>2.95</v>
      </c>
      <c r="F63" s="36">
        <v>50.33</v>
      </c>
      <c r="G63" s="36">
        <v>4.96</v>
      </c>
      <c r="H63" s="36">
        <v>1.71</v>
      </c>
      <c r="I63" s="36">
        <v>0.24</v>
      </c>
      <c r="J63" s="36">
        <v>1.48</v>
      </c>
      <c r="K63" s="36">
        <v>0.02</v>
      </c>
      <c r="L63" s="36">
        <v>16.43</v>
      </c>
      <c r="M63" s="36">
        <v>1.48</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15.63</v>
      </c>
      <c r="D64" s="36" t="s">
        <v>13</v>
      </c>
      <c r="E64" s="36">
        <v>0.14000000000000001</v>
      </c>
      <c r="F64" s="36">
        <v>0.13</v>
      </c>
      <c r="G64" s="36">
        <v>1.1399999999999999</v>
      </c>
      <c r="H64" s="36" t="s">
        <v>13</v>
      </c>
      <c r="I64" s="36" t="s">
        <v>13</v>
      </c>
      <c r="J64" s="36" t="s">
        <v>13</v>
      </c>
      <c r="K64" s="36" t="s">
        <v>13</v>
      </c>
      <c r="L64" s="36">
        <v>14.14</v>
      </c>
      <c r="M64" s="36">
        <v>0.06</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2.4700000000000002</v>
      </c>
      <c r="D66" s="36" t="s">
        <v>13</v>
      </c>
      <c r="E66" s="36" t="s">
        <v>13</v>
      </c>
      <c r="F66" s="36" t="s">
        <v>13</v>
      </c>
      <c r="G66" s="36">
        <v>0.39</v>
      </c>
      <c r="H66" s="36">
        <v>0.04</v>
      </c>
      <c r="I66" s="36" t="s">
        <v>13</v>
      </c>
      <c r="J66" s="36">
        <v>0.04</v>
      </c>
      <c r="K66" s="36" t="s">
        <v>13</v>
      </c>
      <c r="L66" s="36">
        <v>0.67</v>
      </c>
      <c r="M66" s="36">
        <v>1.38</v>
      </c>
      <c r="N66" s="36" t="s">
        <v>13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v>0.23</v>
      </c>
      <c r="D67" s="36" t="s">
        <v>13</v>
      </c>
      <c r="E67" s="36">
        <v>0.02</v>
      </c>
      <c r="F67" s="36" t="s">
        <v>13</v>
      </c>
      <c r="G67" s="36">
        <v>0.01</v>
      </c>
      <c r="H67" s="36" t="s">
        <v>13</v>
      </c>
      <c r="I67" s="36" t="s">
        <v>13</v>
      </c>
      <c r="J67" s="36" t="s">
        <v>13</v>
      </c>
      <c r="K67" s="36" t="s">
        <v>13</v>
      </c>
      <c r="L67" s="36">
        <v>0.02</v>
      </c>
      <c r="M67" s="36">
        <v>0.18</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81.150000000000006</v>
      </c>
      <c r="D68" s="37">
        <v>1.03</v>
      </c>
      <c r="E68" s="37">
        <v>2.93</v>
      </c>
      <c r="F68" s="37">
        <v>50.33</v>
      </c>
      <c r="G68" s="37">
        <v>5.34</v>
      </c>
      <c r="H68" s="37">
        <v>1.75</v>
      </c>
      <c r="I68" s="37">
        <v>0.24</v>
      </c>
      <c r="J68" s="37">
        <v>1.52</v>
      </c>
      <c r="K68" s="37">
        <v>0.02</v>
      </c>
      <c r="L68" s="37">
        <v>17.07</v>
      </c>
      <c r="M68" s="37">
        <v>2.68</v>
      </c>
      <c r="N68" s="37" t="s">
        <v>13</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1274.9100000000001</v>
      </c>
      <c r="D69" s="37">
        <v>114.64</v>
      </c>
      <c r="E69" s="37">
        <v>50.99</v>
      </c>
      <c r="F69" s="37">
        <v>169.97</v>
      </c>
      <c r="G69" s="37">
        <v>36.33</v>
      </c>
      <c r="H69" s="37">
        <v>1051.6199999999999</v>
      </c>
      <c r="I69" s="37">
        <v>767.06</v>
      </c>
      <c r="J69" s="37">
        <v>284.56</v>
      </c>
      <c r="K69" s="37">
        <v>37.450000000000003</v>
      </c>
      <c r="L69" s="37">
        <v>80.56</v>
      </c>
      <c r="M69" s="37">
        <v>95.31</v>
      </c>
      <c r="N69" s="37">
        <v>-361.96</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202</v>
      </c>
      <c r="D74" s="36" t="s">
        <v>13</v>
      </c>
      <c r="E74" s="36" t="s">
        <v>13</v>
      </c>
      <c r="F74" s="36" t="s">
        <v>13</v>
      </c>
      <c r="G74" s="36" t="s">
        <v>13</v>
      </c>
      <c r="H74" s="36" t="s">
        <v>13</v>
      </c>
      <c r="I74" s="36" t="s">
        <v>13</v>
      </c>
      <c r="J74" s="36" t="s">
        <v>13</v>
      </c>
      <c r="K74" s="36" t="s">
        <v>13</v>
      </c>
      <c r="L74" s="36" t="s">
        <v>13</v>
      </c>
      <c r="M74" s="36" t="s">
        <v>13</v>
      </c>
      <c r="N74" s="36">
        <v>202</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214.43</v>
      </c>
      <c r="D75" s="36" t="s">
        <v>13</v>
      </c>
      <c r="E75" s="36" t="s">
        <v>13</v>
      </c>
      <c r="F75" s="36" t="s">
        <v>13</v>
      </c>
      <c r="G75" s="36" t="s">
        <v>13</v>
      </c>
      <c r="H75" s="36" t="s">
        <v>13</v>
      </c>
      <c r="I75" s="36" t="s">
        <v>13</v>
      </c>
      <c r="J75" s="36" t="s">
        <v>13</v>
      </c>
      <c r="K75" s="36" t="s">
        <v>13</v>
      </c>
      <c r="L75" s="36" t="s">
        <v>13</v>
      </c>
      <c r="M75" s="36" t="s">
        <v>13</v>
      </c>
      <c r="N75" s="36">
        <v>214.43</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215.31</v>
      </c>
      <c r="D76" s="36">
        <v>0.51</v>
      </c>
      <c r="E76" s="36">
        <v>0.11</v>
      </c>
      <c r="F76" s="36">
        <v>9.44</v>
      </c>
      <c r="G76" s="36">
        <v>4.43</v>
      </c>
      <c r="H76" s="36">
        <v>184.98</v>
      </c>
      <c r="I76" s="36">
        <v>179.17</v>
      </c>
      <c r="J76" s="36">
        <v>5.8</v>
      </c>
      <c r="K76" s="36">
        <v>1.41</v>
      </c>
      <c r="L76" s="36">
        <v>14.33</v>
      </c>
      <c r="M76" s="36">
        <v>0.1</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97.25</v>
      </c>
      <c r="D77" s="36">
        <v>0.23</v>
      </c>
      <c r="E77" s="36">
        <v>0.06</v>
      </c>
      <c r="F77" s="36" t="s">
        <v>13</v>
      </c>
      <c r="G77" s="36" t="s">
        <v>13</v>
      </c>
      <c r="H77" s="36">
        <v>96.96</v>
      </c>
      <c r="I77" s="36">
        <v>96.13</v>
      </c>
      <c r="J77" s="36">
        <v>0.82</v>
      </c>
      <c r="K77" s="36" t="s">
        <v>13</v>
      </c>
      <c r="L77" s="36" t="s">
        <v>13</v>
      </c>
      <c r="M77" s="36" t="s">
        <v>13</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97.94</v>
      </c>
      <c r="D78" s="36">
        <v>0.49</v>
      </c>
      <c r="E78" s="36">
        <v>10.93</v>
      </c>
      <c r="F78" s="36">
        <v>1.78</v>
      </c>
      <c r="G78" s="36">
        <v>6.8</v>
      </c>
      <c r="H78" s="36">
        <v>0.01</v>
      </c>
      <c r="I78" s="36">
        <v>0.01</v>
      </c>
      <c r="J78" s="36" t="s">
        <v>13</v>
      </c>
      <c r="K78" s="36">
        <v>2.31</v>
      </c>
      <c r="L78" s="36">
        <v>8.3800000000000008</v>
      </c>
      <c r="M78" s="36">
        <v>67.239999999999995</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737.33</v>
      </c>
      <c r="D79" s="36">
        <v>9.6</v>
      </c>
      <c r="E79" s="36">
        <v>30.12</v>
      </c>
      <c r="F79" s="36">
        <v>8.68</v>
      </c>
      <c r="G79" s="36">
        <v>1.99</v>
      </c>
      <c r="H79" s="36">
        <v>295.22000000000003</v>
      </c>
      <c r="I79" s="36">
        <v>148.44999999999999</v>
      </c>
      <c r="J79" s="36">
        <v>146.78</v>
      </c>
      <c r="K79" s="36">
        <v>1.78</v>
      </c>
      <c r="L79" s="36">
        <v>1.04</v>
      </c>
      <c r="M79" s="36">
        <v>4.1100000000000003</v>
      </c>
      <c r="N79" s="36">
        <v>384.79</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400.9</v>
      </c>
      <c r="D80" s="36">
        <v>0.02</v>
      </c>
      <c r="E80" s="36">
        <v>0.61</v>
      </c>
      <c r="F80" s="36">
        <v>5.17</v>
      </c>
      <c r="G80" s="36">
        <v>0.47</v>
      </c>
      <c r="H80" s="36">
        <v>22.73</v>
      </c>
      <c r="I80" s="36">
        <v>0.14000000000000001</v>
      </c>
      <c r="J80" s="36">
        <v>22.59</v>
      </c>
      <c r="K80" s="36" t="s">
        <v>13</v>
      </c>
      <c r="L80" s="36">
        <v>0.28999999999999998</v>
      </c>
      <c r="M80" s="36">
        <v>7.0000000000000007E-2</v>
      </c>
      <c r="N80" s="36">
        <v>371.54</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1163.3599999999999</v>
      </c>
      <c r="D81" s="37">
        <v>10.82</v>
      </c>
      <c r="E81" s="37">
        <v>40.61</v>
      </c>
      <c r="F81" s="37">
        <v>14.73</v>
      </c>
      <c r="G81" s="37">
        <v>12.75</v>
      </c>
      <c r="H81" s="37">
        <v>554.44000000000005</v>
      </c>
      <c r="I81" s="37">
        <v>423.62</v>
      </c>
      <c r="J81" s="37">
        <v>130.81</v>
      </c>
      <c r="K81" s="37">
        <v>5.5</v>
      </c>
      <c r="L81" s="37">
        <v>23.46</v>
      </c>
      <c r="M81" s="37">
        <v>71.38</v>
      </c>
      <c r="N81" s="37">
        <v>429.67</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89.96</v>
      </c>
      <c r="D82" s="36" t="s">
        <v>13</v>
      </c>
      <c r="E82" s="36">
        <v>6.89</v>
      </c>
      <c r="F82" s="36">
        <v>56.98</v>
      </c>
      <c r="G82" s="36">
        <v>5.96</v>
      </c>
      <c r="H82" s="36">
        <v>4.51</v>
      </c>
      <c r="I82" s="36">
        <v>3.05</v>
      </c>
      <c r="J82" s="36">
        <v>1.46</v>
      </c>
      <c r="K82" s="36" t="s">
        <v>13</v>
      </c>
      <c r="L82" s="36">
        <v>5.54</v>
      </c>
      <c r="M82" s="36">
        <v>2.0299999999999998</v>
      </c>
      <c r="N82" s="36">
        <v>8.06</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4.72</v>
      </c>
      <c r="D84" s="36">
        <v>1.92</v>
      </c>
      <c r="E84" s="36">
        <v>0.09</v>
      </c>
      <c r="F84" s="36">
        <v>0.05</v>
      </c>
      <c r="G84" s="36">
        <v>0.06</v>
      </c>
      <c r="H84" s="36">
        <v>0.01</v>
      </c>
      <c r="I84" s="36" t="s">
        <v>13</v>
      </c>
      <c r="J84" s="36">
        <v>0.01</v>
      </c>
      <c r="K84" s="36" t="s">
        <v>13</v>
      </c>
      <c r="L84" s="36">
        <v>0.05</v>
      </c>
      <c r="M84" s="36">
        <v>2.5299999999999998</v>
      </c>
      <c r="N84" s="36" t="s">
        <v>13</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v>0.23</v>
      </c>
      <c r="D85" s="36" t="s">
        <v>13</v>
      </c>
      <c r="E85" s="36">
        <v>0.02</v>
      </c>
      <c r="F85" s="36" t="s">
        <v>13</v>
      </c>
      <c r="G85" s="36">
        <v>0.01</v>
      </c>
      <c r="H85" s="36" t="s">
        <v>13</v>
      </c>
      <c r="I85" s="36" t="s">
        <v>13</v>
      </c>
      <c r="J85" s="36" t="s">
        <v>13</v>
      </c>
      <c r="K85" s="36" t="s">
        <v>13</v>
      </c>
      <c r="L85" s="36">
        <v>0.02</v>
      </c>
      <c r="M85" s="36">
        <v>0.18</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94.45</v>
      </c>
      <c r="D86" s="37">
        <v>1.92</v>
      </c>
      <c r="E86" s="37">
        <v>6.97</v>
      </c>
      <c r="F86" s="37">
        <v>57.03</v>
      </c>
      <c r="G86" s="37">
        <v>6.01</v>
      </c>
      <c r="H86" s="37">
        <v>4.5199999999999996</v>
      </c>
      <c r="I86" s="37">
        <v>3.05</v>
      </c>
      <c r="J86" s="37">
        <v>1.47</v>
      </c>
      <c r="K86" s="37" t="s">
        <v>13</v>
      </c>
      <c r="L86" s="37">
        <v>5.57</v>
      </c>
      <c r="M86" s="37">
        <v>4.37</v>
      </c>
      <c r="N86" s="37">
        <v>8.06</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1257.8</v>
      </c>
      <c r="D87" s="37">
        <v>12.74</v>
      </c>
      <c r="E87" s="37">
        <v>47.58</v>
      </c>
      <c r="F87" s="37">
        <v>71.77</v>
      </c>
      <c r="G87" s="37">
        <v>18.760000000000002</v>
      </c>
      <c r="H87" s="37">
        <v>558.95000000000005</v>
      </c>
      <c r="I87" s="37">
        <v>426.67</v>
      </c>
      <c r="J87" s="37">
        <v>132.28</v>
      </c>
      <c r="K87" s="37">
        <v>5.5</v>
      </c>
      <c r="L87" s="37">
        <v>29.03</v>
      </c>
      <c r="M87" s="37">
        <v>75.75</v>
      </c>
      <c r="N87" s="37">
        <v>437.73</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-17.11</v>
      </c>
      <c r="D88" s="37">
        <v>-101.9</v>
      </c>
      <c r="E88" s="37">
        <v>-3.41</v>
      </c>
      <c r="F88" s="37">
        <v>-98.21</v>
      </c>
      <c r="G88" s="37">
        <v>-17.57</v>
      </c>
      <c r="H88" s="37">
        <v>-492.67</v>
      </c>
      <c r="I88" s="37">
        <v>-340.39</v>
      </c>
      <c r="J88" s="37">
        <v>-152.28</v>
      </c>
      <c r="K88" s="37">
        <v>-31.96</v>
      </c>
      <c r="L88" s="37">
        <v>-51.52</v>
      </c>
      <c r="M88" s="37">
        <v>-19.559999999999999</v>
      </c>
      <c r="N88" s="37">
        <v>799.68</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-30.41</v>
      </c>
      <c r="D89" s="38">
        <v>-102.79</v>
      </c>
      <c r="E89" s="38">
        <v>-7.44</v>
      </c>
      <c r="F89" s="38">
        <v>-104.91</v>
      </c>
      <c r="G89" s="38">
        <v>-18.239999999999998</v>
      </c>
      <c r="H89" s="38">
        <v>-495.43</v>
      </c>
      <c r="I89" s="38">
        <v>-343.2</v>
      </c>
      <c r="J89" s="38">
        <v>-152.22999999999999</v>
      </c>
      <c r="K89" s="38">
        <v>-31.94</v>
      </c>
      <c r="L89" s="38">
        <v>-40.020000000000003</v>
      </c>
      <c r="M89" s="38">
        <v>-21.26</v>
      </c>
      <c r="N89" s="38">
        <v>791.62</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t="s">
        <v>13</v>
      </c>
      <c r="D90" s="36" t="s">
        <v>13</v>
      </c>
      <c r="E90" s="36" t="s">
        <v>13</v>
      </c>
      <c r="F90" s="36" t="s">
        <v>13</v>
      </c>
      <c r="G90" s="36" t="s">
        <v>13</v>
      </c>
      <c r="H90" s="36" t="s">
        <v>13</v>
      </c>
      <c r="I90" s="36" t="s">
        <v>13</v>
      </c>
      <c r="J90" s="36" t="s">
        <v>13</v>
      </c>
      <c r="K90" s="36" t="s">
        <v>13</v>
      </c>
      <c r="L90" s="36" t="s">
        <v>13</v>
      </c>
      <c r="M90" s="36" t="s">
        <v>13</v>
      </c>
      <c r="N90" s="36" t="s">
        <v>13</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37.47</v>
      </c>
      <c r="D91" s="36" t="s">
        <v>13</v>
      </c>
      <c r="E91" s="36" t="s">
        <v>13</v>
      </c>
      <c r="F91" s="36" t="s">
        <v>13</v>
      </c>
      <c r="G91" s="36" t="s">
        <v>13</v>
      </c>
      <c r="H91" s="36" t="s">
        <v>13</v>
      </c>
      <c r="I91" s="36" t="s">
        <v>13</v>
      </c>
      <c r="J91" s="36" t="s">
        <v>13</v>
      </c>
      <c r="K91" s="36" t="s">
        <v>13</v>
      </c>
      <c r="L91" s="36" t="s">
        <v>13</v>
      </c>
      <c r="M91" s="36" t="s">
        <v>13</v>
      </c>
      <c r="N91" s="36">
        <v>37.47</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948</v>
      </c>
      <c r="B1" s="236"/>
      <c r="C1" s="244" t="str">
        <f>"Auszahlungen und Einzahlungen der Kreisverwaltungen "&amp;Deckblatt!A7&amp;" 
nach Produktbereichen"</f>
        <v>Auszahlungen und Einzahlungen der Kreisverwaltungen 2015 
nach Produktbereichen</v>
      </c>
      <c r="D1" s="245"/>
      <c r="E1" s="245"/>
      <c r="F1" s="245"/>
      <c r="G1" s="245"/>
      <c r="H1" s="245" t="str">
        <f>"Auszahlungen und Einzahlungen der Kreisverwaltungen "&amp;Deckblatt!A7&amp;" 
nach Produktbereichen"</f>
        <v>Auszahlungen und Einzahlungen der Kreisverwaltungen 2015 
nach Produktbereichen</v>
      </c>
      <c r="I1" s="245"/>
      <c r="J1" s="245"/>
      <c r="K1" s="245"/>
      <c r="L1" s="245"/>
      <c r="M1" s="245"/>
      <c r="N1" s="245"/>
    </row>
    <row r="2" spans="1:14" s="18" customFormat="1" ht="24.95" customHeight="1">
      <c r="A2" s="261" t="s">
        <v>950</v>
      </c>
      <c r="B2" s="236"/>
      <c r="C2" s="244" t="s">
        <v>131</v>
      </c>
      <c r="D2" s="245"/>
      <c r="E2" s="245"/>
      <c r="F2" s="245"/>
      <c r="G2" s="245"/>
      <c r="H2" s="245" t="s">
        <v>131</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55576</v>
      </c>
      <c r="D19" s="136">
        <v>13265</v>
      </c>
      <c r="E19" s="136">
        <v>8169</v>
      </c>
      <c r="F19" s="136">
        <v>3907</v>
      </c>
      <c r="G19" s="136">
        <v>3024</v>
      </c>
      <c r="H19" s="136">
        <v>14888</v>
      </c>
      <c r="I19" s="136">
        <v>10096</v>
      </c>
      <c r="J19" s="136">
        <v>4792</v>
      </c>
      <c r="K19" s="136">
        <v>2493</v>
      </c>
      <c r="L19" s="136">
        <v>7683</v>
      </c>
      <c r="M19" s="136">
        <v>2146</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28537</v>
      </c>
      <c r="D20" s="136">
        <v>3045</v>
      </c>
      <c r="E20" s="136">
        <v>762</v>
      </c>
      <c r="F20" s="136">
        <v>13703</v>
      </c>
      <c r="G20" s="136">
        <v>494</v>
      </c>
      <c r="H20" s="136">
        <v>7998</v>
      </c>
      <c r="I20" s="136">
        <v>7624</v>
      </c>
      <c r="J20" s="136">
        <v>375</v>
      </c>
      <c r="K20" s="136">
        <v>29</v>
      </c>
      <c r="L20" s="136">
        <v>2201</v>
      </c>
      <c r="M20" s="136">
        <v>304</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v>124448</v>
      </c>
      <c r="D21" s="136" t="s">
        <v>13</v>
      </c>
      <c r="E21" s="136" t="s">
        <v>13</v>
      </c>
      <c r="F21" s="136" t="s">
        <v>13</v>
      </c>
      <c r="G21" s="136" t="s">
        <v>13</v>
      </c>
      <c r="H21" s="136">
        <v>124448</v>
      </c>
      <c r="I21" s="136">
        <v>109370</v>
      </c>
      <c r="J21" s="136">
        <v>15078</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1648</v>
      </c>
      <c r="D22" s="136" t="s">
        <v>13</v>
      </c>
      <c r="E22" s="136" t="s">
        <v>13</v>
      </c>
      <c r="F22" s="136" t="s">
        <v>13</v>
      </c>
      <c r="G22" s="136" t="s">
        <v>13</v>
      </c>
      <c r="H22" s="136" t="s">
        <v>13</v>
      </c>
      <c r="I22" s="136" t="s">
        <v>13</v>
      </c>
      <c r="J22" s="136" t="s">
        <v>13</v>
      </c>
      <c r="K22" s="136" t="s">
        <v>13</v>
      </c>
      <c r="L22" s="136" t="s">
        <v>13</v>
      </c>
      <c r="M22" s="136" t="s">
        <v>13</v>
      </c>
      <c r="N22" s="136">
        <v>1648</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65872</v>
      </c>
      <c r="D23" s="136">
        <v>2341</v>
      </c>
      <c r="E23" s="136">
        <v>1624</v>
      </c>
      <c r="F23" s="136">
        <v>7299</v>
      </c>
      <c r="G23" s="136">
        <v>556</v>
      </c>
      <c r="H23" s="136">
        <v>45656</v>
      </c>
      <c r="I23" s="136">
        <v>8372</v>
      </c>
      <c r="J23" s="136">
        <v>37284</v>
      </c>
      <c r="K23" s="136">
        <v>3411</v>
      </c>
      <c r="L23" s="136">
        <v>3766</v>
      </c>
      <c r="M23" s="136">
        <v>1200</v>
      </c>
      <c r="N23" s="136">
        <v>19</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75486</v>
      </c>
      <c r="D24" s="136" t="s">
        <v>13</v>
      </c>
      <c r="E24" s="136">
        <v>72</v>
      </c>
      <c r="F24" s="136">
        <v>2738</v>
      </c>
      <c r="G24" s="136">
        <v>80</v>
      </c>
      <c r="H24" s="136">
        <v>225</v>
      </c>
      <c r="I24" s="136">
        <v>20</v>
      </c>
      <c r="J24" s="136">
        <v>205</v>
      </c>
      <c r="K24" s="136" t="s">
        <v>13</v>
      </c>
      <c r="L24" s="136">
        <v>46</v>
      </c>
      <c r="M24" s="136">
        <v>2</v>
      </c>
      <c r="N24" s="136">
        <v>72323</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200594</v>
      </c>
      <c r="D25" s="137">
        <v>18650</v>
      </c>
      <c r="E25" s="137">
        <v>10483</v>
      </c>
      <c r="F25" s="137">
        <v>22171</v>
      </c>
      <c r="G25" s="137">
        <v>3994</v>
      </c>
      <c r="H25" s="137">
        <v>192765</v>
      </c>
      <c r="I25" s="137">
        <v>135441</v>
      </c>
      <c r="J25" s="137">
        <v>57324</v>
      </c>
      <c r="K25" s="137">
        <v>5934</v>
      </c>
      <c r="L25" s="137">
        <v>13604</v>
      </c>
      <c r="M25" s="137">
        <v>3648</v>
      </c>
      <c r="N25" s="137">
        <v>-70656</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4399</v>
      </c>
      <c r="D26" s="136">
        <v>360</v>
      </c>
      <c r="E26" s="136">
        <v>164</v>
      </c>
      <c r="F26" s="136">
        <v>326</v>
      </c>
      <c r="G26" s="136">
        <v>26</v>
      </c>
      <c r="H26" s="136">
        <v>980</v>
      </c>
      <c r="I26" s="136">
        <v>143</v>
      </c>
      <c r="J26" s="136">
        <v>837</v>
      </c>
      <c r="K26" s="136" t="s">
        <v>13</v>
      </c>
      <c r="L26" s="136">
        <v>2543</v>
      </c>
      <c r="M26" s="136" t="s">
        <v>13</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2438</v>
      </c>
      <c r="D27" s="136" t="s">
        <v>13</v>
      </c>
      <c r="E27" s="136" t="s">
        <v>13</v>
      </c>
      <c r="F27" s="136">
        <v>40</v>
      </c>
      <c r="G27" s="136" t="s">
        <v>13</v>
      </c>
      <c r="H27" s="136" t="s">
        <v>13</v>
      </c>
      <c r="I27" s="136" t="s">
        <v>13</v>
      </c>
      <c r="J27" s="136" t="s">
        <v>13</v>
      </c>
      <c r="K27" s="136" t="s">
        <v>13</v>
      </c>
      <c r="L27" s="136">
        <v>2398</v>
      </c>
      <c r="M27" s="136" t="s">
        <v>13</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410</v>
      </c>
      <c r="D29" s="136" t="s">
        <v>13</v>
      </c>
      <c r="E29" s="136">
        <v>170</v>
      </c>
      <c r="F29" s="136" t="s">
        <v>13</v>
      </c>
      <c r="G29" s="136" t="s">
        <v>13</v>
      </c>
      <c r="H29" s="136">
        <v>240</v>
      </c>
      <c r="I29" s="136">
        <v>239</v>
      </c>
      <c r="J29" s="136">
        <v>1</v>
      </c>
      <c r="K29" s="136" t="s">
        <v>13</v>
      </c>
      <c r="L29" s="136" t="s">
        <v>13</v>
      </c>
      <c r="M29" s="136" t="s">
        <v>13</v>
      </c>
      <c r="N29" s="136" t="s">
        <v>13</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4810</v>
      </c>
      <c r="D31" s="137">
        <v>360</v>
      </c>
      <c r="E31" s="137">
        <v>334</v>
      </c>
      <c r="F31" s="137">
        <v>326</v>
      </c>
      <c r="G31" s="137">
        <v>26</v>
      </c>
      <c r="H31" s="137">
        <v>1220</v>
      </c>
      <c r="I31" s="137">
        <v>382</v>
      </c>
      <c r="J31" s="137">
        <v>838</v>
      </c>
      <c r="K31" s="137" t="s">
        <v>13</v>
      </c>
      <c r="L31" s="137">
        <v>2543</v>
      </c>
      <c r="M31" s="137" t="s">
        <v>13</v>
      </c>
      <c r="N31" s="137" t="s">
        <v>13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205404</v>
      </c>
      <c r="D32" s="137">
        <v>19011</v>
      </c>
      <c r="E32" s="137">
        <v>10817</v>
      </c>
      <c r="F32" s="137">
        <v>22497</v>
      </c>
      <c r="G32" s="137">
        <v>4021</v>
      </c>
      <c r="H32" s="137">
        <v>193985</v>
      </c>
      <c r="I32" s="137">
        <v>135823</v>
      </c>
      <c r="J32" s="137">
        <v>58162</v>
      </c>
      <c r="K32" s="137">
        <v>5934</v>
      </c>
      <c r="L32" s="137">
        <v>16147</v>
      </c>
      <c r="M32" s="137">
        <v>3648</v>
      </c>
      <c r="N32" s="137">
        <v>-70656</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30363</v>
      </c>
      <c r="D37" s="136" t="s">
        <v>13</v>
      </c>
      <c r="E37" s="136" t="s">
        <v>13</v>
      </c>
      <c r="F37" s="136" t="s">
        <v>13</v>
      </c>
      <c r="G37" s="136" t="s">
        <v>13</v>
      </c>
      <c r="H37" s="136" t="s">
        <v>13</v>
      </c>
      <c r="I37" s="136" t="s">
        <v>13</v>
      </c>
      <c r="J37" s="136" t="s">
        <v>13</v>
      </c>
      <c r="K37" s="136" t="s">
        <v>13</v>
      </c>
      <c r="L37" s="136" t="s">
        <v>13</v>
      </c>
      <c r="M37" s="136" t="s">
        <v>13</v>
      </c>
      <c r="N37" s="136">
        <v>30363</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38881</v>
      </c>
      <c r="D38" s="136" t="s">
        <v>13</v>
      </c>
      <c r="E38" s="136" t="s">
        <v>13</v>
      </c>
      <c r="F38" s="136" t="s">
        <v>13</v>
      </c>
      <c r="G38" s="136" t="s">
        <v>13</v>
      </c>
      <c r="H38" s="136" t="s">
        <v>13</v>
      </c>
      <c r="I38" s="136" t="s">
        <v>13</v>
      </c>
      <c r="J38" s="136" t="s">
        <v>13</v>
      </c>
      <c r="K38" s="136" t="s">
        <v>13</v>
      </c>
      <c r="L38" s="136" t="s">
        <v>13</v>
      </c>
      <c r="M38" s="136" t="s">
        <v>13</v>
      </c>
      <c r="N38" s="136">
        <v>38881</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65960</v>
      </c>
      <c r="D39" s="136">
        <v>21</v>
      </c>
      <c r="E39" s="136" t="s">
        <v>13</v>
      </c>
      <c r="F39" s="136">
        <v>1902</v>
      </c>
      <c r="G39" s="136">
        <v>597</v>
      </c>
      <c r="H39" s="136">
        <v>61016</v>
      </c>
      <c r="I39" s="136">
        <v>33023</v>
      </c>
      <c r="J39" s="136">
        <v>27993</v>
      </c>
      <c r="K39" s="136">
        <v>33</v>
      </c>
      <c r="L39" s="136">
        <v>2377</v>
      </c>
      <c r="M39" s="136">
        <v>14</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12781</v>
      </c>
      <c r="D40" s="136">
        <v>103</v>
      </c>
      <c r="E40" s="136" t="s">
        <v>13</v>
      </c>
      <c r="F40" s="136">
        <v>3</v>
      </c>
      <c r="G40" s="136">
        <v>22</v>
      </c>
      <c r="H40" s="136">
        <v>12654</v>
      </c>
      <c r="I40" s="136">
        <v>12654</v>
      </c>
      <c r="J40" s="136" t="s">
        <v>13</v>
      </c>
      <c r="K40" s="136" t="s">
        <v>13</v>
      </c>
      <c r="L40" s="136" t="s">
        <v>13</v>
      </c>
      <c r="M40" s="136" t="s">
        <v>13</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9095</v>
      </c>
      <c r="D41" s="136">
        <v>132</v>
      </c>
      <c r="E41" s="136">
        <v>4224</v>
      </c>
      <c r="F41" s="136">
        <v>128</v>
      </c>
      <c r="G41" s="136">
        <v>1184</v>
      </c>
      <c r="H41" s="136">
        <v>204</v>
      </c>
      <c r="I41" s="136">
        <v>1</v>
      </c>
      <c r="J41" s="136">
        <v>203</v>
      </c>
      <c r="K41" s="136">
        <v>308</v>
      </c>
      <c r="L41" s="136">
        <v>2805</v>
      </c>
      <c r="M41" s="136">
        <v>109</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123576</v>
      </c>
      <c r="D42" s="136">
        <v>1021</v>
      </c>
      <c r="E42" s="136">
        <v>4541</v>
      </c>
      <c r="F42" s="136">
        <v>3181</v>
      </c>
      <c r="G42" s="136">
        <v>115</v>
      </c>
      <c r="H42" s="136">
        <v>41928</v>
      </c>
      <c r="I42" s="136">
        <v>38839</v>
      </c>
      <c r="J42" s="136">
        <v>3089</v>
      </c>
      <c r="K42" s="136">
        <v>55</v>
      </c>
      <c r="L42" s="136">
        <v>190</v>
      </c>
      <c r="M42" s="136">
        <v>215</v>
      </c>
      <c r="N42" s="136">
        <v>72329</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75486</v>
      </c>
      <c r="D43" s="136" t="s">
        <v>13</v>
      </c>
      <c r="E43" s="136">
        <v>72</v>
      </c>
      <c r="F43" s="136">
        <v>2738</v>
      </c>
      <c r="G43" s="136">
        <v>80</v>
      </c>
      <c r="H43" s="136">
        <v>225</v>
      </c>
      <c r="I43" s="136">
        <v>20</v>
      </c>
      <c r="J43" s="136">
        <v>205</v>
      </c>
      <c r="K43" s="136" t="s">
        <v>13</v>
      </c>
      <c r="L43" s="136">
        <v>46</v>
      </c>
      <c r="M43" s="136">
        <v>2</v>
      </c>
      <c r="N43" s="136">
        <v>72323</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205169</v>
      </c>
      <c r="D44" s="137">
        <v>1276</v>
      </c>
      <c r="E44" s="137">
        <v>8693</v>
      </c>
      <c r="F44" s="137">
        <v>2476</v>
      </c>
      <c r="G44" s="137">
        <v>1838</v>
      </c>
      <c r="H44" s="137">
        <v>115576</v>
      </c>
      <c r="I44" s="137">
        <v>84497</v>
      </c>
      <c r="J44" s="137">
        <v>31079</v>
      </c>
      <c r="K44" s="137">
        <v>397</v>
      </c>
      <c r="L44" s="137">
        <v>5326</v>
      </c>
      <c r="M44" s="137">
        <v>337</v>
      </c>
      <c r="N44" s="137">
        <v>69250</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3295</v>
      </c>
      <c r="D45" s="136">
        <v>2</v>
      </c>
      <c r="E45" s="136">
        <v>761</v>
      </c>
      <c r="F45" s="136" t="s">
        <v>13</v>
      </c>
      <c r="G45" s="136" t="s">
        <v>13</v>
      </c>
      <c r="H45" s="136">
        <v>1</v>
      </c>
      <c r="I45" s="136">
        <v>1</v>
      </c>
      <c r="J45" s="136" t="s">
        <v>13</v>
      </c>
      <c r="K45" s="136" t="s">
        <v>13</v>
      </c>
      <c r="L45" s="136">
        <v>1266</v>
      </c>
      <c r="M45" s="136" t="s">
        <v>13</v>
      </c>
      <c r="N45" s="136">
        <v>1265</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1087</v>
      </c>
      <c r="D47" s="136">
        <v>6</v>
      </c>
      <c r="E47" s="136" t="s">
        <v>13</v>
      </c>
      <c r="F47" s="136">
        <v>8</v>
      </c>
      <c r="G47" s="136">
        <v>21</v>
      </c>
      <c r="H47" s="136">
        <v>928</v>
      </c>
      <c r="I47" s="136">
        <v>89</v>
      </c>
      <c r="J47" s="136">
        <v>839</v>
      </c>
      <c r="K47" s="136" t="s">
        <v>13</v>
      </c>
      <c r="L47" s="136">
        <v>125</v>
      </c>
      <c r="M47" s="136" t="s">
        <v>13</v>
      </c>
      <c r="N47" s="136" t="s">
        <v>13</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4383</v>
      </c>
      <c r="D49" s="137">
        <v>8</v>
      </c>
      <c r="E49" s="137">
        <v>761</v>
      </c>
      <c r="F49" s="137">
        <v>8</v>
      </c>
      <c r="G49" s="137">
        <v>21</v>
      </c>
      <c r="H49" s="137">
        <v>930</v>
      </c>
      <c r="I49" s="137">
        <v>90</v>
      </c>
      <c r="J49" s="137">
        <v>839</v>
      </c>
      <c r="K49" s="137" t="s">
        <v>13</v>
      </c>
      <c r="L49" s="137">
        <v>1391</v>
      </c>
      <c r="M49" s="137" t="s">
        <v>13</v>
      </c>
      <c r="N49" s="137">
        <v>1265</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209551</v>
      </c>
      <c r="D50" s="137">
        <v>1284</v>
      </c>
      <c r="E50" s="137">
        <v>9454</v>
      </c>
      <c r="F50" s="137">
        <v>2484</v>
      </c>
      <c r="G50" s="137">
        <v>1859</v>
      </c>
      <c r="H50" s="137">
        <v>116506</v>
      </c>
      <c r="I50" s="137">
        <v>84587</v>
      </c>
      <c r="J50" s="137">
        <v>31918</v>
      </c>
      <c r="K50" s="137">
        <v>397</v>
      </c>
      <c r="L50" s="137">
        <v>6717</v>
      </c>
      <c r="M50" s="137">
        <v>337</v>
      </c>
      <c r="N50" s="137">
        <v>70515</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4148</v>
      </c>
      <c r="D51" s="137">
        <v>-17727</v>
      </c>
      <c r="E51" s="137">
        <v>-1363</v>
      </c>
      <c r="F51" s="137">
        <v>-20014</v>
      </c>
      <c r="G51" s="137">
        <v>-2162</v>
      </c>
      <c r="H51" s="137">
        <v>-77479</v>
      </c>
      <c r="I51" s="137">
        <v>-51236</v>
      </c>
      <c r="J51" s="137">
        <v>-26243</v>
      </c>
      <c r="K51" s="137">
        <v>-5538</v>
      </c>
      <c r="L51" s="137">
        <v>-9430</v>
      </c>
      <c r="M51" s="137">
        <v>-3311</v>
      </c>
      <c r="N51" s="137">
        <v>141171</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4575</v>
      </c>
      <c r="D52" s="138">
        <v>-17374</v>
      </c>
      <c r="E52" s="138">
        <v>-1790</v>
      </c>
      <c r="F52" s="138">
        <v>-19695</v>
      </c>
      <c r="G52" s="138">
        <v>-2156</v>
      </c>
      <c r="H52" s="138">
        <v>-77189</v>
      </c>
      <c r="I52" s="138">
        <v>-50944</v>
      </c>
      <c r="J52" s="138">
        <v>-26245</v>
      </c>
      <c r="K52" s="138">
        <v>-5538</v>
      </c>
      <c r="L52" s="138">
        <v>-8278</v>
      </c>
      <c r="M52" s="138">
        <v>-3311</v>
      </c>
      <c r="N52" s="138">
        <v>139906</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5320</v>
      </c>
      <c r="D53" s="136" t="s">
        <v>13</v>
      </c>
      <c r="E53" s="136" t="s">
        <v>13</v>
      </c>
      <c r="F53" s="136" t="s">
        <v>13</v>
      </c>
      <c r="G53" s="136" t="s">
        <v>13</v>
      </c>
      <c r="H53" s="136" t="s">
        <v>13</v>
      </c>
      <c r="I53" s="136" t="s">
        <v>13</v>
      </c>
      <c r="J53" s="136" t="s">
        <v>13</v>
      </c>
      <c r="K53" s="136" t="s">
        <v>13</v>
      </c>
      <c r="L53" s="136" t="s">
        <v>13</v>
      </c>
      <c r="M53" s="136" t="s">
        <v>13</v>
      </c>
      <c r="N53" s="136">
        <v>5320</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10319</v>
      </c>
      <c r="D54" s="136" t="s">
        <v>13</v>
      </c>
      <c r="E54" s="136" t="s">
        <v>13</v>
      </c>
      <c r="F54" s="136" t="s">
        <v>13</v>
      </c>
      <c r="G54" s="136" t="s">
        <v>13</v>
      </c>
      <c r="H54" s="136" t="s">
        <v>13</v>
      </c>
      <c r="I54" s="136" t="s">
        <v>13</v>
      </c>
      <c r="J54" s="136" t="s">
        <v>13</v>
      </c>
      <c r="K54" s="136" t="s">
        <v>13</v>
      </c>
      <c r="L54" s="136" t="s">
        <v>13</v>
      </c>
      <c r="M54" s="136" t="s">
        <v>13</v>
      </c>
      <c r="N54" s="136">
        <v>10319</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261.85000000000002</v>
      </c>
      <c r="D56" s="36">
        <v>62.5</v>
      </c>
      <c r="E56" s="36">
        <v>38.49</v>
      </c>
      <c r="F56" s="36">
        <v>18.41</v>
      </c>
      <c r="G56" s="36">
        <v>14.25</v>
      </c>
      <c r="H56" s="36">
        <v>70.150000000000006</v>
      </c>
      <c r="I56" s="36">
        <v>47.57</v>
      </c>
      <c r="J56" s="36">
        <v>22.58</v>
      </c>
      <c r="K56" s="36">
        <v>11.75</v>
      </c>
      <c r="L56" s="36">
        <v>36.200000000000003</v>
      </c>
      <c r="M56" s="36">
        <v>10.11</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134.44999999999999</v>
      </c>
      <c r="D57" s="36">
        <v>14.35</v>
      </c>
      <c r="E57" s="36">
        <v>3.59</v>
      </c>
      <c r="F57" s="36">
        <v>64.56</v>
      </c>
      <c r="G57" s="36">
        <v>2.33</v>
      </c>
      <c r="H57" s="36">
        <v>37.68</v>
      </c>
      <c r="I57" s="36">
        <v>35.92</v>
      </c>
      <c r="J57" s="36">
        <v>1.77</v>
      </c>
      <c r="K57" s="36">
        <v>0.14000000000000001</v>
      </c>
      <c r="L57" s="36">
        <v>10.37</v>
      </c>
      <c r="M57" s="36">
        <v>1.43</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v>586.35</v>
      </c>
      <c r="D58" s="36" t="s">
        <v>13</v>
      </c>
      <c r="E58" s="36" t="s">
        <v>13</v>
      </c>
      <c r="F58" s="36" t="s">
        <v>13</v>
      </c>
      <c r="G58" s="36" t="s">
        <v>13</v>
      </c>
      <c r="H58" s="36">
        <v>586.35</v>
      </c>
      <c r="I58" s="36">
        <v>515.30999999999995</v>
      </c>
      <c r="J58" s="36">
        <v>71.040000000000006</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7.76</v>
      </c>
      <c r="D59" s="36" t="s">
        <v>13</v>
      </c>
      <c r="E59" s="36" t="s">
        <v>13</v>
      </c>
      <c r="F59" s="36" t="s">
        <v>13</v>
      </c>
      <c r="G59" s="36" t="s">
        <v>13</v>
      </c>
      <c r="H59" s="36" t="s">
        <v>13</v>
      </c>
      <c r="I59" s="36" t="s">
        <v>13</v>
      </c>
      <c r="J59" s="36" t="s">
        <v>13</v>
      </c>
      <c r="K59" s="36" t="s">
        <v>13</v>
      </c>
      <c r="L59" s="36" t="s">
        <v>13</v>
      </c>
      <c r="M59" s="36" t="s">
        <v>13</v>
      </c>
      <c r="N59" s="36">
        <v>7.76</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310.36</v>
      </c>
      <c r="D60" s="36">
        <v>11.03</v>
      </c>
      <c r="E60" s="36">
        <v>7.65</v>
      </c>
      <c r="F60" s="36">
        <v>34.39</v>
      </c>
      <c r="G60" s="36">
        <v>2.62</v>
      </c>
      <c r="H60" s="36">
        <v>215.11</v>
      </c>
      <c r="I60" s="36">
        <v>39.44</v>
      </c>
      <c r="J60" s="36">
        <v>175.67</v>
      </c>
      <c r="K60" s="36">
        <v>16.07</v>
      </c>
      <c r="L60" s="36">
        <v>17.739999999999998</v>
      </c>
      <c r="M60" s="36">
        <v>5.65</v>
      </c>
      <c r="N60" s="36">
        <v>0.09</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355.66</v>
      </c>
      <c r="D61" s="36" t="s">
        <v>13</v>
      </c>
      <c r="E61" s="36">
        <v>0.34</v>
      </c>
      <c r="F61" s="36">
        <v>12.9</v>
      </c>
      <c r="G61" s="36">
        <v>0.38</v>
      </c>
      <c r="H61" s="36">
        <v>1.06</v>
      </c>
      <c r="I61" s="36">
        <v>0.09</v>
      </c>
      <c r="J61" s="36">
        <v>0.97</v>
      </c>
      <c r="K61" s="36" t="s">
        <v>13</v>
      </c>
      <c r="L61" s="36">
        <v>0.22</v>
      </c>
      <c r="M61" s="36">
        <v>0.01</v>
      </c>
      <c r="N61" s="36">
        <v>340.75</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945.11</v>
      </c>
      <c r="D62" s="37">
        <v>87.87</v>
      </c>
      <c r="E62" s="37">
        <v>49.39</v>
      </c>
      <c r="F62" s="37">
        <v>104.46</v>
      </c>
      <c r="G62" s="37">
        <v>18.82</v>
      </c>
      <c r="H62" s="37">
        <v>908.23</v>
      </c>
      <c r="I62" s="37">
        <v>638.14</v>
      </c>
      <c r="J62" s="37">
        <v>270.08999999999997</v>
      </c>
      <c r="K62" s="37">
        <v>27.96</v>
      </c>
      <c r="L62" s="37">
        <v>64.099999999999994</v>
      </c>
      <c r="M62" s="37">
        <v>17.190000000000001</v>
      </c>
      <c r="N62" s="37">
        <v>-332.9</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20.73</v>
      </c>
      <c r="D63" s="36">
        <v>1.7</v>
      </c>
      <c r="E63" s="36">
        <v>0.77</v>
      </c>
      <c r="F63" s="36">
        <v>1.54</v>
      </c>
      <c r="G63" s="36">
        <v>0.12</v>
      </c>
      <c r="H63" s="36">
        <v>4.62</v>
      </c>
      <c r="I63" s="36">
        <v>0.67</v>
      </c>
      <c r="J63" s="36">
        <v>3.94</v>
      </c>
      <c r="K63" s="36" t="s">
        <v>13</v>
      </c>
      <c r="L63" s="36">
        <v>11.98</v>
      </c>
      <c r="M63" s="36" t="s">
        <v>13</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11.48</v>
      </c>
      <c r="D64" s="36" t="s">
        <v>13</v>
      </c>
      <c r="E64" s="36" t="s">
        <v>13</v>
      </c>
      <c r="F64" s="36">
        <v>0.19</v>
      </c>
      <c r="G64" s="36" t="s">
        <v>13</v>
      </c>
      <c r="H64" s="36" t="s">
        <v>13</v>
      </c>
      <c r="I64" s="36" t="s">
        <v>13</v>
      </c>
      <c r="J64" s="36" t="s">
        <v>13</v>
      </c>
      <c r="K64" s="36" t="s">
        <v>13</v>
      </c>
      <c r="L64" s="36">
        <v>11.3</v>
      </c>
      <c r="M64" s="36" t="s">
        <v>13</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1.93</v>
      </c>
      <c r="D66" s="36" t="s">
        <v>13</v>
      </c>
      <c r="E66" s="36">
        <v>0.8</v>
      </c>
      <c r="F66" s="36" t="s">
        <v>13</v>
      </c>
      <c r="G66" s="36" t="s">
        <v>13</v>
      </c>
      <c r="H66" s="36">
        <v>1.1299999999999999</v>
      </c>
      <c r="I66" s="36">
        <v>1.1299999999999999</v>
      </c>
      <c r="J66" s="36">
        <v>0.01</v>
      </c>
      <c r="K66" s="36" t="s">
        <v>13</v>
      </c>
      <c r="L66" s="36" t="s">
        <v>13</v>
      </c>
      <c r="M66" s="36" t="s">
        <v>13</v>
      </c>
      <c r="N66" s="36" t="s">
        <v>13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22.66</v>
      </c>
      <c r="D68" s="37">
        <v>1.7</v>
      </c>
      <c r="E68" s="37">
        <v>1.57</v>
      </c>
      <c r="F68" s="37">
        <v>1.54</v>
      </c>
      <c r="G68" s="37">
        <v>0.12</v>
      </c>
      <c r="H68" s="37">
        <v>5.75</v>
      </c>
      <c r="I68" s="37">
        <v>1.8</v>
      </c>
      <c r="J68" s="37">
        <v>3.95</v>
      </c>
      <c r="K68" s="37" t="s">
        <v>13</v>
      </c>
      <c r="L68" s="37">
        <v>11.98</v>
      </c>
      <c r="M68" s="37" t="s">
        <v>13</v>
      </c>
      <c r="N68" s="37" t="s">
        <v>13</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967.78</v>
      </c>
      <c r="D69" s="37">
        <v>89.57</v>
      </c>
      <c r="E69" s="37">
        <v>50.96</v>
      </c>
      <c r="F69" s="37">
        <v>106</v>
      </c>
      <c r="G69" s="37">
        <v>18.940000000000001</v>
      </c>
      <c r="H69" s="37">
        <v>913.98</v>
      </c>
      <c r="I69" s="37">
        <v>639.94000000000005</v>
      </c>
      <c r="J69" s="37">
        <v>274.02999999999997</v>
      </c>
      <c r="K69" s="37">
        <v>27.96</v>
      </c>
      <c r="L69" s="37">
        <v>76.08</v>
      </c>
      <c r="M69" s="37">
        <v>17.190000000000001</v>
      </c>
      <c r="N69" s="37">
        <v>-332.9</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143.06</v>
      </c>
      <c r="D74" s="36" t="s">
        <v>13</v>
      </c>
      <c r="E74" s="36" t="s">
        <v>13</v>
      </c>
      <c r="F74" s="36" t="s">
        <v>13</v>
      </c>
      <c r="G74" s="36" t="s">
        <v>13</v>
      </c>
      <c r="H74" s="36" t="s">
        <v>13</v>
      </c>
      <c r="I74" s="36" t="s">
        <v>13</v>
      </c>
      <c r="J74" s="36" t="s">
        <v>13</v>
      </c>
      <c r="K74" s="36" t="s">
        <v>13</v>
      </c>
      <c r="L74" s="36" t="s">
        <v>13</v>
      </c>
      <c r="M74" s="36" t="s">
        <v>13</v>
      </c>
      <c r="N74" s="36">
        <v>143.06</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183.19</v>
      </c>
      <c r="D75" s="36" t="s">
        <v>13</v>
      </c>
      <c r="E75" s="36" t="s">
        <v>13</v>
      </c>
      <c r="F75" s="36" t="s">
        <v>13</v>
      </c>
      <c r="G75" s="36" t="s">
        <v>13</v>
      </c>
      <c r="H75" s="36" t="s">
        <v>13</v>
      </c>
      <c r="I75" s="36" t="s">
        <v>13</v>
      </c>
      <c r="J75" s="36" t="s">
        <v>13</v>
      </c>
      <c r="K75" s="36" t="s">
        <v>13</v>
      </c>
      <c r="L75" s="36" t="s">
        <v>13</v>
      </c>
      <c r="M75" s="36" t="s">
        <v>13</v>
      </c>
      <c r="N75" s="36">
        <v>183.19</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310.77</v>
      </c>
      <c r="D76" s="36">
        <v>0.1</v>
      </c>
      <c r="E76" s="36" t="s">
        <v>13</v>
      </c>
      <c r="F76" s="36">
        <v>8.9600000000000009</v>
      </c>
      <c r="G76" s="36">
        <v>2.81</v>
      </c>
      <c r="H76" s="36">
        <v>287.48</v>
      </c>
      <c r="I76" s="36">
        <v>155.59</v>
      </c>
      <c r="J76" s="36">
        <v>131.88999999999999</v>
      </c>
      <c r="K76" s="36">
        <v>0.15</v>
      </c>
      <c r="L76" s="36">
        <v>11.2</v>
      </c>
      <c r="M76" s="36">
        <v>7.0000000000000007E-2</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60.22</v>
      </c>
      <c r="D77" s="36">
        <v>0.48</v>
      </c>
      <c r="E77" s="36" t="s">
        <v>13</v>
      </c>
      <c r="F77" s="36">
        <v>0.01</v>
      </c>
      <c r="G77" s="36">
        <v>0.1</v>
      </c>
      <c r="H77" s="36">
        <v>59.62</v>
      </c>
      <c r="I77" s="36">
        <v>59.62</v>
      </c>
      <c r="J77" s="36" t="s">
        <v>13</v>
      </c>
      <c r="K77" s="36" t="s">
        <v>13</v>
      </c>
      <c r="L77" s="36" t="s">
        <v>13</v>
      </c>
      <c r="M77" s="36" t="s">
        <v>13</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42.85</v>
      </c>
      <c r="D78" s="36">
        <v>0.62</v>
      </c>
      <c r="E78" s="36">
        <v>19.899999999999999</v>
      </c>
      <c r="F78" s="36">
        <v>0.6</v>
      </c>
      <c r="G78" s="36">
        <v>5.58</v>
      </c>
      <c r="H78" s="36">
        <v>0.96</v>
      </c>
      <c r="I78" s="36">
        <v>0.01</v>
      </c>
      <c r="J78" s="36">
        <v>0.95</v>
      </c>
      <c r="K78" s="36">
        <v>1.45</v>
      </c>
      <c r="L78" s="36">
        <v>13.22</v>
      </c>
      <c r="M78" s="36">
        <v>0.51</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582.24</v>
      </c>
      <c r="D79" s="36">
        <v>4.8099999999999996</v>
      </c>
      <c r="E79" s="36">
        <v>21.39</v>
      </c>
      <c r="F79" s="36">
        <v>14.99</v>
      </c>
      <c r="G79" s="36">
        <v>0.54</v>
      </c>
      <c r="H79" s="36">
        <v>197.55</v>
      </c>
      <c r="I79" s="36">
        <v>182.99</v>
      </c>
      <c r="J79" s="36">
        <v>14.55</v>
      </c>
      <c r="K79" s="36">
        <v>0.26</v>
      </c>
      <c r="L79" s="36">
        <v>0.89</v>
      </c>
      <c r="M79" s="36">
        <v>1.01</v>
      </c>
      <c r="N79" s="36">
        <v>340.78</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355.66</v>
      </c>
      <c r="D80" s="36" t="s">
        <v>13</v>
      </c>
      <c r="E80" s="36">
        <v>0.34</v>
      </c>
      <c r="F80" s="36">
        <v>12.9</v>
      </c>
      <c r="G80" s="36">
        <v>0.38</v>
      </c>
      <c r="H80" s="36">
        <v>1.06</v>
      </c>
      <c r="I80" s="36">
        <v>0.09</v>
      </c>
      <c r="J80" s="36">
        <v>0.97</v>
      </c>
      <c r="K80" s="36" t="s">
        <v>13</v>
      </c>
      <c r="L80" s="36">
        <v>0.22</v>
      </c>
      <c r="M80" s="36">
        <v>0.01</v>
      </c>
      <c r="N80" s="36">
        <v>340.75</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966.67</v>
      </c>
      <c r="D81" s="37">
        <v>6.01</v>
      </c>
      <c r="E81" s="37">
        <v>40.96</v>
      </c>
      <c r="F81" s="37">
        <v>11.66</v>
      </c>
      <c r="G81" s="37">
        <v>8.66</v>
      </c>
      <c r="H81" s="37">
        <v>544.54999999999995</v>
      </c>
      <c r="I81" s="37">
        <v>398.12</v>
      </c>
      <c r="J81" s="37">
        <v>146.43</v>
      </c>
      <c r="K81" s="37">
        <v>1.87</v>
      </c>
      <c r="L81" s="37">
        <v>25.09</v>
      </c>
      <c r="M81" s="37">
        <v>1.59</v>
      </c>
      <c r="N81" s="37">
        <v>326.27999999999997</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15.53</v>
      </c>
      <c r="D82" s="36">
        <v>0.01</v>
      </c>
      <c r="E82" s="36">
        <v>3.59</v>
      </c>
      <c r="F82" s="36" t="s">
        <v>13</v>
      </c>
      <c r="G82" s="36" t="s">
        <v>13</v>
      </c>
      <c r="H82" s="36">
        <v>0.01</v>
      </c>
      <c r="I82" s="36">
        <v>0.01</v>
      </c>
      <c r="J82" s="36" t="s">
        <v>13</v>
      </c>
      <c r="K82" s="36" t="s">
        <v>13</v>
      </c>
      <c r="L82" s="36">
        <v>5.97</v>
      </c>
      <c r="M82" s="36" t="s">
        <v>13</v>
      </c>
      <c r="N82" s="36">
        <v>5.96</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5.12</v>
      </c>
      <c r="D84" s="36">
        <v>0.03</v>
      </c>
      <c r="E84" s="36" t="s">
        <v>13</v>
      </c>
      <c r="F84" s="36">
        <v>0.04</v>
      </c>
      <c r="G84" s="36">
        <v>0.1</v>
      </c>
      <c r="H84" s="36">
        <v>4.37</v>
      </c>
      <c r="I84" s="36">
        <v>0.42</v>
      </c>
      <c r="J84" s="36">
        <v>3.95</v>
      </c>
      <c r="K84" s="36" t="s">
        <v>13</v>
      </c>
      <c r="L84" s="36">
        <v>0.59</v>
      </c>
      <c r="M84" s="36" t="s">
        <v>13</v>
      </c>
      <c r="N84" s="36" t="s">
        <v>13</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20.65</v>
      </c>
      <c r="D86" s="37">
        <v>0.04</v>
      </c>
      <c r="E86" s="37">
        <v>3.59</v>
      </c>
      <c r="F86" s="37">
        <v>0.04</v>
      </c>
      <c r="G86" s="37">
        <v>0.1</v>
      </c>
      <c r="H86" s="37">
        <v>4.38</v>
      </c>
      <c r="I86" s="37">
        <v>0.43</v>
      </c>
      <c r="J86" s="37">
        <v>3.95</v>
      </c>
      <c r="K86" s="37" t="s">
        <v>13</v>
      </c>
      <c r="L86" s="37">
        <v>6.55</v>
      </c>
      <c r="M86" s="37" t="s">
        <v>13</v>
      </c>
      <c r="N86" s="37">
        <v>5.96</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987.32</v>
      </c>
      <c r="D87" s="37">
        <v>6.05</v>
      </c>
      <c r="E87" s="37">
        <v>44.55</v>
      </c>
      <c r="F87" s="37">
        <v>11.7</v>
      </c>
      <c r="G87" s="37">
        <v>8.76</v>
      </c>
      <c r="H87" s="37">
        <v>548.92999999999995</v>
      </c>
      <c r="I87" s="37">
        <v>398.54</v>
      </c>
      <c r="J87" s="37">
        <v>150.38999999999999</v>
      </c>
      <c r="K87" s="37">
        <v>1.87</v>
      </c>
      <c r="L87" s="37">
        <v>31.65</v>
      </c>
      <c r="M87" s="37">
        <v>1.59</v>
      </c>
      <c r="N87" s="37">
        <v>332.24</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19.54</v>
      </c>
      <c r="D88" s="37">
        <v>-83.52</v>
      </c>
      <c r="E88" s="37">
        <v>-6.42</v>
      </c>
      <c r="F88" s="37">
        <v>-94.3</v>
      </c>
      <c r="G88" s="37">
        <v>-10.19</v>
      </c>
      <c r="H88" s="37">
        <v>-365.05</v>
      </c>
      <c r="I88" s="37">
        <v>-241.4</v>
      </c>
      <c r="J88" s="37">
        <v>-123.65</v>
      </c>
      <c r="K88" s="37">
        <v>-26.09</v>
      </c>
      <c r="L88" s="37">
        <v>-44.43</v>
      </c>
      <c r="M88" s="37">
        <v>-15.6</v>
      </c>
      <c r="N88" s="37">
        <v>665.14</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21.55</v>
      </c>
      <c r="D89" s="38">
        <v>-81.86</v>
      </c>
      <c r="E89" s="38">
        <v>-8.43</v>
      </c>
      <c r="F89" s="38">
        <v>-92.8</v>
      </c>
      <c r="G89" s="38">
        <v>-10.16</v>
      </c>
      <c r="H89" s="38">
        <v>-363.68</v>
      </c>
      <c r="I89" s="38">
        <v>-240.03</v>
      </c>
      <c r="J89" s="38">
        <v>-123.65</v>
      </c>
      <c r="K89" s="38">
        <v>-26.09</v>
      </c>
      <c r="L89" s="38">
        <v>-39</v>
      </c>
      <c r="M89" s="38">
        <v>-15.6</v>
      </c>
      <c r="N89" s="38">
        <v>659.18</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25.07</v>
      </c>
      <c r="D90" s="36" t="s">
        <v>13</v>
      </c>
      <c r="E90" s="36" t="s">
        <v>13</v>
      </c>
      <c r="F90" s="36" t="s">
        <v>13</v>
      </c>
      <c r="G90" s="36" t="s">
        <v>13</v>
      </c>
      <c r="H90" s="36" t="s">
        <v>13</v>
      </c>
      <c r="I90" s="36" t="s">
        <v>13</v>
      </c>
      <c r="J90" s="36" t="s">
        <v>13</v>
      </c>
      <c r="K90" s="36" t="s">
        <v>13</v>
      </c>
      <c r="L90" s="36" t="s">
        <v>13</v>
      </c>
      <c r="M90" s="36" t="s">
        <v>13</v>
      </c>
      <c r="N90" s="36">
        <v>25.07</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48.62</v>
      </c>
      <c r="D91" s="36" t="s">
        <v>13</v>
      </c>
      <c r="E91" s="36" t="s">
        <v>13</v>
      </c>
      <c r="F91" s="36" t="s">
        <v>13</v>
      </c>
      <c r="G91" s="36" t="s">
        <v>13</v>
      </c>
      <c r="H91" s="36" t="s">
        <v>13</v>
      </c>
      <c r="I91" s="36" t="s">
        <v>13</v>
      </c>
      <c r="J91" s="36" t="s">
        <v>13</v>
      </c>
      <c r="K91" s="36" t="s">
        <v>13</v>
      </c>
      <c r="L91" s="36" t="s">
        <v>13</v>
      </c>
      <c r="M91" s="36" t="s">
        <v>13</v>
      </c>
      <c r="N91" s="36">
        <v>48.62</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948</v>
      </c>
      <c r="B1" s="236"/>
      <c r="C1" s="244" t="str">
        <f>"Auszahlungen und Einzahlungen der Kreisverwaltungen "&amp;Deckblatt!A7&amp;" 
nach Produktbereichen"</f>
        <v>Auszahlungen und Einzahlungen der Kreisverwaltungen 2015 
nach Produktbereichen</v>
      </c>
      <c r="D1" s="245"/>
      <c r="E1" s="245"/>
      <c r="F1" s="245"/>
      <c r="G1" s="245"/>
      <c r="H1" s="245" t="str">
        <f>"Auszahlungen und Einzahlungen der Kreisverwaltungen "&amp;Deckblatt!A7&amp;" 
nach Produktbereichen"</f>
        <v>Auszahlungen und Einzahlungen der Kreisverwaltungen 2015 
nach Produktbereichen</v>
      </c>
      <c r="I1" s="245"/>
      <c r="J1" s="245"/>
      <c r="K1" s="245"/>
      <c r="L1" s="245"/>
      <c r="M1" s="245"/>
      <c r="N1" s="245"/>
    </row>
    <row r="2" spans="1:14" s="18" customFormat="1" ht="24.95" customHeight="1">
      <c r="A2" s="261" t="s">
        <v>951</v>
      </c>
      <c r="B2" s="236"/>
      <c r="C2" s="244" t="s">
        <v>132</v>
      </c>
      <c r="D2" s="245"/>
      <c r="E2" s="245"/>
      <c r="F2" s="245"/>
      <c r="G2" s="245"/>
      <c r="H2" s="245" t="s">
        <v>132</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48867</v>
      </c>
      <c r="D19" s="136">
        <v>13769</v>
      </c>
      <c r="E19" s="136">
        <v>7036</v>
      </c>
      <c r="F19" s="136">
        <v>2620</v>
      </c>
      <c r="G19" s="136">
        <v>2856</v>
      </c>
      <c r="H19" s="136">
        <v>10264</v>
      </c>
      <c r="I19" s="136">
        <v>5071</v>
      </c>
      <c r="J19" s="136">
        <v>5194</v>
      </c>
      <c r="K19" s="136">
        <v>3012</v>
      </c>
      <c r="L19" s="136">
        <v>6523</v>
      </c>
      <c r="M19" s="136">
        <v>2787</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21412</v>
      </c>
      <c r="D20" s="136">
        <v>3235</v>
      </c>
      <c r="E20" s="136">
        <v>878</v>
      </c>
      <c r="F20" s="136">
        <v>11842</v>
      </c>
      <c r="G20" s="136">
        <v>533</v>
      </c>
      <c r="H20" s="136">
        <v>2054</v>
      </c>
      <c r="I20" s="136">
        <v>2032</v>
      </c>
      <c r="J20" s="136">
        <v>22</v>
      </c>
      <c r="K20" s="136">
        <v>260</v>
      </c>
      <c r="L20" s="136">
        <v>2518</v>
      </c>
      <c r="M20" s="136">
        <v>91</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v>281226</v>
      </c>
      <c r="D21" s="136" t="s">
        <v>13</v>
      </c>
      <c r="E21" s="136" t="s">
        <v>13</v>
      </c>
      <c r="F21" s="136" t="s">
        <v>13</v>
      </c>
      <c r="G21" s="136" t="s">
        <v>13</v>
      </c>
      <c r="H21" s="136">
        <v>281226</v>
      </c>
      <c r="I21" s="136">
        <v>247815</v>
      </c>
      <c r="J21" s="136">
        <v>33411</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1313</v>
      </c>
      <c r="D22" s="136" t="s">
        <v>13</v>
      </c>
      <c r="E22" s="136" t="s">
        <v>13</v>
      </c>
      <c r="F22" s="136" t="s">
        <v>13</v>
      </c>
      <c r="G22" s="136" t="s">
        <v>13</v>
      </c>
      <c r="H22" s="136" t="s">
        <v>13</v>
      </c>
      <c r="I22" s="136" t="s">
        <v>13</v>
      </c>
      <c r="J22" s="136" t="s">
        <v>13</v>
      </c>
      <c r="K22" s="136" t="s">
        <v>13</v>
      </c>
      <c r="L22" s="136" t="s">
        <v>13</v>
      </c>
      <c r="M22" s="136" t="s">
        <v>13</v>
      </c>
      <c r="N22" s="136">
        <v>1313</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59466</v>
      </c>
      <c r="D23" s="136">
        <v>1619</v>
      </c>
      <c r="E23" s="136">
        <v>1441</v>
      </c>
      <c r="F23" s="136">
        <v>7697</v>
      </c>
      <c r="G23" s="136">
        <v>471</v>
      </c>
      <c r="H23" s="136">
        <v>39481</v>
      </c>
      <c r="I23" s="136">
        <v>6082</v>
      </c>
      <c r="J23" s="136">
        <v>33399</v>
      </c>
      <c r="K23" s="136">
        <v>3385</v>
      </c>
      <c r="L23" s="136">
        <v>4846</v>
      </c>
      <c r="M23" s="136">
        <v>483</v>
      </c>
      <c r="N23" s="136">
        <v>41</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84456</v>
      </c>
      <c r="D24" s="136">
        <v>11</v>
      </c>
      <c r="E24" s="136" t="s">
        <v>13</v>
      </c>
      <c r="F24" s="136">
        <v>862</v>
      </c>
      <c r="G24" s="136">
        <v>1</v>
      </c>
      <c r="H24" s="136">
        <v>132</v>
      </c>
      <c r="I24" s="136">
        <v>132</v>
      </c>
      <c r="J24" s="136" t="s">
        <v>13</v>
      </c>
      <c r="K24" s="136" t="s">
        <v>13</v>
      </c>
      <c r="L24" s="136">
        <v>8</v>
      </c>
      <c r="M24" s="136">
        <v>3</v>
      </c>
      <c r="N24" s="136">
        <v>83438</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327829</v>
      </c>
      <c r="D25" s="137">
        <v>18612</v>
      </c>
      <c r="E25" s="137">
        <v>9355</v>
      </c>
      <c r="F25" s="137">
        <v>21296</v>
      </c>
      <c r="G25" s="137">
        <v>3859</v>
      </c>
      <c r="H25" s="137">
        <v>332895</v>
      </c>
      <c r="I25" s="137">
        <v>260868</v>
      </c>
      <c r="J25" s="137">
        <v>72026</v>
      </c>
      <c r="K25" s="137">
        <v>6657</v>
      </c>
      <c r="L25" s="137">
        <v>13879</v>
      </c>
      <c r="M25" s="137">
        <v>3359</v>
      </c>
      <c r="N25" s="137">
        <v>-82084</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9730</v>
      </c>
      <c r="D26" s="136">
        <v>5609</v>
      </c>
      <c r="E26" s="136">
        <v>294</v>
      </c>
      <c r="F26" s="136">
        <v>540</v>
      </c>
      <c r="G26" s="136">
        <v>19</v>
      </c>
      <c r="H26" s="136">
        <v>332</v>
      </c>
      <c r="I26" s="136">
        <v>332</v>
      </c>
      <c r="J26" s="136" t="s">
        <v>13</v>
      </c>
      <c r="K26" s="136">
        <v>3</v>
      </c>
      <c r="L26" s="136">
        <v>2665</v>
      </c>
      <c r="M26" s="136">
        <v>267</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3536</v>
      </c>
      <c r="D27" s="136">
        <v>118</v>
      </c>
      <c r="E27" s="136">
        <v>9</v>
      </c>
      <c r="F27" s="136">
        <v>369</v>
      </c>
      <c r="G27" s="136" t="s">
        <v>13</v>
      </c>
      <c r="H27" s="136">
        <v>213</v>
      </c>
      <c r="I27" s="136">
        <v>213</v>
      </c>
      <c r="J27" s="136" t="s">
        <v>13</v>
      </c>
      <c r="K27" s="136" t="s">
        <v>13</v>
      </c>
      <c r="L27" s="136">
        <v>2567</v>
      </c>
      <c r="M27" s="136">
        <v>261</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1694</v>
      </c>
      <c r="D29" s="136" t="s">
        <v>13</v>
      </c>
      <c r="E29" s="136">
        <v>502</v>
      </c>
      <c r="F29" s="136">
        <v>8</v>
      </c>
      <c r="G29" s="136">
        <v>5</v>
      </c>
      <c r="H29" s="136">
        <v>1154</v>
      </c>
      <c r="I29" s="136">
        <v>242</v>
      </c>
      <c r="J29" s="136">
        <v>912</v>
      </c>
      <c r="K29" s="136" t="s">
        <v>13</v>
      </c>
      <c r="L29" s="136" t="s">
        <v>13</v>
      </c>
      <c r="M29" s="136">
        <v>26</v>
      </c>
      <c r="N29" s="136" t="s">
        <v>13</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v>2</v>
      </c>
      <c r="D30" s="136">
        <v>2</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11422</v>
      </c>
      <c r="D31" s="137">
        <v>5607</v>
      </c>
      <c r="E31" s="137">
        <v>796</v>
      </c>
      <c r="F31" s="137">
        <v>548</v>
      </c>
      <c r="G31" s="137">
        <v>23</v>
      </c>
      <c r="H31" s="137">
        <v>1486</v>
      </c>
      <c r="I31" s="137">
        <v>574</v>
      </c>
      <c r="J31" s="137">
        <v>912</v>
      </c>
      <c r="K31" s="137">
        <v>3</v>
      </c>
      <c r="L31" s="137">
        <v>2665</v>
      </c>
      <c r="M31" s="137">
        <v>293</v>
      </c>
      <c r="N31" s="137" t="s">
        <v>13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339251</v>
      </c>
      <c r="D32" s="137">
        <v>24219</v>
      </c>
      <c r="E32" s="137">
        <v>10151</v>
      </c>
      <c r="F32" s="137">
        <v>21845</v>
      </c>
      <c r="G32" s="137">
        <v>3882</v>
      </c>
      <c r="H32" s="137">
        <v>334381</v>
      </c>
      <c r="I32" s="137">
        <v>261442</v>
      </c>
      <c r="J32" s="137">
        <v>72939</v>
      </c>
      <c r="K32" s="137">
        <v>6661</v>
      </c>
      <c r="L32" s="137">
        <v>16545</v>
      </c>
      <c r="M32" s="137">
        <v>3651</v>
      </c>
      <c r="N32" s="137">
        <v>-82084</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36730</v>
      </c>
      <c r="D37" s="136" t="s">
        <v>13</v>
      </c>
      <c r="E37" s="136" t="s">
        <v>13</v>
      </c>
      <c r="F37" s="136" t="s">
        <v>13</v>
      </c>
      <c r="G37" s="136" t="s">
        <v>13</v>
      </c>
      <c r="H37" s="136" t="s">
        <v>13</v>
      </c>
      <c r="I37" s="136" t="s">
        <v>13</v>
      </c>
      <c r="J37" s="136" t="s">
        <v>13</v>
      </c>
      <c r="K37" s="136" t="s">
        <v>13</v>
      </c>
      <c r="L37" s="136" t="s">
        <v>13</v>
      </c>
      <c r="M37" s="136" t="s">
        <v>13</v>
      </c>
      <c r="N37" s="136">
        <v>36730</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50132</v>
      </c>
      <c r="D38" s="136" t="s">
        <v>13</v>
      </c>
      <c r="E38" s="136" t="s">
        <v>13</v>
      </c>
      <c r="F38" s="136" t="s">
        <v>13</v>
      </c>
      <c r="G38" s="136" t="s">
        <v>13</v>
      </c>
      <c r="H38" s="136" t="s">
        <v>13</v>
      </c>
      <c r="I38" s="136" t="s">
        <v>13</v>
      </c>
      <c r="J38" s="136" t="s">
        <v>13</v>
      </c>
      <c r="K38" s="136" t="s">
        <v>13</v>
      </c>
      <c r="L38" s="136" t="s">
        <v>13</v>
      </c>
      <c r="M38" s="136" t="s">
        <v>13</v>
      </c>
      <c r="N38" s="136">
        <v>50132</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47721</v>
      </c>
      <c r="D39" s="136">
        <v>25</v>
      </c>
      <c r="E39" s="136">
        <v>25</v>
      </c>
      <c r="F39" s="136">
        <v>2008</v>
      </c>
      <c r="G39" s="136">
        <v>601</v>
      </c>
      <c r="H39" s="136">
        <v>42141</v>
      </c>
      <c r="I39" s="136">
        <v>40920</v>
      </c>
      <c r="J39" s="136">
        <v>1221</v>
      </c>
      <c r="K39" s="136">
        <v>73</v>
      </c>
      <c r="L39" s="136">
        <v>2719</v>
      </c>
      <c r="M39" s="136">
        <v>129</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124898</v>
      </c>
      <c r="D40" s="136">
        <v>10</v>
      </c>
      <c r="E40" s="136">
        <v>10</v>
      </c>
      <c r="F40" s="136">
        <v>13</v>
      </c>
      <c r="G40" s="136">
        <v>252</v>
      </c>
      <c r="H40" s="136">
        <v>124357</v>
      </c>
      <c r="I40" s="136">
        <v>124330</v>
      </c>
      <c r="J40" s="136">
        <v>27</v>
      </c>
      <c r="K40" s="136" t="s">
        <v>13</v>
      </c>
      <c r="L40" s="136" t="s">
        <v>13</v>
      </c>
      <c r="M40" s="136">
        <v>256</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6635</v>
      </c>
      <c r="D41" s="136">
        <v>220</v>
      </c>
      <c r="E41" s="136">
        <v>2431</v>
      </c>
      <c r="F41" s="136">
        <v>147</v>
      </c>
      <c r="G41" s="136">
        <v>491</v>
      </c>
      <c r="H41" s="136">
        <v>3</v>
      </c>
      <c r="I41" s="136" t="s">
        <v>13</v>
      </c>
      <c r="J41" s="136">
        <v>3</v>
      </c>
      <c r="K41" s="136">
        <v>385</v>
      </c>
      <c r="L41" s="136">
        <v>2832</v>
      </c>
      <c r="M41" s="136">
        <v>125</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162040</v>
      </c>
      <c r="D42" s="136">
        <v>3409</v>
      </c>
      <c r="E42" s="136">
        <v>3881</v>
      </c>
      <c r="F42" s="136">
        <v>1319</v>
      </c>
      <c r="G42" s="136">
        <v>502</v>
      </c>
      <c r="H42" s="136">
        <v>68859</v>
      </c>
      <c r="I42" s="136">
        <v>40208</v>
      </c>
      <c r="J42" s="136">
        <v>28652</v>
      </c>
      <c r="K42" s="136">
        <v>102</v>
      </c>
      <c r="L42" s="136">
        <v>110</v>
      </c>
      <c r="M42" s="136">
        <v>313</v>
      </c>
      <c r="N42" s="136">
        <v>83545</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84456</v>
      </c>
      <c r="D43" s="136">
        <v>11</v>
      </c>
      <c r="E43" s="136" t="s">
        <v>13</v>
      </c>
      <c r="F43" s="136">
        <v>862</v>
      </c>
      <c r="G43" s="136">
        <v>1</v>
      </c>
      <c r="H43" s="136">
        <v>132</v>
      </c>
      <c r="I43" s="136">
        <v>132</v>
      </c>
      <c r="J43" s="136" t="s">
        <v>13</v>
      </c>
      <c r="K43" s="136" t="s">
        <v>13</v>
      </c>
      <c r="L43" s="136">
        <v>8</v>
      </c>
      <c r="M43" s="136">
        <v>3</v>
      </c>
      <c r="N43" s="136">
        <v>83438</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343699</v>
      </c>
      <c r="D44" s="137">
        <v>3653</v>
      </c>
      <c r="E44" s="137">
        <v>6347</v>
      </c>
      <c r="F44" s="137">
        <v>2625</v>
      </c>
      <c r="G44" s="137">
        <v>1845</v>
      </c>
      <c r="H44" s="137">
        <v>235228</v>
      </c>
      <c r="I44" s="137">
        <v>205325</v>
      </c>
      <c r="J44" s="137">
        <v>29903</v>
      </c>
      <c r="K44" s="137">
        <v>560</v>
      </c>
      <c r="L44" s="137">
        <v>5653</v>
      </c>
      <c r="M44" s="137">
        <v>820</v>
      </c>
      <c r="N44" s="137">
        <v>86968</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4822</v>
      </c>
      <c r="D45" s="136">
        <v>16</v>
      </c>
      <c r="E45" s="136">
        <v>616</v>
      </c>
      <c r="F45" s="136" t="s">
        <v>13</v>
      </c>
      <c r="G45" s="136">
        <v>2</v>
      </c>
      <c r="H45" s="136">
        <v>1200</v>
      </c>
      <c r="I45" s="136">
        <v>287</v>
      </c>
      <c r="J45" s="136">
        <v>912</v>
      </c>
      <c r="K45" s="136" t="s">
        <v>13</v>
      </c>
      <c r="L45" s="136">
        <v>1310</v>
      </c>
      <c r="M45" s="136">
        <v>149</v>
      </c>
      <c r="N45" s="136">
        <v>1530</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353</v>
      </c>
      <c r="D47" s="136">
        <v>32</v>
      </c>
      <c r="E47" s="136">
        <v>1</v>
      </c>
      <c r="F47" s="136" t="s">
        <v>13</v>
      </c>
      <c r="G47" s="136" t="s">
        <v>13</v>
      </c>
      <c r="H47" s="136">
        <v>61</v>
      </c>
      <c r="I47" s="136">
        <v>61</v>
      </c>
      <c r="J47" s="136" t="s">
        <v>13</v>
      </c>
      <c r="K47" s="136" t="s">
        <v>13</v>
      </c>
      <c r="L47" s="136">
        <v>1</v>
      </c>
      <c r="M47" s="136">
        <v>35</v>
      </c>
      <c r="N47" s="136">
        <v>223</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v>2</v>
      </c>
      <c r="D48" s="136">
        <v>2</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5173</v>
      </c>
      <c r="D49" s="137">
        <v>46</v>
      </c>
      <c r="E49" s="137">
        <v>617</v>
      </c>
      <c r="F49" s="137" t="s">
        <v>13</v>
      </c>
      <c r="G49" s="137">
        <v>2</v>
      </c>
      <c r="H49" s="137">
        <v>1261</v>
      </c>
      <c r="I49" s="137">
        <v>348</v>
      </c>
      <c r="J49" s="137">
        <v>912</v>
      </c>
      <c r="K49" s="137" t="s">
        <v>13</v>
      </c>
      <c r="L49" s="137">
        <v>1311</v>
      </c>
      <c r="M49" s="137">
        <v>183</v>
      </c>
      <c r="N49" s="137">
        <v>1754</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348872</v>
      </c>
      <c r="D50" s="137">
        <v>3699</v>
      </c>
      <c r="E50" s="137">
        <v>6964</v>
      </c>
      <c r="F50" s="137">
        <v>2625</v>
      </c>
      <c r="G50" s="137">
        <v>1847</v>
      </c>
      <c r="H50" s="137">
        <v>236489</v>
      </c>
      <c r="I50" s="137">
        <v>205673</v>
      </c>
      <c r="J50" s="137">
        <v>30816</v>
      </c>
      <c r="K50" s="137">
        <v>560</v>
      </c>
      <c r="L50" s="137">
        <v>6963</v>
      </c>
      <c r="M50" s="137">
        <v>1003</v>
      </c>
      <c r="N50" s="137">
        <v>88722</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9621</v>
      </c>
      <c r="D51" s="137">
        <v>-20520</v>
      </c>
      <c r="E51" s="137">
        <v>-3187</v>
      </c>
      <c r="F51" s="137">
        <v>-19220</v>
      </c>
      <c r="G51" s="137">
        <v>-2036</v>
      </c>
      <c r="H51" s="137">
        <v>-97892</v>
      </c>
      <c r="I51" s="137">
        <v>-55769</v>
      </c>
      <c r="J51" s="137">
        <v>-42123</v>
      </c>
      <c r="K51" s="137">
        <v>-6100</v>
      </c>
      <c r="L51" s="137">
        <v>-9582</v>
      </c>
      <c r="M51" s="137">
        <v>-2648</v>
      </c>
      <c r="N51" s="137">
        <v>170806</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15870</v>
      </c>
      <c r="D52" s="138">
        <v>-14959</v>
      </c>
      <c r="E52" s="138">
        <v>-3008</v>
      </c>
      <c r="F52" s="138">
        <v>-18672</v>
      </c>
      <c r="G52" s="138">
        <v>-2014</v>
      </c>
      <c r="H52" s="138">
        <v>-97666</v>
      </c>
      <c r="I52" s="138">
        <v>-55543</v>
      </c>
      <c r="J52" s="138">
        <v>-42123</v>
      </c>
      <c r="K52" s="138">
        <v>-6097</v>
      </c>
      <c r="L52" s="138">
        <v>-8227</v>
      </c>
      <c r="M52" s="138">
        <v>-2539</v>
      </c>
      <c r="N52" s="138">
        <v>169052</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8785</v>
      </c>
      <c r="D53" s="136" t="s">
        <v>13</v>
      </c>
      <c r="E53" s="136" t="s">
        <v>13</v>
      </c>
      <c r="F53" s="136" t="s">
        <v>13</v>
      </c>
      <c r="G53" s="136" t="s">
        <v>13</v>
      </c>
      <c r="H53" s="136" t="s">
        <v>13</v>
      </c>
      <c r="I53" s="136" t="s">
        <v>13</v>
      </c>
      <c r="J53" s="136" t="s">
        <v>13</v>
      </c>
      <c r="K53" s="136" t="s">
        <v>13</v>
      </c>
      <c r="L53" s="136" t="s">
        <v>13</v>
      </c>
      <c r="M53" s="136" t="s">
        <v>13</v>
      </c>
      <c r="N53" s="136">
        <v>8785</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6576</v>
      </c>
      <c r="D54" s="136" t="s">
        <v>13</v>
      </c>
      <c r="E54" s="136" t="s">
        <v>13</v>
      </c>
      <c r="F54" s="136" t="s">
        <v>13</v>
      </c>
      <c r="G54" s="136" t="s">
        <v>13</v>
      </c>
      <c r="H54" s="136" t="s">
        <v>13</v>
      </c>
      <c r="I54" s="136" t="s">
        <v>13</v>
      </c>
      <c r="J54" s="136" t="s">
        <v>13</v>
      </c>
      <c r="K54" s="136" t="s">
        <v>13</v>
      </c>
      <c r="L54" s="136" t="s">
        <v>13</v>
      </c>
      <c r="M54" s="136" t="s">
        <v>13</v>
      </c>
      <c r="N54" s="136">
        <v>6576</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218.41</v>
      </c>
      <c r="D56" s="36">
        <v>61.54</v>
      </c>
      <c r="E56" s="36">
        <v>31.45</v>
      </c>
      <c r="F56" s="36">
        <v>11.71</v>
      </c>
      <c r="G56" s="36">
        <v>12.76</v>
      </c>
      <c r="H56" s="36">
        <v>45.88</v>
      </c>
      <c r="I56" s="36">
        <v>22.66</v>
      </c>
      <c r="J56" s="36">
        <v>23.21</v>
      </c>
      <c r="K56" s="36">
        <v>13.46</v>
      </c>
      <c r="L56" s="36">
        <v>29.15</v>
      </c>
      <c r="M56" s="36">
        <v>12.46</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95.7</v>
      </c>
      <c r="D57" s="36">
        <v>14.46</v>
      </c>
      <c r="E57" s="36">
        <v>3.93</v>
      </c>
      <c r="F57" s="36">
        <v>52.93</v>
      </c>
      <c r="G57" s="36">
        <v>2.38</v>
      </c>
      <c r="H57" s="36">
        <v>9.18</v>
      </c>
      <c r="I57" s="36">
        <v>9.08</v>
      </c>
      <c r="J57" s="36">
        <v>0.1</v>
      </c>
      <c r="K57" s="36">
        <v>1.1599999999999999</v>
      </c>
      <c r="L57" s="36">
        <v>11.25</v>
      </c>
      <c r="M57" s="36">
        <v>0.41</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v>1256.95</v>
      </c>
      <c r="D58" s="36" t="s">
        <v>13</v>
      </c>
      <c r="E58" s="36" t="s">
        <v>13</v>
      </c>
      <c r="F58" s="36" t="s">
        <v>13</v>
      </c>
      <c r="G58" s="36" t="s">
        <v>13</v>
      </c>
      <c r="H58" s="36">
        <v>1256.95</v>
      </c>
      <c r="I58" s="36">
        <v>1107.6199999999999</v>
      </c>
      <c r="J58" s="36">
        <v>149.33000000000001</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5.87</v>
      </c>
      <c r="D59" s="36" t="s">
        <v>13</v>
      </c>
      <c r="E59" s="36" t="s">
        <v>13</v>
      </c>
      <c r="F59" s="36" t="s">
        <v>13</v>
      </c>
      <c r="G59" s="36" t="s">
        <v>13</v>
      </c>
      <c r="H59" s="36" t="s">
        <v>13</v>
      </c>
      <c r="I59" s="36" t="s">
        <v>13</v>
      </c>
      <c r="J59" s="36" t="s">
        <v>13</v>
      </c>
      <c r="K59" s="36" t="s">
        <v>13</v>
      </c>
      <c r="L59" s="36" t="s">
        <v>13</v>
      </c>
      <c r="M59" s="36" t="s">
        <v>13</v>
      </c>
      <c r="N59" s="36">
        <v>5.87</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265.77999999999997</v>
      </c>
      <c r="D60" s="36">
        <v>7.23</v>
      </c>
      <c r="E60" s="36">
        <v>6.44</v>
      </c>
      <c r="F60" s="36">
        <v>34.4</v>
      </c>
      <c r="G60" s="36">
        <v>2.1</v>
      </c>
      <c r="H60" s="36">
        <v>176.46</v>
      </c>
      <c r="I60" s="36">
        <v>27.19</v>
      </c>
      <c r="J60" s="36">
        <v>149.28</v>
      </c>
      <c r="K60" s="36">
        <v>15.13</v>
      </c>
      <c r="L60" s="36">
        <v>21.66</v>
      </c>
      <c r="M60" s="36">
        <v>2.16</v>
      </c>
      <c r="N60" s="36">
        <v>0.18</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377.48</v>
      </c>
      <c r="D61" s="36">
        <v>0.05</v>
      </c>
      <c r="E61" s="36" t="s">
        <v>13</v>
      </c>
      <c r="F61" s="36">
        <v>3.85</v>
      </c>
      <c r="G61" s="36">
        <v>0.01</v>
      </c>
      <c r="H61" s="36">
        <v>0.59</v>
      </c>
      <c r="I61" s="36">
        <v>0.59</v>
      </c>
      <c r="J61" s="36" t="s">
        <v>13</v>
      </c>
      <c r="K61" s="36" t="s">
        <v>13</v>
      </c>
      <c r="L61" s="36">
        <v>0.04</v>
      </c>
      <c r="M61" s="36">
        <v>0.01</v>
      </c>
      <c r="N61" s="36">
        <v>372.93</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1465.24</v>
      </c>
      <c r="D62" s="37">
        <v>83.19</v>
      </c>
      <c r="E62" s="37">
        <v>41.81</v>
      </c>
      <c r="F62" s="37">
        <v>95.19</v>
      </c>
      <c r="G62" s="37">
        <v>17.25</v>
      </c>
      <c r="H62" s="37">
        <v>1487.88</v>
      </c>
      <c r="I62" s="37">
        <v>1165.96</v>
      </c>
      <c r="J62" s="37">
        <v>321.92</v>
      </c>
      <c r="K62" s="37">
        <v>29.76</v>
      </c>
      <c r="L62" s="37">
        <v>62.03</v>
      </c>
      <c r="M62" s="37">
        <v>15.01</v>
      </c>
      <c r="N62" s="37">
        <v>-366.88</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43.49</v>
      </c>
      <c r="D63" s="36">
        <v>25.07</v>
      </c>
      <c r="E63" s="36">
        <v>1.32</v>
      </c>
      <c r="F63" s="36">
        <v>2.42</v>
      </c>
      <c r="G63" s="36">
        <v>0.08</v>
      </c>
      <c r="H63" s="36">
        <v>1.49</v>
      </c>
      <c r="I63" s="36">
        <v>1.49</v>
      </c>
      <c r="J63" s="36" t="s">
        <v>13</v>
      </c>
      <c r="K63" s="36">
        <v>0.01</v>
      </c>
      <c r="L63" s="36">
        <v>11.91</v>
      </c>
      <c r="M63" s="36">
        <v>1.19</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15.8</v>
      </c>
      <c r="D64" s="36">
        <v>0.53</v>
      </c>
      <c r="E64" s="36">
        <v>0.04</v>
      </c>
      <c r="F64" s="36">
        <v>1.65</v>
      </c>
      <c r="G64" s="36" t="s">
        <v>13</v>
      </c>
      <c r="H64" s="36">
        <v>0.95</v>
      </c>
      <c r="I64" s="36">
        <v>0.95</v>
      </c>
      <c r="J64" s="36" t="s">
        <v>13</v>
      </c>
      <c r="K64" s="36" t="s">
        <v>13</v>
      </c>
      <c r="L64" s="36">
        <v>11.47</v>
      </c>
      <c r="M64" s="36">
        <v>1.1599999999999999</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7.57</v>
      </c>
      <c r="D66" s="36" t="s">
        <v>13</v>
      </c>
      <c r="E66" s="36">
        <v>2.2400000000000002</v>
      </c>
      <c r="F66" s="36">
        <v>0.03</v>
      </c>
      <c r="G66" s="36">
        <v>0.02</v>
      </c>
      <c r="H66" s="36">
        <v>5.16</v>
      </c>
      <c r="I66" s="36">
        <v>1.08</v>
      </c>
      <c r="J66" s="36">
        <v>4.08</v>
      </c>
      <c r="K66" s="36" t="s">
        <v>13</v>
      </c>
      <c r="L66" s="36" t="s">
        <v>13</v>
      </c>
      <c r="M66" s="36">
        <v>0.11</v>
      </c>
      <c r="N66" s="36" t="s">
        <v>13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v>0.01</v>
      </c>
      <c r="D67" s="36">
        <v>0.01</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51.05</v>
      </c>
      <c r="D68" s="37">
        <v>25.06</v>
      </c>
      <c r="E68" s="37">
        <v>3.56</v>
      </c>
      <c r="F68" s="37">
        <v>2.4500000000000002</v>
      </c>
      <c r="G68" s="37">
        <v>0.1</v>
      </c>
      <c r="H68" s="37">
        <v>6.64</v>
      </c>
      <c r="I68" s="37">
        <v>2.57</v>
      </c>
      <c r="J68" s="37">
        <v>4.08</v>
      </c>
      <c r="K68" s="37">
        <v>0.01</v>
      </c>
      <c r="L68" s="37">
        <v>11.91</v>
      </c>
      <c r="M68" s="37">
        <v>1.31</v>
      </c>
      <c r="N68" s="37" t="s">
        <v>13</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1516.29</v>
      </c>
      <c r="D69" s="37">
        <v>108.25</v>
      </c>
      <c r="E69" s="37">
        <v>45.37</v>
      </c>
      <c r="F69" s="37">
        <v>97.64</v>
      </c>
      <c r="G69" s="37">
        <v>17.350000000000001</v>
      </c>
      <c r="H69" s="37">
        <v>1494.53</v>
      </c>
      <c r="I69" s="37">
        <v>1168.53</v>
      </c>
      <c r="J69" s="37">
        <v>326</v>
      </c>
      <c r="K69" s="37">
        <v>29.77</v>
      </c>
      <c r="L69" s="37">
        <v>73.95</v>
      </c>
      <c r="M69" s="37">
        <v>16.32</v>
      </c>
      <c r="N69" s="37">
        <v>-366.88</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164.17</v>
      </c>
      <c r="D74" s="36" t="s">
        <v>13</v>
      </c>
      <c r="E74" s="36" t="s">
        <v>13</v>
      </c>
      <c r="F74" s="36" t="s">
        <v>13</v>
      </c>
      <c r="G74" s="36" t="s">
        <v>13</v>
      </c>
      <c r="H74" s="36" t="s">
        <v>13</v>
      </c>
      <c r="I74" s="36" t="s">
        <v>13</v>
      </c>
      <c r="J74" s="36" t="s">
        <v>13</v>
      </c>
      <c r="K74" s="36" t="s">
        <v>13</v>
      </c>
      <c r="L74" s="36" t="s">
        <v>13</v>
      </c>
      <c r="M74" s="36" t="s">
        <v>13</v>
      </c>
      <c r="N74" s="36">
        <v>164.17</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224.07</v>
      </c>
      <c r="D75" s="36" t="s">
        <v>13</v>
      </c>
      <c r="E75" s="36" t="s">
        <v>13</v>
      </c>
      <c r="F75" s="36" t="s">
        <v>13</v>
      </c>
      <c r="G75" s="36" t="s">
        <v>13</v>
      </c>
      <c r="H75" s="36" t="s">
        <v>13</v>
      </c>
      <c r="I75" s="36" t="s">
        <v>13</v>
      </c>
      <c r="J75" s="36" t="s">
        <v>13</v>
      </c>
      <c r="K75" s="36" t="s">
        <v>13</v>
      </c>
      <c r="L75" s="36" t="s">
        <v>13</v>
      </c>
      <c r="M75" s="36" t="s">
        <v>13</v>
      </c>
      <c r="N75" s="36">
        <v>224.07</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213.29</v>
      </c>
      <c r="D76" s="36">
        <v>0.11</v>
      </c>
      <c r="E76" s="36">
        <v>0.11</v>
      </c>
      <c r="F76" s="36">
        <v>8.9700000000000006</v>
      </c>
      <c r="G76" s="36">
        <v>2.69</v>
      </c>
      <c r="H76" s="36">
        <v>188.35</v>
      </c>
      <c r="I76" s="36">
        <v>182.89</v>
      </c>
      <c r="J76" s="36">
        <v>5.46</v>
      </c>
      <c r="K76" s="36">
        <v>0.33</v>
      </c>
      <c r="L76" s="36">
        <v>12.15</v>
      </c>
      <c r="M76" s="36">
        <v>0.57999999999999996</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558.24</v>
      </c>
      <c r="D77" s="36">
        <v>0.04</v>
      </c>
      <c r="E77" s="36">
        <v>0.04</v>
      </c>
      <c r="F77" s="36">
        <v>0.06</v>
      </c>
      <c r="G77" s="36">
        <v>1.1299999999999999</v>
      </c>
      <c r="H77" s="36">
        <v>555.82000000000005</v>
      </c>
      <c r="I77" s="36">
        <v>555.70000000000005</v>
      </c>
      <c r="J77" s="36">
        <v>0.12</v>
      </c>
      <c r="K77" s="36" t="s">
        <v>13</v>
      </c>
      <c r="L77" s="36" t="s">
        <v>13</v>
      </c>
      <c r="M77" s="36">
        <v>1.1399999999999999</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29.65</v>
      </c>
      <c r="D78" s="36">
        <v>0.98</v>
      </c>
      <c r="E78" s="36">
        <v>10.87</v>
      </c>
      <c r="F78" s="36">
        <v>0.66</v>
      </c>
      <c r="G78" s="36">
        <v>2.19</v>
      </c>
      <c r="H78" s="36">
        <v>0.01</v>
      </c>
      <c r="I78" s="36" t="s">
        <v>13</v>
      </c>
      <c r="J78" s="36">
        <v>0.01</v>
      </c>
      <c r="K78" s="36">
        <v>1.72</v>
      </c>
      <c r="L78" s="36">
        <v>12.66</v>
      </c>
      <c r="M78" s="36">
        <v>0.56000000000000005</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724.24</v>
      </c>
      <c r="D79" s="36">
        <v>15.23</v>
      </c>
      <c r="E79" s="36">
        <v>17.350000000000001</v>
      </c>
      <c r="F79" s="36">
        <v>5.89</v>
      </c>
      <c r="G79" s="36">
        <v>2.2400000000000002</v>
      </c>
      <c r="H79" s="36">
        <v>307.77</v>
      </c>
      <c r="I79" s="36">
        <v>179.71</v>
      </c>
      <c r="J79" s="36">
        <v>128.06</v>
      </c>
      <c r="K79" s="36">
        <v>0.46</v>
      </c>
      <c r="L79" s="36">
        <v>0.49</v>
      </c>
      <c r="M79" s="36">
        <v>1.4</v>
      </c>
      <c r="N79" s="36">
        <v>373.41</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377.48</v>
      </c>
      <c r="D80" s="36">
        <v>0.05</v>
      </c>
      <c r="E80" s="36" t="s">
        <v>13</v>
      </c>
      <c r="F80" s="36">
        <v>3.85</v>
      </c>
      <c r="G80" s="36">
        <v>0.01</v>
      </c>
      <c r="H80" s="36">
        <v>0.59</v>
      </c>
      <c r="I80" s="36">
        <v>0.59</v>
      </c>
      <c r="J80" s="36" t="s">
        <v>13</v>
      </c>
      <c r="K80" s="36" t="s">
        <v>13</v>
      </c>
      <c r="L80" s="36">
        <v>0.04</v>
      </c>
      <c r="M80" s="36">
        <v>0.01</v>
      </c>
      <c r="N80" s="36">
        <v>372.93</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1536.17</v>
      </c>
      <c r="D81" s="37">
        <v>16.329999999999998</v>
      </c>
      <c r="E81" s="37">
        <v>28.37</v>
      </c>
      <c r="F81" s="37">
        <v>11.73</v>
      </c>
      <c r="G81" s="37">
        <v>8.25</v>
      </c>
      <c r="H81" s="37">
        <v>1051.3599999999999</v>
      </c>
      <c r="I81" s="37">
        <v>917.71</v>
      </c>
      <c r="J81" s="37">
        <v>133.65</v>
      </c>
      <c r="K81" s="37">
        <v>2.5</v>
      </c>
      <c r="L81" s="37">
        <v>25.26</v>
      </c>
      <c r="M81" s="37">
        <v>3.66</v>
      </c>
      <c r="N81" s="37">
        <v>388.71</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21.55</v>
      </c>
      <c r="D82" s="36">
        <v>7.0000000000000007E-2</v>
      </c>
      <c r="E82" s="36">
        <v>2.75</v>
      </c>
      <c r="F82" s="36" t="s">
        <v>13</v>
      </c>
      <c r="G82" s="36">
        <v>0.01</v>
      </c>
      <c r="H82" s="36">
        <v>5.36</v>
      </c>
      <c r="I82" s="36">
        <v>1.28</v>
      </c>
      <c r="J82" s="36">
        <v>4.08</v>
      </c>
      <c r="K82" s="36" t="s">
        <v>13</v>
      </c>
      <c r="L82" s="36">
        <v>5.85</v>
      </c>
      <c r="M82" s="36">
        <v>0.66</v>
      </c>
      <c r="N82" s="36">
        <v>6.84</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1.58</v>
      </c>
      <c r="D84" s="36">
        <v>0.14000000000000001</v>
      </c>
      <c r="E84" s="36">
        <v>0.01</v>
      </c>
      <c r="F84" s="36" t="s">
        <v>13</v>
      </c>
      <c r="G84" s="36" t="s">
        <v>13</v>
      </c>
      <c r="H84" s="36">
        <v>0.27</v>
      </c>
      <c r="I84" s="36">
        <v>0.27</v>
      </c>
      <c r="J84" s="36" t="s">
        <v>13</v>
      </c>
      <c r="K84" s="36" t="s">
        <v>13</v>
      </c>
      <c r="L84" s="36" t="s">
        <v>13</v>
      </c>
      <c r="M84" s="36">
        <v>0.16</v>
      </c>
      <c r="N84" s="36">
        <v>1</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v>0.01</v>
      </c>
      <c r="D85" s="36">
        <v>0.01</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23.12</v>
      </c>
      <c r="D86" s="37">
        <v>0.2</v>
      </c>
      <c r="E86" s="37">
        <v>2.76</v>
      </c>
      <c r="F86" s="37" t="s">
        <v>13</v>
      </c>
      <c r="G86" s="37">
        <v>0.01</v>
      </c>
      <c r="H86" s="37">
        <v>5.64</v>
      </c>
      <c r="I86" s="37">
        <v>1.56</v>
      </c>
      <c r="J86" s="37">
        <v>4.08</v>
      </c>
      <c r="K86" s="37" t="s">
        <v>13</v>
      </c>
      <c r="L86" s="37">
        <v>5.86</v>
      </c>
      <c r="M86" s="37">
        <v>0.82</v>
      </c>
      <c r="N86" s="37">
        <v>7.84</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1559.3</v>
      </c>
      <c r="D87" s="37">
        <v>16.53</v>
      </c>
      <c r="E87" s="37">
        <v>31.13</v>
      </c>
      <c r="F87" s="37">
        <v>11.73</v>
      </c>
      <c r="G87" s="37">
        <v>8.25</v>
      </c>
      <c r="H87" s="37">
        <v>1057</v>
      </c>
      <c r="I87" s="37">
        <v>919.26</v>
      </c>
      <c r="J87" s="37">
        <v>137.72999999999999</v>
      </c>
      <c r="K87" s="37">
        <v>2.5</v>
      </c>
      <c r="L87" s="37">
        <v>31.12</v>
      </c>
      <c r="M87" s="37">
        <v>4.4800000000000004</v>
      </c>
      <c r="N87" s="37">
        <v>396.55</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43</v>
      </c>
      <c r="D88" s="37">
        <v>-91.71</v>
      </c>
      <c r="E88" s="37">
        <v>-14.25</v>
      </c>
      <c r="F88" s="37">
        <v>-85.9</v>
      </c>
      <c r="G88" s="37">
        <v>-9.1</v>
      </c>
      <c r="H88" s="37">
        <v>-437.53</v>
      </c>
      <c r="I88" s="37">
        <v>-249.26</v>
      </c>
      <c r="J88" s="37">
        <v>-188.27</v>
      </c>
      <c r="K88" s="37">
        <v>-27.27</v>
      </c>
      <c r="L88" s="37">
        <v>-42.83</v>
      </c>
      <c r="M88" s="37">
        <v>-11.84</v>
      </c>
      <c r="N88" s="37">
        <v>763.42</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70.930000000000007</v>
      </c>
      <c r="D89" s="38">
        <v>-66.86</v>
      </c>
      <c r="E89" s="38">
        <v>-13.45</v>
      </c>
      <c r="F89" s="38">
        <v>-83.45</v>
      </c>
      <c r="G89" s="38">
        <v>-9</v>
      </c>
      <c r="H89" s="38">
        <v>-436.52</v>
      </c>
      <c r="I89" s="38">
        <v>-248.25</v>
      </c>
      <c r="J89" s="38">
        <v>-188.27</v>
      </c>
      <c r="K89" s="38">
        <v>-27.25</v>
      </c>
      <c r="L89" s="38">
        <v>-36.770000000000003</v>
      </c>
      <c r="M89" s="38">
        <v>-11.35</v>
      </c>
      <c r="N89" s="38">
        <v>755.58</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39.270000000000003</v>
      </c>
      <c r="D90" s="36" t="s">
        <v>13</v>
      </c>
      <c r="E90" s="36" t="s">
        <v>13</v>
      </c>
      <c r="F90" s="36" t="s">
        <v>13</v>
      </c>
      <c r="G90" s="36" t="s">
        <v>13</v>
      </c>
      <c r="H90" s="36" t="s">
        <v>13</v>
      </c>
      <c r="I90" s="36" t="s">
        <v>13</v>
      </c>
      <c r="J90" s="36" t="s">
        <v>13</v>
      </c>
      <c r="K90" s="36" t="s">
        <v>13</v>
      </c>
      <c r="L90" s="36" t="s">
        <v>13</v>
      </c>
      <c r="M90" s="36" t="s">
        <v>13</v>
      </c>
      <c r="N90" s="36">
        <v>39.270000000000003</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29.39</v>
      </c>
      <c r="D91" s="36" t="s">
        <v>13</v>
      </c>
      <c r="E91" s="36" t="s">
        <v>13</v>
      </c>
      <c r="F91" s="36" t="s">
        <v>13</v>
      </c>
      <c r="G91" s="36" t="s">
        <v>13</v>
      </c>
      <c r="H91" s="36" t="s">
        <v>13</v>
      </c>
      <c r="I91" s="36" t="s">
        <v>13</v>
      </c>
      <c r="J91" s="36" t="s">
        <v>13</v>
      </c>
      <c r="K91" s="36" t="s">
        <v>13</v>
      </c>
      <c r="L91" s="36" t="s">
        <v>13</v>
      </c>
      <c r="M91" s="36" t="s">
        <v>13</v>
      </c>
      <c r="N91" s="36">
        <v>29.39</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948</v>
      </c>
      <c r="B1" s="236"/>
      <c r="C1" s="244" t="str">
        <f>"Auszahlungen und Einzahlungen der Kreisverwaltungen "&amp;Deckblatt!A7&amp;" 
nach Produktbereichen"</f>
        <v>Auszahlungen und Einzahlungen der Kreisverwaltungen 2015 
nach Produktbereichen</v>
      </c>
      <c r="D1" s="245"/>
      <c r="E1" s="245"/>
      <c r="F1" s="245"/>
      <c r="G1" s="245"/>
      <c r="H1" s="245" t="str">
        <f>"Auszahlungen und Einzahlungen der Kreisverwaltungen "&amp;Deckblatt!A7&amp;" 
nach Produktbereichen"</f>
        <v>Auszahlungen und Einzahlungen der Kreisverwaltungen 2015 
nach Produktbereichen</v>
      </c>
      <c r="I1" s="245"/>
      <c r="J1" s="245"/>
      <c r="K1" s="245"/>
      <c r="L1" s="245"/>
      <c r="M1" s="245"/>
      <c r="N1" s="245"/>
    </row>
    <row r="2" spans="1:14" s="18" customFormat="1" ht="24.95" customHeight="1">
      <c r="A2" s="261" t="s">
        <v>952</v>
      </c>
      <c r="B2" s="236"/>
      <c r="C2" s="244" t="s">
        <v>133</v>
      </c>
      <c r="D2" s="245"/>
      <c r="E2" s="245"/>
      <c r="F2" s="245"/>
      <c r="G2" s="245"/>
      <c r="H2" s="245" t="s">
        <v>133</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37305</v>
      </c>
      <c r="D19" s="136">
        <v>10454</v>
      </c>
      <c r="E19" s="136">
        <v>4390</v>
      </c>
      <c r="F19" s="136">
        <v>3771</v>
      </c>
      <c r="G19" s="136">
        <v>1737</v>
      </c>
      <c r="H19" s="136">
        <v>7126</v>
      </c>
      <c r="I19" s="136">
        <v>3667</v>
      </c>
      <c r="J19" s="136">
        <v>3459</v>
      </c>
      <c r="K19" s="136">
        <v>1986</v>
      </c>
      <c r="L19" s="136">
        <v>5666</v>
      </c>
      <c r="M19" s="136">
        <v>2174</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18555</v>
      </c>
      <c r="D20" s="136">
        <v>2859</v>
      </c>
      <c r="E20" s="136">
        <v>451</v>
      </c>
      <c r="F20" s="136">
        <v>10664</v>
      </c>
      <c r="G20" s="136">
        <v>243</v>
      </c>
      <c r="H20" s="136">
        <v>2323</v>
      </c>
      <c r="I20" s="136">
        <v>2313</v>
      </c>
      <c r="J20" s="136">
        <v>11</v>
      </c>
      <c r="K20" s="136">
        <v>84</v>
      </c>
      <c r="L20" s="136">
        <v>1842</v>
      </c>
      <c r="M20" s="136">
        <v>89</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v>99212</v>
      </c>
      <c r="D21" s="136" t="s">
        <v>13</v>
      </c>
      <c r="E21" s="136" t="s">
        <v>13</v>
      </c>
      <c r="F21" s="136" t="s">
        <v>13</v>
      </c>
      <c r="G21" s="136" t="s">
        <v>13</v>
      </c>
      <c r="H21" s="136">
        <v>99212</v>
      </c>
      <c r="I21" s="136">
        <v>85395</v>
      </c>
      <c r="J21" s="136">
        <v>13817</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965</v>
      </c>
      <c r="D22" s="136" t="s">
        <v>13</v>
      </c>
      <c r="E22" s="136" t="s">
        <v>13</v>
      </c>
      <c r="F22" s="136" t="s">
        <v>13</v>
      </c>
      <c r="G22" s="136" t="s">
        <v>13</v>
      </c>
      <c r="H22" s="136" t="s">
        <v>13</v>
      </c>
      <c r="I22" s="136" t="s">
        <v>13</v>
      </c>
      <c r="J22" s="136" t="s">
        <v>13</v>
      </c>
      <c r="K22" s="136" t="s">
        <v>13</v>
      </c>
      <c r="L22" s="136" t="s">
        <v>13</v>
      </c>
      <c r="M22" s="136" t="s">
        <v>13</v>
      </c>
      <c r="N22" s="136">
        <v>965</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41673</v>
      </c>
      <c r="D23" s="136">
        <v>1330</v>
      </c>
      <c r="E23" s="136">
        <v>1367</v>
      </c>
      <c r="F23" s="136">
        <v>4371</v>
      </c>
      <c r="G23" s="136">
        <v>708</v>
      </c>
      <c r="H23" s="136">
        <v>26443</v>
      </c>
      <c r="I23" s="136">
        <v>3176</v>
      </c>
      <c r="J23" s="136">
        <v>23267</v>
      </c>
      <c r="K23" s="136">
        <v>2072</v>
      </c>
      <c r="L23" s="136">
        <v>3823</v>
      </c>
      <c r="M23" s="136">
        <v>1534</v>
      </c>
      <c r="N23" s="136">
        <v>24</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56888</v>
      </c>
      <c r="D24" s="136">
        <v>14</v>
      </c>
      <c r="E24" s="136" t="s">
        <v>13</v>
      </c>
      <c r="F24" s="136">
        <v>2081</v>
      </c>
      <c r="G24" s="136">
        <v>1</v>
      </c>
      <c r="H24" s="136">
        <v>667</v>
      </c>
      <c r="I24" s="136">
        <v>9</v>
      </c>
      <c r="J24" s="136">
        <v>658</v>
      </c>
      <c r="K24" s="136" t="s">
        <v>13</v>
      </c>
      <c r="L24" s="136">
        <v>176</v>
      </c>
      <c r="M24" s="136">
        <v>1</v>
      </c>
      <c r="N24" s="136">
        <v>53947</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140822</v>
      </c>
      <c r="D25" s="137">
        <v>14630</v>
      </c>
      <c r="E25" s="137">
        <v>6208</v>
      </c>
      <c r="F25" s="137">
        <v>16724</v>
      </c>
      <c r="G25" s="137">
        <v>2687</v>
      </c>
      <c r="H25" s="137">
        <v>134437</v>
      </c>
      <c r="I25" s="137">
        <v>94541</v>
      </c>
      <c r="J25" s="137">
        <v>39896</v>
      </c>
      <c r="K25" s="137">
        <v>4142</v>
      </c>
      <c r="L25" s="137">
        <v>11156</v>
      </c>
      <c r="M25" s="137">
        <v>3797</v>
      </c>
      <c r="N25" s="137">
        <v>-52958</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10687</v>
      </c>
      <c r="D26" s="136">
        <v>2445</v>
      </c>
      <c r="E26" s="136">
        <v>356</v>
      </c>
      <c r="F26" s="136">
        <v>5136</v>
      </c>
      <c r="G26" s="136">
        <v>375</v>
      </c>
      <c r="H26" s="136">
        <v>1329</v>
      </c>
      <c r="I26" s="136">
        <v>1135</v>
      </c>
      <c r="J26" s="136">
        <v>194</v>
      </c>
      <c r="K26" s="136">
        <v>12</v>
      </c>
      <c r="L26" s="136">
        <v>1034</v>
      </c>
      <c r="M26" s="136" t="s">
        <v>13</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5226</v>
      </c>
      <c r="D27" s="136">
        <v>2052</v>
      </c>
      <c r="E27" s="136">
        <v>239</v>
      </c>
      <c r="F27" s="136">
        <v>1056</v>
      </c>
      <c r="G27" s="136" t="s">
        <v>13</v>
      </c>
      <c r="H27" s="136">
        <v>1132</v>
      </c>
      <c r="I27" s="136">
        <v>1132</v>
      </c>
      <c r="J27" s="136" t="s">
        <v>13</v>
      </c>
      <c r="K27" s="136" t="s">
        <v>13</v>
      </c>
      <c r="L27" s="136">
        <v>746</v>
      </c>
      <c r="M27" s="136" t="s">
        <v>13</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483</v>
      </c>
      <c r="D29" s="136" t="s">
        <v>13</v>
      </c>
      <c r="E29" s="136">
        <v>388</v>
      </c>
      <c r="F29" s="136" t="s">
        <v>13</v>
      </c>
      <c r="G29" s="136" t="s">
        <v>13</v>
      </c>
      <c r="H29" s="136">
        <v>50</v>
      </c>
      <c r="I29" s="136">
        <v>2</v>
      </c>
      <c r="J29" s="136">
        <v>48</v>
      </c>
      <c r="K29" s="136" t="s">
        <v>13</v>
      </c>
      <c r="L29" s="136">
        <v>44</v>
      </c>
      <c r="M29" s="136" t="s">
        <v>13</v>
      </c>
      <c r="N29" s="136" t="s">
        <v>13</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11170</v>
      </c>
      <c r="D31" s="137">
        <v>2445</v>
      </c>
      <c r="E31" s="137">
        <v>744</v>
      </c>
      <c r="F31" s="137">
        <v>5136</v>
      </c>
      <c r="G31" s="137">
        <v>375</v>
      </c>
      <c r="H31" s="137">
        <v>1379</v>
      </c>
      <c r="I31" s="137">
        <v>1137</v>
      </c>
      <c r="J31" s="137">
        <v>242</v>
      </c>
      <c r="K31" s="137">
        <v>12</v>
      </c>
      <c r="L31" s="137">
        <v>1078</v>
      </c>
      <c r="M31" s="137" t="s">
        <v>13</v>
      </c>
      <c r="N31" s="137" t="s">
        <v>13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151991</v>
      </c>
      <c r="D32" s="137">
        <v>17075</v>
      </c>
      <c r="E32" s="137">
        <v>6952</v>
      </c>
      <c r="F32" s="137">
        <v>21860</v>
      </c>
      <c r="G32" s="137">
        <v>3063</v>
      </c>
      <c r="H32" s="137">
        <v>135815</v>
      </c>
      <c r="I32" s="137">
        <v>95678</v>
      </c>
      <c r="J32" s="137">
        <v>40138</v>
      </c>
      <c r="K32" s="137">
        <v>4154</v>
      </c>
      <c r="L32" s="137">
        <v>12234</v>
      </c>
      <c r="M32" s="137">
        <v>3797</v>
      </c>
      <c r="N32" s="137">
        <v>-52957</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21704</v>
      </c>
      <c r="D37" s="136" t="s">
        <v>13</v>
      </c>
      <c r="E37" s="136" t="s">
        <v>13</v>
      </c>
      <c r="F37" s="136" t="s">
        <v>13</v>
      </c>
      <c r="G37" s="136" t="s">
        <v>13</v>
      </c>
      <c r="H37" s="136" t="s">
        <v>13</v>
      </c>
      <c r="I37" s="136" t="s">
        <v>13</v>
      </c>
      <c r="J37" s="136" t="s">
        <v>13</v>
      </c>
      <c r="K37" s="136" t="s">
        <v>13</v>
      </c>
      <c r="L37" s="136" t="s">
        <v>13</v>
      </c>
      <c r="M37" s="136" t="s">
        <v>13</v>
      </c>
      <c r="N37" s="136">
        <v>21704</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28166</v>
      </c>
      <c r="D38" s="136" t="s">
        <v>13</v>
      </c>
      <c r="E38" s="136" t="s">
        <v>13</v>
      </c>
      <c r="F38" s="136" t="s">
        <v>13</v>
      </c>
      <c r="G38" s="136" t="s">
        <v>13</v>
      </c>
      <c r="H38" s="136" t="s">
        <v>13</v>
      </c>
      <c r="I38" s="136" t="s">
        <v>13</v>
      </c>
      <c r="J38" s="136" t="s">
        <v>13</v>
      </c>
      <c r="K38" s="136" t="s">
        <v>13</v>
      </c>
      <c r="L38" s="136" t="s">
        <v>13</v>
      </c>
      <c r="M38" s="136" t="s">
        <v>13</v>
      </c>
      <c r="N38" s="136">
        <v>28166</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53242</v>
      </c>
      <c r="D39" s="136">
        <v>4</v>
      </c>
      <c r="E39" s="136">
        <v>4</v>
      </c>
      <c r="F39" s="136">
        <v>1582</v>
      </c>
      <c r="G39" s="136">
        <v>262</v>
      </c>
      <c r="H39" s="136">
        <v>47720</v>
      </c>
      <c r="I39" s="136">
        <v>28999</v>
      </c>
      <c r="J39" s="136">
        <v>18721</v>
      </c>
      <c r="K39" s="136">
        <v>30</v>
      </c>
      <c r="L39" s="136">
        <v>3011</v>
      </c>
      <c r="M39" s="136">
        <v>628</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10028</v>
      </c>
      <c r="D40" s="136" t="s">
        <v>13</v>
      </c>
      <c r="E40" s="136" t="s">
        <v>13</v>
      </c>
      <c r="F40" s="136" t="s">
        <v>13</v>
      </c>
      <c r="G40" s="136">
        <v>74</v>
      </c>
      <c r="H40" s="136">
        <v>9954</v>
      </c>
      <c r="I40" s="136">
        <v>9866</v>
      </c>
      <c r="J40" s="136">
        <v>88</v>
      </c>
      <c r="K40" s="136" t="s">
        <v>13</v>
      </c>
      <c r="L40" s="136" t="s">
        <v>13</v>
      </c>
      <c r="M40" s="136" t="s">
        <v>13</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6004</v>
      </c>
      <c r="D41" s="136">
        <v>1</v>
      </c>
      <c r="E41" s="136">
        <v>2029</v>
      </c>
      <c r="F41" s="136">
        <v>207</v>
      </c>
      <c r="G41" s="136">
        <v>690</v>
      </c>
      <c r="H41" s="136">
        <v>58</v>
      </c>
      <c r="I41" s="136">
        <v>58</v>
      </c>
      <c r="J41" s="136" t="s">
        <v>13</v>
      </c>
      <c r="K41" s="136">
        <v>106</v>
      </c>
      <c r="L41" s="136">
        <v>1917</v>
      </c>
      <c r="M41" s="136">
        <v>996</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84212</v>
      </c>
      <c r="D42" s="136">
        <v>4343</v>
      </c>
      <c r="E42" s="136">
        <v>2391</v>
      </c>
      <c r="F42" s="136">
        <v>2368</v>
      </c>
      <c r="G42" s="136">
        <v>52</v>
      </c>
      <c r="H42" s="136">
        <v>20449</v>
      </c>
      <c r="I42" s="136">
        <v>19151</v>
      </c>
      <c r="J42" s="136">
        <v>1298</v>
      </c>
      <c r="K42" s="136">
        <v>125</v>
      </c>
      <c r="L42" s="136">
        <v>365</v>
      </c>
      <c r="M42" s="136">
        <v>133</v>
      </c>
      <c r="N42" s="136">
        <v>53985</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56888</v>
      </c>
      <c r="D43" s="136">
        <v>14</v>
      </c>
      <c r="E43" s="136" t="s">
        <v>13</v>
      </c>
      <c r="F43" s="136">
        <v>2081</v>
      </c>
      <c r="G43" s="136">
        <v>1</v>
      </c>
      <c r="H43" s="136">
        <v>667</v>
      </c>
      <c r="I43" s="136">
        <v>9</v>
      </c>
      <c r="J43" s="136">
        <v>658</v>
      </c>
      <c r="K43" s="136" t="s">
        <v>13</v>
      </c>
      <c r="L43" s="136">
        <v>176</v>
      </c>
      <c r="M43" s="136">
        <v>1</v>
      </c>
      <c r="N43" s="136">
        <v>53947</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146469</v>
      </c>
      <c r="D44" s="137">
        <v>4334</v>
      </c>
      <c r="E44" s="137">
        <v>4425</v>
      </c>
      <c r="F44" s="137">
        <v>2076</v>
      </c>
      <c r="G44" s="137">
        <v>1077</v>
      </c>
      <c r="H44" s="137">
        <v>77513</v>
      </c>
      <c r="I44" s="137">
        <v>58065</v>
      </c>
      <c r="J44" s="137">
        <v>19448</v>
      </c>
      <c r="K44" s="137">
        <v>262</v>
      </c>
      <c r="L44" s="137">
        <v>5117</v>
      </c>
      <c r="M44" s="137">
        <v>1757</v>
      </c>
      <c r="N44" s="137">
        <v>49908</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8624</v>
      </c>
      <c r="D45" s="136">
        <v>1000</v>
      </c>
      <c r="E45" s="136">
        <v>424</v>
      </c>
      <c r="F45" s="136">
        <v>4059</v>
      </c>
      <c r="G45" s="136">
        <v>327</v>
      </c>
      <c r="H45" s="136">
        <v>923</v>
      </c>
      <c r="I45" s="136">
        <v>715</v>
      </c>
      <c r="J45" s="136">
        <v>208</v>
      </c>
      <c r="K45" s="136">
        <v>11</v>
      </c>
      <c r="L45" s="136">
        <v>247</v>
      </c>
      <c r="M45" s="136" t="s">
        <v>13</v>
      </c>
      <c r="N45" s="136">
        <v>1634</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16</v>
      </c>
      <c r="D47" s="136" t="s">
        <v>13</v>
      </c>
      <c r="E47" s="136">
        <v>5</v>
      </c>
      <c r="F47" s="136" t="s">
        <v>13</v>
      </c>
      <c r="G47" s="136">
        <v>7</v>
      </c>
      <c r="H47" s="136" t="s">
        <v>13</v>
      </c>
      <c r="I47" s="136" t="s">
        <v>13</v>
      </c>
      <c r="J47" s="136" t="s">
        <v>13</v>
      </c>
      <c r="K47" s="136" t="s">
        <v>13</v>
      </c>
      <c r="L47" s="136">
        <v>5</v>
      </c>
      <c r="M47" s="136" t="s">
        <v>13</v>
      </c>
      <c r="N47" s="136" t="s">
        <v>13</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8640</v>
      </c>
      <c r="D49" s="137">
        <v>1000</v>
      </c>
      <c r="E49" s="137">
        <v>429</v>
      </c>
      <c r="F49" s="137">
        <v>4059</v>
      </c>
      <c r="G49" s="137">
        <v>333</v>
      </c>
      <c r="H49" s="137">
        <v>923</v>
      </c>
      <c r="I49" s="137">
        <v>715</v>
      </c>
      <c r="J49" s="137">
        <v>208</v>
      </c>
      <c r="K49" s="137">
        <v>11</v>
      </c>
      <c r="L49" s="137">
        <v>251</v>
      </c>
      <c r="M49" s="137" t="s">
        <v>13</v>
      </c>
      <c r="N49" s="137">
        <v>1634</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155109</v>
      </c>
      <c r="D50" s="137">
        <v>5334</v>
      </c>
      <c r="E50" s="137">
        <v>4854</v>
      </c>
      <c r="F50" s="137">
        <v>6135</v>
      </c>
      <c r="G50" s="137">
        <v>1410</v>
      </c>
      <c r="H50" s="137">
        <v>78437</v>
      </c>
      <c r="I50" s="137">
        <v>58781</v>
      </c>
      <c r="J50" s="137">
        <v>19656</v>
      </c>
      <c r="K50" s="137">
        <v>273</v>
      </c>
      <c r="L50" s="137">
        <v>5368</v>
      </c>
      <c r="M50" s="137">
        <v>1757</v>
      </c>
      <c r="N50" s="137">
        <v>51541</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3117</v>
      </c>
      <c r="D51" s="137">
        <v>-11740</v>
      </c>
      <c r="E51" s="137">
        <v>-2099</v>
      </c>
      <c r="F51" s="137">
        <v>-15725</v>
      </c>
      <c r="G51" s="137">
        <v>-1652</v>
      </c>
      <c r="H51" s="137">
        <v>-57379</v>
      </c>
      <c r="I51" s="137">
        <v>-36897</v>
      </c>
      <c r="J51" s="137">
        <v>-20482</v>
      </c>
      <c r="K51" s="137">
        <v>-3881</v>
      </c>
      <c r="L51" s="137">
        <v>-6866</v>
      </c>
      <c r="M51" s="137">
        <v>-2040</v>
      </c>
      <c r="N51" s="137">
        <v>104499</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5647</v>
      </c>
      <c r="D52" s="138">
        <v>-10295</v>
      </c>
      <c r="E52" s="138">
        <v>-1783</v>
      </c>
      <c r="F52" s="138">
        <v>-14648</v>
      </c>
      <c r="G52" s="138">
        <v>-1610</v>
      </c>
      <c r="H52" s="138">
        <v>-56923</v>
      </c>
      <c r="I52" s="138">
        <v>-36476</v>
      </c>
      <c r="J52" s="138">
        <v>-20447</v>
      </c>
      <c r="K52" s="138">
        <v>-3879</v>
      </c>
      <c r="L52" s="138">
        <v>-6039</v>
      </c>
      <c r="M52" s="138">
        <v>-2040</v>
      </c>
      <c r="N52" s="138">
        <v>102866</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4308</v>
      </c>
      <c r="D53" s="136" t="s">
        <v>13</v>
      </c>
      <c r="E53" s="136" t="s">
        <v>13</v>
      </c>
      <c r="F53" s="136" t="s">
        <v>13</v>
      </c>
      <c r="G53" s="136" t="s">
        <v>13</v>
      </c>
      <c r="H53" s="136" t="s">
        <v>13</v>
      </c>
      <c r="I53" s="136" t="s">
        <v>13</v>
      </c>
      <c r="J53" s="136" t="s">
        <v>13</v>
      </c>
      <c r="K53" s="136" t="s">
        <v>13</v>
      </c>
      <c r="L53" s="136" t="s">
        <v>13</v>
      </c>
      <c r="M53" s="136" t="s">
        <v>13</v>
      </c>
      <c r="N53" s="136">
        <v>4308</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2901</v>
      </c>
      <c r="D54" s="136" t="s">
        <v>13</v>
      </c>
      <c r="E54" s="136" t="s">
        <v>13</v>
      </c>
      <c r="F54" s="136" t="s">
        <v>13</v>
      </c>
      <c r="G54" s="136" t="s">
        <v>13</v>
      </c>
      <c r="H54" s="136" t="s">
        <v>13</v>
      </c>
      <c r="I54" s="136" t="s">
        <v>13</v>
      </c>
      <c r="J54" s="136" t="s">
        <v>13</v>
      </c>
      <c r="K54" s="136" t="s">
        <v>13</v>
      </c>
      <c r="L54" s="136" t="s">
        <v>13</v>
      </c>
      <c r="M54" s="136" t="s">
        <v>13</v>
      </c>
      <c r="N54" s="136">
        <v>2901</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239.93</v>
      </c>
      <c r="D56" s="36">
        <v>67.239999999999995</v>
      </c>
      <c r="E56" s="36">
        <v>28.24</v>
      </c>
      <c r="F56" s="36">
        <v>24.25</v>
      </c>
      <c r="G56" s="36">
        <v>11.17</v>
      </c>
      <c r="H56" s="36">
        <v>45.83</v>
      </c>
      <c r="I56" s="36">
        <v>23.58</v>
      </c>
      <c r="J56" s="36">
        <v>22.25</v>
      </c>
      <c r="K56" s="36">
        <v>12.77</v>
      </c>
      <c r="L56" s="36">
        <v>36.44</v>
      </c>
      <c r="M56" s="36">
        <v>13.98</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119.34</v>
      </c>
      <c r="D57" s="36">
        <v>18.39</v>
      </c>
      <c r="E57" s="36">
        <v>2.9</v>
      </c>
      <c r="F57" s="36">
        <v>68.58</v>
      </c>
      <c r="G57" s="36">
        <v>1.56</v>
      </c>
      <c r="H57" s="36">
        <v>14.94</v>
      </c>
      <c r="I57" s="36">
        <v>14.87</v>
      </c>
      <c r="J57" s="36">
        <v>7.0000000000000007E-2</v>
      </c>
      <c r="K57" s="36">
        <v>0.54</v>
      </c>
      <c r="L57" s="36">
        <v>11.85</v>
      </c>
      <c r="M57" s="36">
        <v>0.56999999999999995</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v>638.08000000000004</v>
      </c>
      <c r="D58" s="36" t="s">
        <v>13</v>
      </c>
      <c r="E58" s="36" t="s">
        <v>13</v>
      </c>
      <c r="F58" s="36" t="s">
        <v>13</v>
      </c>
      <c r="G58" s="36" t="s">
        <v>13</v>
      </c>
      <c r="H58" s="36">
        <v>638.08000000000004</v>
      </c>
      <c r="I58" s="36">
        <v>549.22</v>
      </c>
      <c r="J58" s="36">
        <v>88.86</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6.21</v>
      </c>
      <c r="D59" s="36" t="s">
        <v>13</v>
      </c>
      <c r="E59" s="36" t="s">
        <v>13</v>
      </c>
      <c r="F59" s="36" t="s">
        <v>13</v>
      </c>
      <c r="G59" s="36" t="s">
        <v>13</v>
      </c>
      <c r="H59" s="36" t="s">
        <v>13</v>
      </c>
      <c r="I59" s="36" t="s">
        <v>13</v>
      </c>
      <c r="J59" s="36" t="s">
        <v>13</v>
      </c>
      <c r="K59" s="36" t="s">
        <v>13</v>
      </c>
      <c r="L59" s="36" t="s">
        <v>13</v>
      </c>
      <c r="M59" s="36" t="s">
        <v>13</v>
      </c>
      <c r="N59" s="36">
        <v>6.21</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268.02</v>
      </c>
      <c r="D60" s="36">
        <v>8.5500000000000007</v>
      </c>
      <c r="E60" s="36">
        <v>8.7899999999999991</v>
      </c>
      <c r="F60" s="36">
        <v>28.11</v>
      </c>
      <c r="G60" s="36">
        <v>4.5599999999999996</v>
      </c>
      <c r="H60" s="36">
        <v>170.07</v>
      </c>
      <c r="I60" s="36">
        <v>20.43</v>
      </c>
      <c r="J60" s="36">
        <v>149.63999999999999</v>
      </c>
      <c r="K60" s="36">
        <v>13.33</v>
      </c>
      <c r="L60" s="36">
        <v>24.59</v>
      </c>
      <c r="M60" s="36">
        <v>9.8699999999999992</v>
      </c>
      <c r="N60" s="36">
        <v>0.16</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365.88</v>
      </c>
      <c r="D61" s="36">
        <v>0.09</v>
      </c>
      <c r="E61" s="36" t="s">
        <v>13</v>
      </c>
      <c r="F61" s="36">
        <v>13.39</v>
      </c>
      <c r="G61" s="36">
        <v>0.01</v>
      </c>
      <c r="H61" s="36">
        <v>4.29</v>
      </c>
      <c r="I61" s="36">
        <v>0.06</v>
      </c>
      <c r="J61" s="36">
        <v>4.2300000000000004</v>
      </c>
      <c r="K61" s="36" t="s">
        <v>13</v>
      </c>
      <c r="L61" s="36">
        <v>1.1299999999999999</v>
      </c>
      <c r="M61" s="36">
        <v>0.01</v>
      </c>
      <c r="N61" s="36">
        <v>346.96</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905.7</v>
      </c>
      <c r="D62" s="37">
        <v>94.09</v>
      </c>
      <c r="E62" s="37">
        <v>39.93</v>
      </c>
      <c r="F62" s="37">
        <v>107.56</v>
      </c>
      <c r="G62" s="37">
        <v>17.28</v>
      </c>
      <c r="H62" s="37">
        <v>864.63</v>
      </c>
      <c r="I62" s="37">
        <v>608.04</v>
      </c>
      <c r="J62" s="37">
        <v>256.58999999999997</v>
      </c>
      <c r="K62" s="37">
        <v>26.64</v>
      </c>
      <c r="L62" s="37">
        <v>71.75</v>
      </c>
      <c r="M62" s="37">
        <v>24.42</v>
      </c>
      <c r="N62" s="37">
        <v>-340.6</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68.73</v>
      </c>
      <c r="D63" s="36">
        <v>15.72</v>
      </c>
      <c r="E63" s="36">
        <v>2.29</v>
      </c>
      <c r="F63" s="36">
        <v>33.03</v>
      </c>
      <c r="G63" s="36">
        <v>2.41</v>
      </c>
      <c r="H63" s="36">
        <v>8.5500000000000007</v>
      </c>
      <c r="I63" s="36">
        <v>7.3</v>
      </c>
      <c r="J63" s="36">
        <v>1.25</v>
      </c>
      <c r="K63" s="36">
        <v>0.08</v>
      </c>
      <c r="L63" s="36">
        <v>6.65</v>
      </c>
      <c r="M63" s="36" t="s">
        <v>13</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33.61</v>
      </c>
      <c r="D64" s="36">
        <v>13.2</v>
      </c>
      <c r="E64" s="36">
        <v>1.54</v>
      </c>
      <c r="F64" s="36">
        <v>6.79</v>
      </c>
      <c r="G64" s="36" t="s">
        <v>13</v>
      </c>
      <c r="H64" s="36">
        <v>7.28</v>
      </c>
      <c r="I64" s="36">
        <v>7.28</v>
      </c>
      <c r="J64" s="36" t="s">
        <v>13</v>
      </c>
      <c r="K64" s="36" t="s">
        <v>13</v>
      </c>
      <c r="L64" s="36">
        <v>4.8</v>
      </c>
      <c r="M64" s="36" t="s">
        <v>13</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3.11</v>
      </c>
      <c r="D66" s="36" t="s">
        <v>13</v>
      </c>
      <c r="E66" s="36">
        <v>2.5</v>
      </c>
      <c r="F66" s="36" t="s">
        <v>13</v>
      </c>
      <c r="G66" s="36" t="s">
        <v>13</v>
      </c>
      <c r="H66" s="36">
        <v>0.32</v>
      </c>
      <c r="I66" s="36">
        <v>0.01</v>
      </c>
      <c r="J66" s="36">
        <v>0.31</v>
      </c>
      <c r="K66" s="36" t="s">
        <v>13</v>
      </c>
      <c r="L66" s="36">
        <v>0.28000000000000003</v>
      </c>
      <c r="M66" s="36" t="s">
        <v>13</v>
      </c>
      <c r="N66" s="36" t="s">
        <v>13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71.84</v>
      </c>
      <c r="D68" s="37">
        <v>15.72</v>
      </c>
      <c r="E68" s="37">
        <v>4.79</v>
      </c>
      <c r="F68" s="37">
        <v>33.03</v>
      </c>
      <c r="G68" s="37">
        <v>2.41</v>
      </c>
      <c r="H68" s="37">
        <v>8.8699999999999992</v>
      </c>
      <c r="I68" s="37">
        <v>7.31</v>
      </c>
      <c r="J68" s="37">
        <v>1.56</v>
      </c>
      <c r="K68" s="37">
        <v>0.08</v>
      </c>
      <c r="L68" s="37">
        <v>6.93</v>
      </c>
      <c r="M68" s="37" t="s">
        <v>13</v>
      </c>
      <c r="N68" s="37" t="s">
        <v>13</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977.54</v>
      </c>
      <c r="D69" s="37">
        <v>109.82</v>
      </c>
      <c r="E69" s="37">
        <v>44.71</v>
      </c>
      <c r="F69" s="37">
        <v>140.59</v>
      </c>
      <c r="G69" s="37">
        <v>19.7</v>
      </c>
      <c r="H69" s="37">
        <v>873.5</v>
      </c>
      <c r="I69" s="37">
        <v>615.35</v>
      </c>
      <c r="J69" s="37">
        <v>258.14999999999998</v>
      </c>
      <c r="K69" s="37">
        <v>26.72</v>
      </c>
      <c r="L69" s="37">
        <v>78.680000000000007</v>
      </c>
      <c r="M69" s="37">
        <v>24.42</v>
      </c>
      <c r="N69" s="37">
        <v>-340.6</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139.59</v>
      </c>
      <c r="D74" s="36" t="s">
        <v>13</v>
      </c>
      <c r="E74" s="36" t="s">
        <v>13</v>
      </c>
      <c r="F74" s="36" t="s">
        <v>13</v>
      </c>
      <c r="G74" s="36" t="s">
        <v>13</v>
      </c>
      <c r="H74" s="36" t="s">
        <v>13</v>
      </c>
      <c r="I74" s="36" t="s">
        <v>13</v>
      </c>
      <c r="J74" s="36" t="s">
        <v>13</v>
      </c>
      <c r="K74" s="36" t="s">
        <v>13</v>
      </c>
      <c r="L74" s="36" t="s">
        <v>13</v>
      </c>
      <c r="M74" s="36" t="s">
        <v>13</v>
      </c>
      <c r="N74" s="36">
        <v>139.59</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181.15</v>
      </c>
      <c r="D75" s="36" t="s">
        <v>13</v>
      </c>
      <c r="E75" s="36" t="s">
        <v>13</v>
      </c>
      <c r="F75" s="36" t="s">
        <v>13</v>
      </c>
      <c r="G75" s="36" t="s">
        <v>13</v>
      </c>
      <c r="H75" s="36" t="s">
        <v>13</v>
      </c>
      <c r="I75" s="36" t="s">
        <v>13</v>
      </c>
      <c r="J75" s="36" t="s">
        <v>13</v>
      </c>
      <c r="K75" s="36" t="s">
        <v>13</v>
      </c>
      <c r="L75" s="36" t="s">
        <v>13</v>
      </c>
      <c r="M75" s="36" t="s">
        <v>13</v>
      </c>
      <c r="N75" s="36">
        <v>181.15</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342.43</v>
      </c>
      <c r="D76" s="36">
        <v>0.03</v>
      </c>
      <c r="E76" s="36">
        <v>0.03</v>
      </c>
      <c r="F76" s="36">
        <v>10.18</v>
      </c>
      <c r="G76" s="36">
        <v>1.69</v>
      </c>
      <c r="H76" s="36">
        <v>306.91000000000003</v>
      </c>
      <c r="I76" s="36">
        <v>186.51</v>
      </c>
      <c r="J76" s="36">
        <v>120.4</v>
      </c>
      <c r="K76" s="36">
        <v>0.2</v>
      </c>
      <c r="L76" s="36">
        <v>19.37</v>
      </c>
      <c r="M76" s="36">
        <v>4.04</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64.489999999999995</v>
      </c>
      <c r="D77" s="36" t="s">
        <v>13</v>
      </c>
      <c r="E77" s="36" t="s">
        <v>13</v>
      </c>
      <c r="F77" s="36" t="s">
        <v>13</v>
      </c>
      <c r="G77" s="36">
        <v>0.48</v>
      </c>
      <c r="H77" s="36">
        <v>64.02</v>
      </c>
      <c r="I77" s="36">
        <v>63.45</v>
      </c>
      <c r="J77" s="36">
        <v>0.56000000000000005</v>
      </c>
      <c r="K77" s="36" t="s">
        <v>13</v>
      </c>
      <c r="L77" s="36" t="s">
        <v>13</v>
      </c>
      <c r="M77" s="36" t="s">
        <v>13</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38.619999999999997</v>
      </c>
      <c r="D78" s="36">
        <v>0.01</v>
      </c>
      <c r="E78" s="36">
        <v>13.05</v>
      </c>
      <c r="F78" s="36">
        <v>1.33</v>
      </c>
      <c r="G78" s="36">
        <v>4.4400000000000004</v>
      </c>
      <c r="H78" s="36">
        <v>0.37</v>
      </c>
      <c r="I78" s="36">
        <v>0.37</v>
      </c>
      <c r="J78" s="36" t="s">
        <v>13</v>
      </c>
      <c r="K78" s="36">
        <v>0.68</v>
      </c>
      <c r="L78" s="36">
        <v>12.33</v>
      </c>
      <c r="M78" s="36">
        <v>6.41</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541.61</v>
      </c>
      <c r="D79" s="36">
        <v>27.93</v>
      </c>
      <c r="E79" s="36">
        <v>15.38</v>
      </c>
      <c r="F79" s="36">
        <v>15.23</v>
      </c>
      <c r="G79" s="36">
        <v>0.34</v>
      </c>
      <c r="H79" s="36">
        <v>131.52000000000001</v>
      </c>
      <c r="I79" s="36">
        <v>123.17</v>
      </c>
      <c r="J79" s="36">
        <v>8.35</v>
      </c>
      <c r="K79" s="36">
        <v>0.81</v>
      </c>
      <c r="L79" s="36">
        <v>2.35</v>
      </c>
      <c r="M79" s="36">
        <v>0.85</v>
      </c>
      <c r="N79" s="36">
        <v>347.21</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365.88</v>
      </c>
      <c r="D80" s="36">
        <v>0.09</v>
      </c>
      <c r="E80" s="36" t="s">
        <v>13</v>
      </c>
      <c r="F80" s="36">
        <v>13.39</v>
      </c>
      <c r="G80" s="36">
        <v>0.01</v>
      </c>
      <c r="H80" s="36">
        <v>4.29</v>
      </c>
      <c r="I80" s="36">
        <v>0.06</v>
      </c>
      <c r="J80" s="36">
        <v>4.2300000000000004</v>
      </c>
      <c r="K80" s="36" t="s">
        <v>13</v>
      </c>
      <c r="L80" s="36">
        <v>1.1299999999999999</v>
      </c>
      <c r="M80" s="36">
        <v>0.01</v>
      </c>
      <c r="N80" s="36">
        <v>346.96</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942.02</v>
      </c>
      <c r="D81" s="37">
        <v>27.88</v>
      </c>
      <c r="E81" s="37">
        <v>28.46</v>
      </c>
      <c r="F81" s="37">
        <v>13.35</v>
      </c>
      <c r="G81" s="37">
        <v>6.93</v>
      </c>
      <c r="H81" s="37">
        <v>498.53</v>
      </c>
      <c r="I81" s="37">
        <v>373.45</v>
      </c>
      <c r="J81" s="37">
        <v>125.08</v>
      </c>
      <c r="K81" s="37">
        <v>1.69</v>
      </c>
      <c r="L81" s="37">
        <v>32.909999999999997</v>
      </c>
      <c r="M81" s="37">
        <v>11.3</v>
      </c>
      <c r="N81" s="37">
        <v>320.98</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55.47</v>
      </c>
      <c r="D82" s="36">
        <v>6.43</v>
      </c>
      <c r="E82" s="36">
        <v>2.73</v>
      </c>
      <c r="F82" s="36">
        <v>26.1</v>
      </c>
      <c r="G82" s="36">
        <v>2.1</v>
      </c>
      <c r="H82" s="36">
        <v>5.94</v>
      </c>
      <c r="I82" s="36">
        <v>4.5999999999999996</v>
      </c>
      <c r="J82" s="36">
        <v>1.34</v>
      </c>
      <c r="K82" s="36">
        <v>7.0000000000000007E-2</v>
      </c>
      <c r="L82" s="36">
        <v>1.59</v>
      </c>
      <c r="M82" s="36" t="s">
        <v>13</v>
      </c>
      <c r="N82" s="36">
        <v>10.51</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0.1</v>
      </c>
      <c r="D84" s="36" t="s">
        <v>13</v>
      </c>
      <c r="E84" s="36">
        <v>0.03</v>
      </c>
      <c r="F84" s="36" t="s">
        <v>13</v>
      </c>
      <c r="G84" s="36">
        <v>0.04</v>
      </c>
      <c r="H84" s="36" t="s">
        <v>13</v>
      </c>
      <c r="I84" s="36" t="s">
        <v>13</v>
      </c>
      <c r="J84" s="36" t="s">
        <v>13</v>
      </c>
      <c r="K84" s="36" t="s">
        <v>13</v>
      </c>
      <c r="L84" s="36">
        <v>0.03</v>
      </c>
      <c r="M84" s="36" t="s">
        <v>13</v>
      </c>
      <c r="N84" s="36" t="s">
        <v>13</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55.57</v>
      </c>
      <c r="D86" s="37">
        <v>6.43</v>
      </c>
      <c r="E86" s="37">
        <v>2.76</v>
      </c>
      <c r="F86" s="37">
        <v>26.1</v>
      </c>
      <c r="G86" s="37">
        <v>2.14</v>
      </c>
      <c r="H86" s="37">
        <v>5.94</v>
      </c>
      <c r="I86" s="37">
        <v>4.5999999999999996</v>
      </c>
      <c r="J86" s="37">
        <v>1.34</v>
      </c>
      <c r="K86" s="37">
        <v>7.0000000000000007E-2</v>
      </c>
      <c r="L86" s="37">
        <v>1.62</v>
      </c>
      <c r="M86" s="37" t="s">
        <v>13</v>
      </c>
      <c r="N86" s="37">
        <v>10.51</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997.59</v>
      </c>
      <c r="D87" s="37">
        <v>34.31</v>
      </c>
      <c r="E87" s="37">
        <v>31.22</v>
      </c>
      <c r="F87" s="37">
        <v>39.46</v>
      </c>
      <c r="G87" s="37">
        <v>9.07</v>
      </c>
      <c r="H87" s="37">
        <v>504.47</v>
      </c>
      <c r="I87" s="37">
        <v>378.05</v>
      </c>
      <c r="J87" s="37">
        <v>126.42</v>
      </c>
      <c r="K87" s="37">
        <v>1.76</v>
      </c>
      <c r="L87" s="37">
        <v>34.520000000000003</v>
      </c>
      <c r="M87" s="37">
        <v>11.3</v>
      </c>
      <c r="N87" s="37">
        <v>331.49</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20.05</v>
      </c>
      <c r="D88" s="37">
        <v>-75.510000000000005</v>
      </c>
      <c r="E88" s="37">
        <v>-13.5</v>
      </c>
      <c r="F88" s="37">
        <v>-101.14</v>
      </c>
      <c r="G88" s="37">
        <v>-10.63</v>
      </c>
      <c r="H88" s="37">
        <v>-369.03</v>
      </c>
      <c r="I88" s="37">
        <v>-237.31</v>
      </c>
      <c r="J88" s="37">
        <v>-131.72999999999999</v>
      </c>
      <c r="K88" s="37">
        <v>-24.96</v>
      </c>
      <c r="L88" s="37">
        <v>-44.16</v>
      </c>
      <c r="M88" s="37">
        <v>-13.12</v>
      </c>
      <c r="N88" s="37">
        <v>672.09</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36.32</v>
      </c>
      <c r="D89" s="38">
        <v>-66.22</v>
      </c>
      <c r="E89" s="38">
        <v>-11.47</v>
      </c>
      <c r="F89" s="38">
        <v>-94.21</v>
      </c>
      <c r="G89" s="38">
        <v>-10.36</v>
      </c>
      <c r="H89" s="38">
        <v>-366.1</v>
      </c>
      <c r="I89" s="38">
        <v>-234.6</v>
      </c>
      <c r="J89" s="38">
        <v>-131.51</v>
      </c>
      <c r="K89" s="38">
        <v>-24.95</v>
      </c>
      <c r="L89" s="38">
        <v>-38.840000000000003</v>
      </c>
      <c r="M89" s="38">
        <v>-13.12</v>
      </c>
      <c r="N89" s="38">
        <v>661.58</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27.71</v>
      </c>
      <c r="D90" s="36" t="s">
        <v>13</v>
      </c>
      <c r="E90" s="36" t="s">
        <v>13</v>
      </c>
      <c r="F90" s="36" t="s">
        <v>13</v>
      </c>
      <c r="G90" s="36" t="s">
        <v>13</v>
      </c>
      <c r="H90" s="36" t="s">
        <v>13</v>
      </c>
      <c r="I90" s="36" t="s">
        <v>13</v>
      </c>
      <c r="J90" s="36" t="s">
        <v>13</v>
      </c>
      <c r="K90" s="36" t="s">
        <v>13</v>
      </c>
      <c r="L90" s="36" t="s">
        <v>13</v>
      </c>
      <c r="M90" s="36" t="s">
        <v>13</v>
      </c>
      <c r="N90" s="36">
        <v>27.71</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18.66</v>
      </c>
      <c r="D91" s="36" t="s">
        <v>13</v>
      </c>
      <c r="E91" s="36" t="s">
        <v>13</v>
      </c>
      <c r="F91" s="36" t="s">
        <v>13</v>
      </c>
      <c r="G91" s="36" t="s">
        <v>13</v>
      </c>
      <c r="H91" s="36" t="s">
        <v>13</v>
      </c>
      <c r="I91" s="36" t="s">
        <v>13</v>
      </c>
      <c r="J91" s="36" t="s">
        <v>13</v>
      </c>
      <c r="K91" s="36" t="s">
        <v>13</v>
      </c>
      <c r="L91" s="36" t="s">
        <v>13</v>
      </c>
      <c r="M91" s="36" t="s">
        <v>13</v>
      </c>
      <c r="N91" s="36">
        <v>18.66</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948</v>
      </c>
      <c r="B1" s="236"/>
      <c r="C1" s="244" t="str">
        <f>"Auszahlungen und Einzahlungen der Kreisverwaltungen "&amp;Deckblatt!A7&amp;" 
nach Produktbereichen"</f>
        <v>Auszahlungen und Einzahlungen der Kreisverwaltungen 2015 
nach Produktbereichen</v>
      </c>
      <c r="D1" s="245"/>
      <c r="E1" s="245"/>
      <c r="F1" s="245"/>
      <c r="G1" s="245"/>
      <c r="H1" s="245" t="str">
        <f>"Auszahlungen und Einzahlungen der Kreisverwaltungen "&amp;Deckblatt!A7&amp;" 
nach Produktbereichen"</f>
        <v>Auszahlungen und Einzahlungen der Kreisverwaltungen 2015 
nach Produktbereichen</v>
      </c>
      <c r="I1" s="245"/>
      <c r="J1" s="245"/>
      <c r="K1" s="245"/>
      <c r="L1" s="245"/>
      <c r="M1" s="245"/>
      <c r="N1" s="245"/>
    </row>
    <row r="2" spans="1:14" s="18" customFormat="1" ht="24.95" customHeight="1">
      <c r="A2" s="261" t="s">
        <v>953</v>
      </c>
      <c r="B2" s="236"/>
      <c r="C2" s="244" t="s">
        <v>134</v>
      </c>
      <c r="D2" s="245"/>
      <c r="E2" s="245"/>
      <c r="F2" s="245"/>
      <c r="G2" s="245"/>
      <c r="H2" s="245" t="s">
        <v>134</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62198</v>
      </c>
      <c r="D19" s="136">
        <v>19216</v>
      </c>
      <c r="E19" s="136">
        <v>7685</v>
      </c>
      <c r="F19" s="136">
        <v>2672</v>
      </c>
      <c r="G19" s="136">
        <v>4101</v>
      </c>
      <c r="H19" s="136">
        <v>14016</v>
      </c>
      <c r="I19" s="136">
        <v>7789</v>
      </c>
      <c r="J19" s="136">
        <v>6227</v>
      </c>
      <c r="K19" s="136">
        <v>3627</v>
      </c>
      <c r="L19" s="136">
        <v>7411</v>
      </c>
      <c r="M19" s="136">
        <v>3469</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44881</v>
      </c>
      <c r="D20" s="136">
        <v>5613</v>
      </c>
      <c r="E20" s="136">
        <v>1902</v>
      </c>
      <c r="F20" s="136">
        <v>13630</v>
      </c>
      <c r="G20" s="136">
        <v>346</v>
      </c>
      <c r="H20" s="136">
        <v>6496</v>
      </c>
      <c r="I20" s="136">
        <v>6424</v>
      </c>
      <c r="J20" s="136">
        <v>72</v>
      </c>
      <c r="K20" s="136">
        <v>72</v>
      </c>
      <c r="L20" s="136">
        <v>4031</v>
      </c>
      <c r="M20" s="136">
        <v>12793</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v>183260</v>
      </c>
      <c r="D21" s="136" t="s">
        <v>13</v>
      </c>
      <c r="E21" s="136" t="s">
        <v>13</v>
      </c>
      <c r="F21" s="136" t="s">
        <v>13</v>
      </c>
      <c r="G21" s="136" t="s">
        <v>13</v>
      </c>
      <c r="H21" s="136">
        <v>183260</v>
      </c>
      <c r="I21" s="136">
        <v>156023</v>
      </c>
      <c r="J21" s="136">
        <v>27238</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2196</v>
      </c>
      <c r="D22" s="136" t="s">
        <v>13</v>
      </c>
      <c r="E22" s="136" t="s">
        <v>13</v>
      </c>
      <c r="F22" s="136" t="s">
        <v>13</v>
      </c>
      <c r="G22" s="136" t="s">
        <v>13</v>
      </c>
      <c r="H22" s="136" t="s">
        <v>13</v>
      </c>
      <c r="I22" s="136" t="s">
        <v>13</v>
      </c>
      <c r="J22" s="136" t="s">
        <v>13</v>
      </c>
      <c r="K22" s="136" t="s">
        <v>13</v>
      </c>
      <c r="L22" s="136" t="s">
        <v>13</v>
      </c>
      <c r="M22" s="136" t="s">
        <v>13</v>
      </c>
      <c r="N22" s="136">
        <v>2196</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70462</v>
      </c>
      <c r="D23" s="136">
        <v>3036</v>
      </c>
      <c r="E23" s="136">
        <v>1893</v>
      </c>
      <c r="F23" s="136">
        <v>8816</v>
      </c>
      <c r="G23" s="136">
        <v>614</v>
      </c>
      <c r="H23" s="136">
        <v>40446</v>
      </c>
      <c r="I23" s="136">
        <v>6272</v>
      </c>
      <c r="J23" s="136">
        <v>34174</v>
      </c>
      <c r="K23" s="136">
        <v>3771</v>
      </c>
      <c r="L23" s="136">
        <v>4385</v>
      </c>
      <c r="M23" s="136">
        <v>7430</v>
      </c>
      <c r="N23" s="136">
        <v>73</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86572</v>
      </c>
      <c r="D24" s="136" t="s">
        <v>13</v>
      </c>
      <c r="E24" s="136" t="s">
        <v>13</v>
      </c>
      <c r="F24" s="136">
        <v>550</v>
      </c>
      <c r="G24" s="136" t="s">
        <v>13</v>
      </c>
      <c r="H24" s="136">
        <v>6</v>
      </c>
      <c r="I24" s="136" t="s">
        <v>13</v>
      </c>
      <c r="J24" s="136">
        <v>6</v>
      </c>
      <c r="K24" s="136" t="s">
        <v>13</v>
      </c>
      <c r="L24" s="136" t="s">
        <v>13</v>
      </c>
      <c r="M24" s="136">
        <v>30</v>
      </c>
      <c r="N24" s="136">
        <v>85986</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276426</v>
      </c>
      <c r="D25" s="137">
        <v>27864</v>
      </c>
      <c r="E25" s="137">
        <v>11480</v>
      </c>
      <c r="F25" s="137">
        <v>24568</v>
      </c>
      <c r="G25" s="137">
        <v>5061</v>
      </c>
      <c r="H25" s="137">
        <v>244212</v>
      </c>
      <c r="I25" s="137">
        <v>176508</v>
      </c>
      <c r="J25" s="137">
        <v>67704</v>
      </c>
      <c r="K25" s="137">
        <v>7470</v>
      </c>
      <c r="L25" s="137">
        <v>15827</v>
      </c>
      <c r="M25" s="137">
        <v>23661</v>
      </c>
      <c r="N25" s="137">
        <v>-83718</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3089</v>
      </c>
      <c r="D26" s="136">
        <v>258</v>
      </c>
      <c r="E26" s="136">
        <v>225</v>
      </c>
      <c r="F26" s="136">
        <v>415</v>
      </c>
      <c r="G26" s="136">
        <v>10</v>
      </c>
      <c r="H26" s="136">
        <v>87</v>
      </c>
      <c r="I26" s="136">
        <v>6</v>
      </c>
      <c r="J26" s="136">
        <v>81</v>
      </c>
      <c r="K26" s="136" t="s">
        <v>13</v>
      </c>
      <c r="L26" s="136">
        <v>2073</v>
      </c>
      <c r="M26" s="136">
        <v>22</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2116</v>
      </c>
      <c r="D27" s="136" t="s">
        <v>13</v>
      </c>
      <c r="E27" s="136" t="s">
        <v>13</v>
      </c>
      <c r="F27" s="136">
        <v>246</v>
      </c>
      <c r="G27" s="136" t="s">
        <v>13</v>
      </c>
      <c r="H27" s="136" t="s">
        <v>13</v>
      </c>
      <c r="I27" s="136" t="s">
        <v>13</v>
      </c>
      <c r="J27" s="136" t="s">
        <v>13</v>
      </c>
      <c r="K27" s="136" t="s">
        <v>13</v>
      </c>
      <c r="L27" s="136">
        <v>1864</v>
      </c>
      <c r="M27" s="136">
        <v>6</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1054</v>
      </c>
      <c r="D29" s="136" t="s">
        <v>13</v>
      </c>
      <c r="E29" s="136">
        <v>528</v>
      </c>
      <c r="F29" s="136" t="s">
        <v>13</v>
      </c>
      <c r="G29" s="136" t="s">
        <v>13</v>
      </c>
      <c r="H29" s="136">
        <v>463</v>
      </c>
      <c r="I29" s="136" t="s">
        <v>13</v>
      </c>
      <c r="J29" s="136">
        <v>463</v>
      </c>
      <c r="K29" s="136" t="s">
        <v>13</v>
      </c>
      <c r="L29" s="136">
        <v>64</v>
      </c>
      <c r="M29" s="136" t="s">
        <v>13</v>
      </c>
      <c r="N29" s="136" t="s">
        <v>13</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4143</v>
      </c>
      <c r="D31" s="137">
        <v>258</v>
      </c>
      <c r="E31" s="137">
        <v>752</v>
      </c>
      <c r="F31" s="137">
        <v>415</v>
      </c>
      <c r="G31" s="137">
        <v>10</v>
      </c>
      <c r="H31" s="137">
        <v>550</v>
      </c>
      <c r="I31" s="137">
        <v>6</v>
      </c>
      <c r="J31" s="137">
        <v>544</v>
      </c>
      <c r="K31" s="137" t="s">
        <v>13</v>
      </c>
      <c r="L31" s="137">
        <v>2136</v>
      </c>
      <c r="M31" s="137">
        <v>22</v>
      </c>
      <c r="N31" s="137" t="s">
        <v>13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280569</v>
      </c>
      <c r="D32" s="137">
        <v>28123</v>
      </c>
      <c r="E32" s="137">
        <v>12232</v>
      </c>
      <c r="F32" s="137">
        <v>24983</v>
      </c>
      <c r="G32" s="137">
        <v>5071</v>
      </c>
      <c r="H32" s="137">
        <v>244761</v>
      </c>
      <c r="I32" s="137">
        <v>176513</v>
      </c>
      <c r="J32" s="137">
        <v>68248</v>
      </c>
      <c r="K32" s="137">
        <v>7470</v>
      </c>
      <c r="L32" s="137">
        <v>17963</v>
      </c>
      <c r="M32" s="137">
        <v>23683</v>
      </c>
      <c r="N32" s="137">
        <v>-83718</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43095</v>
      </c>
      <c r="D37" s="136" t="s">
        <v>13</v>
      </c>
      <c r="E37" s="136" t="s">
        <v>13</v>
      </c>
      <c r="F37" s="136" t="s">
        <v>13</v>
      </c>
      <c r="G37" s="136" t="s">
        <v>13</v>
      </c>
      <c r="H37" s="136" t="s">
        <v>13</v>
      </c>
      <c r="I37" s="136" t="s">
        <v>13</v>
      </c>
      <c r="J37" s="136" t="s">
        <v>13</v>
      </c>
      <c r="K37" s="136" t="s">
        <v>13</v>
      </c>
      <c r="L37" s="136" t="s">
        <v>13</v>
      </c>
      <c r="M37" s="136" t="s">
        <v>13</v>
      </c>
      <c r="N37" s="136">
        <v>43095</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48967</v>
      </c>
      <c r="D38" s="136" t="s">
        <v>13</v>
      </c>
      <c r="E38" s="136" t="s">
        <v>13</v>
      </c>
      <c r="F38" s="136" t="s">
        <v>13</v>
      </c>
      <c r="G38" s="136" t="s">
        <v>13</v>
      </c>
      <c r="H38" s="136" t="s">
        <v>13</v>
      </c>
      <c r="I38" s="136" t="s">
        <v>13</v>
      </c>
      <c r="J38" s="136" t="s">
        <v>13</v>
      </c>
      <c r="K38" s="136" t="s">
        <v>13</v>
      </c>
      <c r="L38" s="136" t="s">
        <v>13</v>
      </c>
      <c r="M38" s="136" t="s">
        <v>13</v>
      </c>
      <c r="N38" s="136">
        <v>48967</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76332</v>
      </c>
      <c r="D39" s="136">
        <v>179</v>
      </c>
      <c r="E39" s="136">
        <v>6</v>
      </c>
      <c r="F39" s="136">
        <v>2532</v>
      </c>
      <c r="G39" s="136">
        <v>802</v>
      </c>
      <c r="H39" s="136">
        <v>70335</v>
      </c>
      <c r="I39" s="136">
        <v>42605</v>
      </c>
      <c r="J39" s="136">
        <v>27730</v>
      </c>
      <c r="K39" s="136">
        <v>150</v>
      </c>
      <c r="L39" s="136">
        <v>2221</v>
      </c>
      <c r="M39" s="136">
        <v>107</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24151</v>
      </c>
      <c r="D40" s="136">
        <v>39</v>
      </c>
      <c r="E40" s="136" t="s">
        <v>13</v>
      </c>
      <c r="F40" s="136" t="s">
        <v>13</v>
      </c>
      <c r="G40" s="136">
        <v>239</v>
      </c>
      <c r="H40" s="136">
        <v>23874</v>
      </c>
      <c r="I40" s="136">
        <v>23768</v>
      </c>
      <c r="J40" s="136">
        <v>106</v>
      </c>
      <c r="K40" s="136" t="s">
        <v>13</v>
      </c>
      <c r="L40" s="136" t="s">
        <v>13</v>
      </c>
      <c r="M40" s="136" t="s">
        <v>13</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26452</v>
      </c>
      <c r="D41" s="136">
        <v>21</v>
      </c>
      <c r="E41" s="136">
        <v>2865</v>
      </c>
      <c r="F41" s="136">
        <v>62</v>
      </c>
      <c r="G41" s="136">
        <v>854</v>
      </c>
      <c r="H41" s="136">
        <v>66</v>
      </c>
      <c r="I41" s="136">
        <v>9</v>
      </c>
      <c r="J41" s="136">
        <v>56</v>
      </c>
      <c r="K41" s="136">
        <v>449</v>
      </c>
      <c r="L41" s="136">
        <v>3339</v>
      </c>
      <c r="M41" s="136">
        <v>18797</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140096</v>
      </c>
      <c r="D42" s="136">
        <v>7529</v>
      </c>
      <c r="E42" s="136">
        <v>3094</v>
      </c>
      <c r="F42" s="136">
        <v>921</v>
      </c>
      <c r="G42" s="136">
        <v>741</v>
      </c>
      <c r="H42" s="136">
        <v>40167</v>
      </c>
      <c r="I42" s="136">
        <v>37819</v>
      </c>
      <c r="J42" s="136">
        <v>2348</v>
      </c>
      <c r="K42" s="136" t="s">
        <v>13</v>
      </c>
      <c r="L42" s="136">
        <v>311</v>
      </c>
      <c r="M42" s="136">
        <v>612</v>
      </c>
      <c r="N42" s="136">
        <v>86720</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86572</v>
      </c>
      <c r="D43" s="136" t="s">
        <v>13</v>
      </c>
      <c r="E43" s="136" t="s">
        <v>13</v>
      </c>
      <c r="F43" s="136">
        <v>550</v>
      </c>
      <c r="G43" s="136" t="s">
        <v>13</v>
      </c>
      <c r="H43" s="136">
        <v>6</v>
      </c>
      <c r="I43" s="136" t="s">
        <v>13</v>
      </c>
      <c r="J43" s="136">
        <v>6</v>
      </c>
      <c r="K43" s="136" t="s">
        <v>13</v>
      </c>
      <c r="L43" s="136" t="s">
        <v>13</v>
      </c>
      <c r="M43" s="136">
        <v>30</v>
      </c>
      <c r="N43" s="136">
        <v>85986</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272521</v>
      </c>
      <c r="D44" s="137">
        <v>7767</v>
      </c>
      <c r="E44" s="137">
        <v>5965</v>
      </c>
      <c r="F44" s="137">
        <v>2966</v>
      </c>
      <c r="G44" s="137">
        <v>2636</v>
      </c>
      <c r="H44" s="137">
        <v>134436</v>
      </c>
      <c r="I44" s="137">
        <v>104201</v>
      </c>
      <c r="J44" s="137">
        <v>30234</v>
      </c>
      <c r="K44" s="137">
        <v>599</v>
      </c>
      <c r="L44" s="137">
        <v>5871</v>
      </c>
      <c r="M44" s="137">
        <v>19487</v>
      </c>
      <c r="N44" s="137">
        <v>92796</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5553</v>
      </c>
      <c r="D45" s="136">
        <v>1</v>
      </c>
      <c r="E45" s="136">
        <v>947</v>
      </c>
      <c r="F45" s="136">
        <v>80</v>
      </c>
      <c r="G45" s="136">
        <v>3</v>
      </c>
      <c r="H45" s="136">
        <v>494</v>
      </c>
      <c r="I45" s="136">
        <v>5</v>
      </c>
      <c r="J45" s="136">
        <v>488</v>
      </c>
      <c r="K45" s="136" t="s">
        <v>13</v>
      </c>
      <c r="L45" s="136">
        <v>1718</v>
      </c>
      <c r="M45" s="136" t="s">
        <v>13</v>
      </c>
      <c r="N45" s="136">
        <v>2310</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317</v>
      </c>
      <c r="D47" s="136">
        <v>153</v>
      </c>
      <c r="E47" s="136" t="s">
        <v>13</v>
      </c>
      <c r="F47" s="136" t="s">
        <v>13</v>
      </c>
      <c r="G47" s="136">
        <v>1</v>
      </c>
      <c r="H47" s="136" t="s">
        <v>13</v>
      </c>
      <c r="I47" s="136" t="s">
        <v>13</v>
      </c>
      <c r="J47" s="136" t="s">
        <v>13</v>
      </c>
      <c r="K47" s="136" t="s">
        <v>13</v>
      </c>
      <c r="L47" s="136">
        <v>158</v>
      </c>
      <c r="M47" s="136">
        <v>5</v>
      </c>
      <c r="N47" s="136" t="s">
        <v>13</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5870</v>
      </c>
      <c r="D49" s="137">
        <v>154</v>
      </c>
      <c r="E49" s="137">
        <v>947</v>
      </c>
      <c r="F49" s="137">
        <v>80</v>
      </c>
      <c r="G49" s="137">
        <v>4</v>
      </c>
      <c r="H49" s="137">
        <v>494</v>
      </c>
      <c r="I49" s="137">
        <v>5</v>
      </c>
      <c r="J49" s="137">
        <v>488</v>
      </c>
      <c r="K49" s="137" t="s">
        <v>13</v>
      </c>
      <c r="L49" s="137">
        <v>1877</v>
      </c>
      <c r="M49" s="137">
        <v>5</v>
      </c>
      <c r="N49" s="137">
        <v>2310</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278392</v>
      </c>
      <c r="D50" s="137">
        <v>7922</v>
      </c>
      <c r="E50" s="137">
        <v>6912</v>
      </c>
      <c r="F50" s="137">
        <v>3046</v>
      </c>
      <c r="G50" s="137">
        <v>2639</v>
      </c>
      <c r="H50" s="137">
        <v>134929</v>
      </c>
      <c r="I50" s="137">
        <v>104207</v>
      </c>
      <c r="J50" s="137">
        <v>30722</v>
      </c>
      <c r="K50" s="137">
        <v>599</v>
      </c>
      <c r="L50" s="137">
        <v>7748</v>
      </c>
      <c r="M50" s="137">
        <v>19491</v>
      </c>
      <c r="N50" s="137">
        <v>95106</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-2177</v>
      </c>
      <c r="D51" s="137">
        <v>-20201</v>
      </c>
      <c r="E51" s="137">
        <v>-5321</v>
      </c>
      <c r="F51" s="137">
        <v>-21937</v>
      </c>
      <c r="G51" s="137">
        <v>-2431</v>
      </c>
      <c r="H51" s="137">
        <v>-109832</v>
      </c>
      <c r="I51" s="137">
        <v>-72307</v>
      </c>
      <c r="J51" s="137">
        <v>-37525</v>
      </c>
      <c r="K51" s="137">
        <v>-6871</v>
      </c>
      <c r="L51" s="137">
        <v>-10215</v>
      </c>
      <c r="M51" s="137">
        <v>-4192</v>
      </c>
      <c r="N51" s="137">
        <v>178823</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-3904</v>
      </c>
      <c r="D52" s="138">
        <v>-20097</v>
      </c>
      <c r="E52" s="138">
        <v>-5516</v>
      </c>
      <c r="F52" s="138">
        <v>-21603</v>
      </c>
      <c r="G52" s="138">
        <v>-2425</v>
      </c>
      <c r="H52" s="138">
        <v>-109776</v>
      </c>
      <c r="I52" s="138">
        <v>-72306</v>
      </c>
      <c r="J52" s="138">
        <v>-37469</v>
      </c>
      <c r="K52" s="138">
        <v>-6871</v>
      </c>
      <c r="L52" s="138">
        <v>-9956</v>
      </c>
      <c r="M52" s="138">
        <v>-4175</v>
      </c>
      <c r="N52" s="138">
        <v>176514</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1004</v>
      </c>
      <c r="D53" s="136" t="s">
        <v>13</v>
      </c>
      <c r="E53" s="136" t="s">
        <v>13</v>
      </c>
      <c r="F53" s="136" t="s">
        <v>13</v>
      </c>
      <c r="G53" s="136" t="s">
        <v>13</v>
      </c>
      <c r="H53" s="136" t="s">
        <v>13</v>
      </c>
      <c r="I53" s="136" t="s">
        <v>13</v>
      </c>
      <c r="J53" s="136" t="s">
        <v>13</v>
      </c>
      <c r="K53" s="136" t="s">
        <v>13</v>
      </c>
      <c r="L53" s="136" t="s">
        <v>13</v>
      </c>
      <c r="M53" s="136" t="s">
        <v>13</v>
      </c>
      <c r="N53" s="136">
        <v>1004</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5508</v>
      </c>
      <c r="D54" s="136" t="s">
        <v>13</v>
      </c>
      <c r="E54" s="136" t="s">
        <v>13</v>
      </c>
      <c r="F54" s="136" t="s">
        <v>13</v>
      </c>
      <c r="G54" s="136" t="s">
        <v>13</v>
      </c>
      <c r="H54" s="136" t="s">
        <v>13</v>
      </c>
      <c r="I54" s="136" t="s">
        <v>13</v>
      </c>
      <c r="J54" s="136" t="s">
        <v>13</v>
      </c>
      <c r="K54" s="136" t="s">
        <v>13</v>
      </c>
      <c r="L54" s="136" t="s">
        <v>13</v>
      </c>
      <c r="M54" s="136" t="s">
        <v>13</v>
      </c>
      <c r="N54" s="136">
        <v>5508</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262</v>
      </c>
      <c r="D56" s="36">
        <v>80.94</v>
      </c>
      <c r="E56" s="36">
        <v>32.369999999999997</v>
      </c>
      <c r="F56" s="36">
        <v>11.25</v>
      </c>
      <c r="G56" s="36">
        <v>17.28</v>
      </c>
      <c r="H56" s="36">
        <v>59.04</v>
      </c>
      <c r="I56" s="36">
        <v>32.81</v>
      </c>
      <c r="J56" s="36">
        <v>26.23</v>
      </c>
      <c r="K56" s="36">
        <v>15.28</v>
      </c>
      <c r="L56" s="36">
        <v>31.22</v>
      </c>
      <c r="M56" s="36">
        <v>14.61</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189.05</v>
      </c>
      <c r="D57" s="36">
        <v>23.64</v>
      </c>
      <c r="E57" s="36">
        <v>8.01</v>
      </c>
      <c r="F57" s="36">
        <v>57.41</v>
      </c>
      <c r="G57" s="36">
        <v>1.46</v>
      </c>
      <c r="H57" s="36">
        <v>27.36</v>
      </c>
      <c r="I57" s="36">
        <v>27.06</v>
      </c>
      <c r="J57" s="36">
        <v>0.3</v>
      </c>
      <c r="K57" s="36">
        <v>0.3</v>
      </c>
      <c r="L57" s="36">
        <v>16.98</v>
      </c>
      <c r="M57" s="36">
        <v>53.89</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v>771.95</v>
      </c>
      <c r="D58" s="36" t="s">
        <v>13</v>
      </c>
      <c r="E58" s="36" t="s">
        <v>13</v>
      </c>
      <c r="F58" s="36" t="s">
        <v>13</v>
      </c>
      <c r="G58" s="36" t="s">
        <v>13</v>
      </c>
      <c r="H58" s="36">
        <v>771.95</v>
      </c>
      <c r="I58" s="36">
        <v>657.21</v>
      </c>
      <c r="J58" s="36">
        <v>114.73</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9.25</v>
      </c>
      <c r="D59" s="36" t="s">
        <v>13</v>
      </c>
      <c r="E59" s="36" t="s">
        <v>13</v>
      </c>
      <c r="F59" s="36" t="s">
        <v>13</v>
      </c>
      <c r="G59" s="36" t="s">
        <v>13</v>
      </c>
      <c r="H59" s="36" t="s">
        <v>13</v>
      </c>
      <c r="I59" s="36" t="s">
        <v>13</v>
      </c>
      <c r="J59" s="36" t="s">
        <v>13</v>
      </c>
      <c r="K59" s="36" t="s">
        <v>13</v>
      </c>
      <c r="L59" s="36" t="s">
        <v>13</v>
      </c>
      <c r="M59" s="36" t="s">
        <v>13</v>
      </c>
      <c r="N59" s="36">
        <v>9.25</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296.81</v>
      </c>
      <c r="D60" s="36">
        <v>12.79</v>
      </c>
      <c r="E60" s="36">
        <v>7.97</v>
      </c>
      <c r="F60" s="36">
        <v>37.14</v>
      </c>
      <c r="G60" s="36">
        <v>2.59</v>
      </c>
      <c r="H60" s="36">
        <v>170.37</v>
      </c>
      <c r="I60" s="36">
        <v>26.42</v>
      </c>
      <c r="J60" s="36">
        <v>143.94999999999999</v>
      </c>
      <c r="K60" s="36">
        <v>15.88</v>
      </c>
      <c r="L60" s="36">
        <v>18.47</v>
      </c>
      <c r="M60" s="36">
        <v>31.3</v>
      </c>
      <c r="N60" s="36">
        <v>0.31</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364.67</v>
      </c>
      <c r="D61" s="36" t="s">
        <v>13</v>
      </c>
      <c r="E61" s="36" t="s">
        <v>13</v>
      </c>
      <c r="F61" s="36">
        <v>2.31</v>
      </c>
      <c r="G61" s="36" t="s">
        <v>13</v>
      </c>
      <c r="H61" s="36">
        <v>0.03</v>
      </c>
      <c r="I61" s="36" t="s">
        <v>13</v>
      </c>
      <c r="J61" s="36">
        <v>0.03</v>
      </c>
      <c r="K61" s="36" t="s">
        <v>13</v>
      </c>
      <c r="L61" s="36" t="s">
        <v>13</v>
      </c>
      <c r="M61" s="36">
        <v>0.13</v>
      </c>
      <c r="N61" s="36">
        <v>362.2</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1164.3900000000001</v>
      </c>
      <c r="D62" s="37">
        <v>117.37</v>
      </c>
      <c r="E62" s="37">
        <v>48.36</v>
      </c>
      <c r="F62" s="37">
        <v>103.49</v>
      </c>
      <c r="G62" s="37">
        <v>21.32</v>
      </c>
      <c r="H62" s="37">
        <v>1028.69</v>
      </c>
      <c r="I62" s="37">
        <v>743.5</v>
      </c>
      <c r="J62" s="37">
        <v>285.19</v>
      </c>
      <c r="K62" s="37">
        <v>31.47</v>
      </c>
      <c r="L62" s="37">
        <v>66.67</v>
      </c>
      <c r="M62" s="37">
        <v>99.67</v>
      </c>
      <c r="N62" s="37">
        <v>-352.64</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13.01</v>
      </c>
      <c r="D63" s="36">
        <v>1.0900000000000001</v>
      </c>
      <c r="E63" s="36">
        <v>0.95</v>
      </c>
      <c r="F63" s="36">
        <v>1.75</v>
      </c>
      <c r="G63" s="36">
        <v>0.04</v>
      </c>
      <c r="H63" s="36">
        <v>0.37</v>
      </c>
      <c r="I63" s="36">
        <v>0.02</v>
      </c>
      <c r="J63" s="36">
        <v>0.34</v>
      </c>
      <c r="K63" s="36" t="s">
        <v>13</v>
      </c>
      <c r="L63" s="36">
        <v>8.73</v>
      </c>
      <c r="M63" s="36">
        <v>0.09</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8.91</v>
      </c>
      <c r="D64" s="36" t="s">
        <v>13</v>
      </c>
      <c r="E64" s="36" t="s">
        <v>13</v>
      </c>
      <c r="F64" s="36">
        <v>1.04</v>
      </c>
      <c r="G64" s="36" t="s">
        <v>13</v>
      </c>
      <c r="H64" s="36" t="s">
        <v>13</v>
      </c>
      <c r="I64" s="36" t="s">
        <v>13</v>
      </c>
      <c r="J64" s="36" t="s">
        <v>13</v>
      </c>
      <c r="K64" s="36" t="s">
        <v>13</v>
      </c>
      <c r="L64" s="36">
        <v>7.85</v>
      </c>
      <c r="M64" s="36">
        <v>0.03</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4.4400000000000004</v>
      </c>
      <c r="D66" s="36" t="s">
        <v>13</v>
      </c>
      <c r="E66" s="36">
        <v>2.2200000000000002</v>
      </c>
      <c r="F66" s="36" t="s">
        <v>13</v>
      </c>
      <c r="G66" s="36" t="s">
        <v>13</v>
      </c>
      <c r="H66" s="36">
        <v>1.95</v>
      </c>
      <c r="I66" s="36" t="s">
        <v>13</v>
      </c>
      <c r="J66" s="36">
        <v>1.95</v>
      </c>
      <c r="K66" s="36" t="s">
        <v>13</v>
      </c>
      <c r="L66" s="36">
        <v>0.27</v>
      </c>
      <c r="M66" s="36" t="s">
        <v>13</v>
      </c>
      <c r="N66" s="36" t="s">
        <v>13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17.45</v>
      </c>
      <c r="D68" s="37">
        <v>1.0900000000000001</v>
      </c>
      <c r="E68" s="37">
        <v>3.17</v>
      </c>
      <c r="F68" s="37">
        <v>1.75</v>
      </c>
      <c r="G68" s="37">
        <v>0.04</v>
      </c>
      <c r="H68" s="37">
        <v>2.31</v>
      </c>
      <c r="I68" s="37">
        <v>0.02</v>
      </c>
      <c r="J68" s="37">
        <v>2.29</v>
      </c>
      <c r="K68" s="37" t="s">
        <v>13</v>
      </c>
      <c r="L68" s="37">
        <v>9</v>
      </c>
      <c r="M68" s="37">
        <v>0.09</v>
      </c>
      <c r="N68" s="37" t="s">
        <v>13</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1181.8399999999999</v>
      </c>
      <c r="D69" s="37">
        <v>118.46</v>
      </c>
      <c r="E69" s="37">
        <v>51.53</v>
      </c>
      <c r="F69" s="37">
        <v>105.24</v>
      </c>
      <c r="G69" s="37">
        <v>21.36</v>
      </c>
      <c r="H69" s="37">
        <v>1031.01</v>
      </c>
      <c r="I69" s="37">
        <v>743.53</v>
      </c>
      <c r="J69" s="37">
        <v>287.48</v>
      </c>
      <c r="K69" s="37">
        <v>31.47</v>
      </c>
      <c r="L69" s="37">
        <v>75.67</v>
      </c>
      <c r="M69" s="37">
        <v>99.76</v>
      </c>
      <c r="N69" s="37">
        <v>-352.64</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181.53</v>
      </c>
      <c r="D74" s="36" t="s">
        <v>13</v>
      </c>
      <c r="E74" s="36" t="s">
        <v>13</v>
      </c>
      <c r="F74" s="36" t="s">
        <v>13</v>
      </c>
      <c r="G74" s="36" t="s">
        <v>13</v>
      </c>
      <c r="H74" s="36" t="s">
        <v>13</v>
      </c>
      <c r="I74" s="36" t="s">
        <v>13</v>
      </c>
      <c r="J74" s="36" t="s">
        <v>13</v>
      </c>
      <c r="K74" s="36" t="s">
        <v>13</v>
      </c>
      <c r="L74" s="36" t="s">
        <v>13</v>
      </c>
      <c r="M74" s="36" t="s">
        <v>13</v>
      </c>
      <c r="N74" s="36">
        <v>181.53</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206.26</v>
      </c>
      <c r="D75" s="36" t="s">
        <v>13</v>
      </c>
      <c r="E75" s="36" t="s">
        <v>13</v>
      </c>
      <c r="F75" s="36" t="s">
        <v>13</v>
      </c>
      <c r="G75" s="36" t="s">
        <v>13</v>
      </c>
      <c r="H75" s="36" t="s">
        <v>13</v>
      </c>
      <c r="I75" s="36" t="s">
        <v>13</v>
      </c>
      <c r="J75" s="36" t="s">
        <v>13</v>
      </c>
      <c r="K75" s="36" t="s">
        <v>13</v>
      </c>
      <c r="L75" s="36" t="s">
        <v>13</v>
      </c>
      <c r="M75" s="36" t="s">
        <v>13</v>
      </c>
      <c r="N75" s="36">
        <v>206.26</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321.52999999999997</v>
      </c>
      <c r="D76" s="36">
        <v>0.75</v>
      </c>
      <c r="E76" s="36">
        <v>0.03</v>
      </c>
      <c r="F76" s="36">
        <v>10.67</v>
      </c>
      <c r="G76" s="36">
        <v>3.38</v>
      </c>
      <c r="H76" s="36">
        <v>296.27</v>
      </c>
      <c r="I76" s="36">
        <v>179.47</v>
      </c>
      <c r="J76" s="36">
        <v>116.81</v>
      </c>
      <c r="K76" s="36">
        <v>0.63</v>
      </c>
      <c r="L76" s="36">
        <v>9.35</v>
      </c>
      <c r="M76" s="36">
        <v>0.45</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101.73</v>
      </c>
      <c r="D77" s="36">
        <v>0.16</v>
      </c>
      <c r="E77" s="36" t="s">
        <v>13</v>
      </c>
      <c r="F77" s="36" t="s">
        <v>13</v>
      </c>
      <c r="G77" s="36">
        <v>1.01</v>
      </c>
      <c r="H77" s="36">
        <v>100.56</v>
      </c>
      <c r="I77" s="36">
        <v>100.12</v>
      </c>
      <c r="J77" s="36">
        <v>0.45</v>
      </c>
      <c r="K77" s="36" t="s">
        <v>13</v>
      </c>
      <c r="L77" s="36" t="s">
        <v>13</v>
      </c>
      <c r="M77" s="36" t="s">
        <v>13</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111.42</v>
      </c>
      <c r="D78" s="36">
        <v>0.09</v>
      </c>
      <c r="E78" s="36">
        <v>12.07</v>
      </c>
      <c r="F78" s="36">
        <v>0.26</v>
      </c>
      <c r="G78" s="36">
        <v>3.6</v>
      </c>
      <c r="H78" s="36">
        <v>0.28000000000000003</v>
      </c>
      <c r="I78" s="36">
        <v>0.04</v>
      </c>
      <c r="J78" s="36">
        <v>0.24</v>
      </c>
      <c r="K78" s="36">
        <v>1.89</v>
      </c>
      <c r="L78" s="36">
        <v>14.06</v>
      </c>
      <c r="M78" s="36">
        <v>79.180000000000007</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590.13</v>
      </c>
      <c r="D79" s="36">
        <v>31.71</v>
      </c>
      <c r="E79" s="36">
        <v>13.03</v>
      </c>
      <c r="F79" s="36">
        <v>3.88</v>
      </c>
      <c r="G79" s="36">
        <v>3.12</v>
      </c>
      <c r="H79" s="36">
        <v>169.2</v>
      </c>
      <c r="I79" s="36">
        <v>159.30000000000001</v>
      </c>
      <c r="J79" s="36">
        <v>9.89</v>
      </c>
      <c r="K79" s="36" t="s">
        <v>13</v>
      </c>
      <c r="L79" s="36">
        <v>1.31</v>
      </c>
      <c r="M79" s="36">
        <v>2.58</v>
      </c>
      <c r="N79" s="36">
        <v>365.29</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364.67</v>
      </c>
      <c r="D80" s="36" t="s">
        <v>13</v>
      </c>
      <c r="E80" s="36" t="s">
        <v>13</v>
      </c>
      <c r="F80" s="36">
        <v>2.31</v>
      </c>
      <c r="G80" s="36" t="s">
        <v>13</v>
      </c>
      <c r="H80" s="36">
        <v>0.03</v>
      </c>
      <c r="I80" s="36" t="s">
        <v>13</v>
      </c>
      <c r="J80" s="36">
        <v>0.03</v>
      </c>
      <c r="K80" s="36" t="s">
        <v>13</v>
      </c>
      <c r="L80" s="36" t="s">
        <v>13</v>
      </c>
      <c r="M80" s="36">
        <v>0.13</v>
      </c>
      <c r="N80" s="36">
        <v>362.2</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1147.94</v>
      </c>
      <c r="D81" s="37">
        <v>32.72</v>
      </c>
      <c r="E81" s="37">
        <v>25.12</v>
      </c>
      <c r="F81" s="37">
        <v>12.49</v>
      </c>
      <c r="G81" s="37">
        <v>11.1</v>
      </c>
      <c r="H81" s="37">
        <v>566.28</v>
      </c>
      <c r="I81" s="37">
        <v>438.93</v>
      </c>
      <c r="J81" s="37">
        <v>127.36</v>
      </c>
      <c r="K81" s="37">
        <v>2.52</v>
      </c>
      <c r="L81" s="37">
        <v>24.73</v>
      </c>
      <c r="M81" s="37">
        <v>82.08</v>
      </c>
      <c r="N81" s="37">
        <v>390.88</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23.39</v>
      </c>
      <c r="D82" s="36" t="s">
        <v>13</v>
      </c>
      <c r="E82" s="36">
        <v>3.99</v>
      </c>
      <c r="F82" s="36">
        <v>0.34</v>
      </c>
      <c r="G82" s="36">
        <v>0.01</v>
      </c>
      <c r="H82" s="36">
        <v>2.08</v>
      </c>
      <c r="I82" s="36">
        <v>0.02</v>
      </c>
      <c r="J82" s="36">
        <v>2.06</v>
      </c>
      <c r="K82" s="36" t="s">
        <v>13</v>
      </c>
      <c r="L82" s="36">
        <v>7.24</v>
      </c>
      <c r="M82" s="36" t="s">
        <v>13</v>
      </c>
      <c r="N82" s="36">
        <v>9.73</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1.34</v>
      </c>
      <c r="D84" s="36">
        <v>0.65</v>
      </c>
      <c r="E84" s="36" t="s">
        <v>13</v>
      </c>
      <c r="F84" s="36" t="s">
        <v>13</v>
      </c>
      <c r="G84" s="36" t="s">
        <v>13</v>
      </c>
      <c r="H84" s="36" t="s">
        <v>13</v>
      </c>
      <c r="I84" s="36" t="s">
        <v>13</v>
      </c>
      <c r="J84" s="36" t="s">
        <v>13</v>
      </c>
      <c r="K84" s="36" t="s">
        <v>13</v>
      </c>
      <c r="L84" s="36">
        <v>0.67</v>
      </c>
      <c r="M84" s="36">
        <v>0.02</v>
      </c>
      <c r="N84" s="36" t="s">
        <v>13</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24.73</v>
      </c>
      <c r="D86" s="37">
        <v>0.65</v>
      </c>
      <c r="E86" s="37">
        <v>3.99</v>
      </c>
      <c r="F86" s="37">
        <v>0.34</v>
      </c>
      <c r="G86" s="37">
        <v>0.01</v>
      </c>
      <c r="H86" s="37">
        <v>2.08</v>
      </c>
      <c r="I86" s="37">
        <v>0.02</v>
      </c>
      <c r="J86" s="37">
        <v>2.06</v>
      </c>
      <c r="K86" s="37" t="s">
        <v>13</v>
      </c>
      <c r="L86" s="37">
        <v>7.91</v>
      </c>
      <c r="M86" s="37">
        <v>0.02</v>
      </c>
      <c r="N86" s="37">
        <v>9.73</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1172.67</v>
      </c>
      <c r="D87" s="37">
        <v>33.369999999999997</v>
      </c>
      <c r="E87" s="37">
        <v>29.12</v>
      </c>
      <c r="F87" s="37">
        <v>12.83</v>
      </c>
      <c r="G87" s="37">
        <v>11.12</v>
      </c>
      <c r="H87" s="37">
        <v>568.36</v>
      </c>
      <c r="I87" s="37">
        <v>438.95</v>
      </c>
      <c r="J87" s="37">
        <v>129.41</v>
      </c>
      <c r="K87" s="37">
        <v>2.52</v>
      </c>
      <c r="L87" s="37">
        <v>32.630000000000003</v>
      </c>
      <c r="M87" s="37">
        <v>82.1</v>
      </c>
      <c r="N87" s="37">
        <v>400.61</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-9.17</v>
      </c>
      <c r="D88" s="37">
        <v>-85.09</v>
      </c>
      <c r="E88" s="37">
        <v>-22.41</v>
      </c>
      <c r="F88" s="37">
        <v>-92.41</v>
      </c>
      <c r="G88" s="37">
        <v>-10.24</v>
      </c>
      <c r="H88" s="37">
        <v>-462.65</v>
      </c>
      <c r="I88" s="37">
        <v>-304.58</v>
      </c>
      <c r="J88" s="37">
        <v>-158.07</v>
      </c>
      <c r="K88" s="37">
        <v>-28.94</v>
      </c>
      <c r="L88" s="37">
        <v>-43.03</v>
      </c>
      <c r="M88" s="37">
        <v>-17.66</v>
      </c>
      <c r="N88" s="37">
        <v>753.26</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-16.45</v>
      </c>
      <c r="D89" s="38">
        <v>-84.65</v>
      </c>
      <c r="E89" s="38">
        <v>-23.23</v>
      </c>
      <c r="F89" s="38">
        <v>-91</v>
      </c>
      <c r="G89" s="38">
        <v>-10.210000000000001</v>
      </c>
      <c r="H89" s="38">
        <v>-462.41</v>
      </c>
      <c r="I89" s="38">
        <v>-304.58</v>
      </c>
      <c r="J89" s="38">
        <v>-157.83000000000001</v>
      </c>
      <c r="K89" s="38">
        <v>-28.94</v>
      </c>
      <c r="L89" s="38">
        <v>-41.94</v>
      </c>
      <c r="M89" s="38">
        <v>-17.59</v>
      </c>
      <c r="N89" s="38">
        <v>743.53</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4.2300000000000004</v>
      </c>
      <c r="D90" s="36" t="s">
        <v>13</v>
      </c>
      <c r="E90" s="36" t="s">
        <v>13</v>
      </c>
      <c r="F90" s="36" t="s">
        <v>13</v>
      </c>
      <c r="G90" s="36" t="s">
        <v>13</v>
      </c>
      <c r="H90" s="36" t="s">
        <v>13</v>
      </c>
      <c r="I90" s="36" t="s">
        <v>13</v>
      </c>
      <c r="J90" s="36" t="s">
        <v>13</v>
      </c>
      <c r="K90" s="36" t="s">
        <v>13</v>
      </c>
      <c r="L90" s="36" t="s">
        <v>13</v>
      </c>
      <c r="M90" s="36" t="s">
        <v>13</v>
      </c>
      <c r="N90" s="36">
        <v>4.2300000000000004</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23.2</v>
      </c>
      <c r="D91" s="36" t="s">
        <v>13</v>
      </c>
      <c r="E91" s="36" t="s">
        <v>13</v>
      </c>
      <c r="F91" s="36" t="s">
        <v>13</v>
      </c>
      <c r="G91" s="36" t="s">
        <v>13</v>
      </c>
      <c r="H91" s="36" t="s">
        <v>13</v>
      </c>
      <c r="I91" s="36" t="s">
        <v>13</v>
      </c>
      <c r="J91" s="36" t="s">
        <v>13</v>
      </c>
      <c r="K91" s="36" t="s">
        <v>13</v>
      </c>
      <c r="L91" s="36" t="s">
        <v>13</v>
      </c>
      <c r="M91" s="36" t="s">
        <v>13</v>
      </c>
      <c r="N91" s="36">
        <v>23.2</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A3" sqref="A3:A16"/>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61" t="s">
        <v>948</v>
      </c>
      <c r="B1" s="236"/>
      <c r="C1" s="244" t="str">
        <f>"Auszahlungen und Einzahlungen der Kreisverwaltungen "&amp;Deckblatt!A7&amp;" 
nach Produktbereichen"</f>
        <v>Auszahlungen und Einzahlungen der Kreisverwaltungen 2015 
nach Produktbereichen</v>
      </c>
      <c r="D1" s="245"/>
      <c r="E1" s="245"/>
      <c r="F1" s="245"/>
      <c r="G1" s="245"/>
      <c r="H1" s="245" t="str">
        <f>"Auszahlungen und Einzahlungen der Kreisverwaltungen "&amp;Deckblatt!A7&amp;" 
nach Produktbereichen"</f>
        <v>Auszahlungen und Einzahlungen der Kreisverwaltungen 2015 
nach Produktbereichen</v>
      </c>
      <c r="I1" s="245"/>
      <c r="J1" s="245"/>
      <c r="K1" s="245"/>
      <c r="L1" s="245"/>
      <c r="M1" s="245"/>
      <c r="N1" s="245"/>
    </row>
    <row r="2" spans="1:14" s="18" customFormat="1" ht="24.95" customHeight="1">
      <c r="A2" s="261" t="s">
        <v>954</v>
      </c>
      <c r="B2" s="236"/>
      <c r="C2" s="244" t="s">
        <v>135</v>
      </c>
      <c r="D2" s="245"/>
      <c r="E2" s="245"/>
      <c r="F2" s="245"/>
      <c r="G2" s="245"/>
      <c r="H2" s="245" t="s">
        <v>135</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91"/>
      <c r="D8" s="282"/>
      <c r="E8" s="282"/>
      <c r="F8" s="282"/>
      <c r="G8" s="293"/>
      <c r="H8" s="294"/>
      <c r="I8" s="285"/>
      <c r="J8" s="283"/>
      <c r="K8" s="282"/>
      <c r="L8" s="282"/>
      <c r="M8" s="283"/>
      <c r="N8" s="226"/>
    </row>
    <row r="9" spans="1:14" ht="11.45" customHeight="1">
      <c r="A9" s="235"/>
      <c r="B9" s="239"/>
      <c r="C9" s="291"/>
      <c r="D9" s="282"/>
      <c r="E9" s="282"/>
      <c r="F9" s="282"/>
      <c r="G9" s="293"/>
      <c r="H9" s="294"/>
      <c r="I9" s="285"/>
      <c r="J9" s="283"/>
      <c r="K9" s="282"/>
      <c r="L9" s="282"/>
      <c r="M9" s="283"/>
      <c r="N9" s="226"/>
    </row>
    <row r="10" spans="1:14" ht="11.45" customHeight="1">
      <c r="A10" s="235"/>
      <c r="B10" s="239"/>
      <c r="C10" s="291"/>
      <c r="D10" s="282"/>
      <c r="E10" s="282"/>
      <c r="F10" s="282"/>
      <c r="G10" s="293"/>
      <c r="H10" s="294"/>
      <c r="I10" s="285"/>
      <c r="J10" s="283"/>
      <c r="K10" s="282"/>
      <c r="L10" s="282"/>
      <c r="M10" s="283"/>
      <c r="N10" s="226"/>
    </row>
    <row r="11" spans="1:14" ht="11.45" customHeight="1">
      <c r="A11" s="235"/>
      <c r="B11" s="239"/>
      <c r="C11" s="291"/>
      <c r="D11" s="282"/>
      <c r="E11" s="282"/>
      <c r="F11" s="282"/>
      <c r="G11" s="293"/>
      <c r="H11" s="294"/>
      <c r="I11" s="285"/>
      <c r="J11" s="283"/>
      <c r="K11" s="282"/>
      <c r="L11" s="282"/>
      <c r="M11" s="283"/>
      <c r="N11" s="226"/>
    </row>
    <row r="12" spans="1:14" ht="11.45" customHeight="1">
      <c r="A12" s="235"/>
      <c r="B12" s="239"/>
      <c r="C12" s="291"/>
      <c r="D12" s="282"/>
      <c r="E12" s="282"/>
      <c r="F12" s="282"/>
      <c r="G12" s="293"/>
      <c r="H12" s="294"/>
      <c r="I12" s="285"/>
      <c r="J12" s="283"/>
      <c r="K12" s="282"/>
      <c r="L12" s="282"/>
      <c r="M12" s="283"/>
      <c r="N12" s="226"/>
    </row>
    <row r="13" spans="1:14" ht="11.45" customHeight="1">
      <c r="A13" s="235"/>
      <c r="B13" s="239"/>
      <c r="C13" s="291"/>
      <c r="D13" s="282"/>
      <c r="E13" s="282"/>
      <c r="F13" s="282"/>
      <c r="G13" s="293"/>
      <c r="H13" s="294"/>
      <c r="I13" s="285"/>
      <c r="J13" s="283"/>
      <c r="K13" s="282"/>
      <c r="L13" s="282"/>
      <c r="M13" s="283"/>
      <c r="N13" s="226"/>
    </row>
    <row r="14" spans="1:14" ht="11.45" customHeight="1">
      <c r="A14" s="235"/>
      <c r="B14" s="239"/>
      <c r="C14" s="291"/>
      <c r="D14" s="282"/>
      <c r="E14" s="282"/>
      <c r="F14" s="282"/>
      <c r="G14" s="293"/>
      <c r="H14" s="294"/>
      <c r="I14" s="285"/>
      <c r="J14" s="283"/>
      <c r="K14" s="282"/>
      <c r="L14" s="282"/>
      <c r="M14" s="283"/>
      <c r="N14" s="226"/>
    </row>
    <row r="15" spans="1:14" ht="11.45" customHeight="1">
      <c r="A15" s="235"/>
      <c r="B15" s="239"/>
      <c r="C15" s="291"/>
      <c r="D15" s="282"/>
      <c r="E15" s="282"/>
      <c r="F15" s="282"/>
      <c r="G15" s="293"/>
      <c r="H15" s="294"/>
      <c r="I15" s="286"/>
      <c r="J15" s="284"/>
      <c r="K15" s="282"/>
      <c r="L15" s="282"/>
      <c r="M15" s="284"/>
      <c r="N15" s="226"/>
    </row>
    <row r="16" spans="1:14" ht="11.45" customHeight="1">
      <c r="A16" s="208"/>
      <c r="B16" s="240"/>
      <c r="C16" s="292"/>
      <c r="D16" s="142">
        <v>11</v>
      </c>
      <c r="E16" s="142">
        <v>12</v>
      </c>
      <c r="F16" s="142" t="s">
        <v>182</v>
      </c>
      <c r="G16" s="143" t="s">
        <v>183</v>
      </c>
      <c r="H16" s="144">
        <v>3</v>
      </c>
      <c r="I16" s="144" t="s">
        <v>186</v>
      </c>
      <c r="J16" s="142">
        <v>36</v>
      </c>
      <c r="K16" s="142">
        <v>4</v>
      </c>
      <c r="L16" s="142" t="s">
        <v>187</v>
      </c>
      <c r="M16" s="143" t="s">
        <v>196</v>
      </c>
      <c r="N16" s="41">
        <v>6</v>
      </c>
    </row>
    <row r="17" spans="1:29" s="20" customFormat="1" ht="11.45" customHeight="1">
      <c r="A17" s="24">
        <v>1</v>
      </c>
      <c r="B17" s="25">
        <v>2</v>
      </c>
      <c r="C17" s="145">
        <v>3</v>
      </c>
      <c r="D17" s="145">
        <v>4</v>
      </c>
      <c r="E17" s="145">
        <v>5</v>
      </c>
      <c r="F17" s="145">
        <v>6</v>
      </c>
      <c r="G17" s="146">
        <v>7</v>
      </c>
      <c r="H17" s="147">
        <v>8</v>
      </c>
      <c r="I17" s="145">
        <v>9</v>
      </c>
      <c r="J17" s="145">
        <v>10</v>
      </c>
      <c r="K17" s="145">
        <v>11</v>
      </c>
      <c r="L17" s="145">
        <v>12</v>
      </c>
      <c r="M17" s="146">
        <v>13</v>
      </c>
      <c r="N17" s="27">
        <v>14</v>
      </c>
    </row>
    <row r="18" spans="1:29" s="22" customFormat="1" ht="20.100000000000001" customHeight="1">
      <c r="A18" s="23"/>
      <c r="B18" s="31"/>
      <c r="C18" s="287" t="s">
        <v>119</v>
      </c>
      <c r="D18" s="288"/>
      <c r="E18" s="288"/>
      <c r="F18" s="288"/>
      <c r="G18" s="288"/>
      <c r="H18" s="288" t="s">
        <v>119</v>
      </c>
      <c r="I18" s="288"/>
      <c r="J18" s="288"/>
      <c r="K18" s="288"/>
      <c r="L18" s="288"/>
      <c r="M18" s="288"/>
      <c r="N18" s="233"/>
      <c r="O18" s="126"/>
      <c r="P18" s="126"/>
      <c r="Q18" s="126"/>
      <c r="R18" s="126"/>
      <c r="S18" s="126"/>
      <c r="T18" s="126"/>
      <c r="U18" s="126"/>
      <c r="V18" s="126"/>
      <c r="W18" s="126"/>
      <c r="X18" s="126"/>
      <c r="Y18" s="126"/>
      <c r="Z18" s="126"/>
      <c r="AA18" s="126"/>
      <c r="AB18" s="126"/>
      <c r="AC18" s="126"/>
    </row>
    <row r="19" spans="1:29" s="22" customFormat="1" ht="11.1" customHeight="1">
      <c r="A19" s="163">
        <f>IF(D19&lt;&gt;"",COUNTA($D$19:D19),"")</f>
        <v>1</v>
      </c>
      <c r="B19" s="42" t="s">
        <v>150</v>
      </c>
      <c r="C19" s="136">
        <v>63096</v>
      </c>
      <c r="D19" s="136">
        <v>19938</v>
      </c>
      <c r="E19" s="136">
        <v>9189</v>
      </c>
      <c r="F19" s="136">
        <v>3014</v>
      </c>
      <c r="G19" s="136">
        <v>2834</v>
      </c>
      <c r="H19" s="136">
        <v>9945</v>
      </c>
      <c r="I19" s="136">
        <v>5291</v>
      </c>
      <c r="J19" s="136">
        <v>4654</v>
      </c>
      <c r="K19" s="136">
        <v>2378</v>
      </c>
      <c r="L19" s="136">
        <v>12507</v>
      </c>
      <c r="M19" s="136">
        <v>3290</v>
      </c>
      <c r="N19" s="136" t="s">
        <v>13</v>
      </c>
      <c r="O19" s="126"/>
      <c r="P19" s="126"/>
      <c r="Q19" s="126"/>
      <c r="R19" s="126"/>
      <c r="S19" s="126"/>
      <c r="T19" s="126"/>
      <c r="U19" s="126"/>
      <c r="V19" s="126"/>
      <c r="W19" s="126"/>
      <c r="X19" s="126"/>
      <c r="Y19" s="126"/>
      <c r="Z19" s="126"/>
      <c r="AA19" s="126"/>
      <c r="AB19" s="126"/>
      <c r="AC19" s="126"/>
    </row>
    <row r="20" spans="1:29" s="22" customFormat="1" ht="11.1" customHeight="1">
      <c r="A20" s="163">
        <f>IF(D20&lt;&gt;"",COUNTA($D$19:D20),"")</f>
        <v>2</v>
      </c>
      <c r="B20" s="42" t="s">
        <v>151</v>
      </c>
      <c r="C20" s="136">
        <v>26878</v>
      </c>
      <c r="D20" s="136">
        <v>4375</v>
      </c>
      <c r="E20" s="136">
        <v>1744</v>
      </c>
      <c r="F20" s="136">
        <v>15809</v>
      </c>
      <c r="G20" s="136">
        <v>260</v>
      </c>
      <c r="H20" s="136">
        <v>2038</v>
      </c>
      <c r="I20" s="136">
        <v>1958</v>
      </c>
      <c r="J20" s="136">
        <v>80</v>
      </c>
      <c r="K20" s="136">
        <v>56</v>
      </c>
      <c r="L20" s="136">
        <v>2303</v>
      </c>
      <c r="M20" s="136">
        <v>291</v>
      </c>
      <c r="N20" s="136" t="s">
        <v>13</v>
      </c>
      <c r="O20" s="126"/>
      <c r="P20" s="126"/>
      <c r="Q20" s="126"/>
      <c r="R20" s="126"/>
      <c r="S20" s="126"/>
      <c r="T20" s="126"/>
      <c r="U20" s="126"/>
      <c r="V20" s="126"/>
      <c r="W20" s="126"/>
      <c r="X20" s="126"/>
      <c r="Y20" s="126"/>
      <c r="Z20" s="126"/>
      <c r="AA20" s="126"/>
      <c r="AB20" s="126"/>
      <c r="AC20" s="126"/>
    </row>
    <row r="21" spans="1:29" s="22" customFormat="1" ht="21.6" customHeight="1">
      <c r="A21" s="163">
        <f>IF(D21&lt;&gt;"",COUNTA($D$19:D21),"")</f>
        <v>3</v>
      </c>
      <c r="B21" s="43" t="s">
        <v>152</v>
      </c>
      <c r="C21" s="136">
        <v>139352</v>
      </c>
      <c r="D21" s="136" t="s">
        <v>13</v>
      </c>
      <c r="E21" s="136" t="s">
        <v>13</v>
      </c>
      <c r="F21" s="136" t="s">
        <v>13</v>
      </c>
      <c r="G21" s="136" t="s">
        <v>13</v>
      </c>
      <c r="H21" s="136">
        <v>139352</v>
      </c>
      <c r="I21" s="136">
        <v>112644</v>
      </c>
      <c r="J21" s="136">
        <v>26708</v>
      </c>
      <c r="K21" s="136" t="s">
        <v>13</v>
      </c>
      <c r="L21" s="136" t="s">
        <v>13</v>
      </c>
      <c r="M21" s="136" t="s">
        <v>13</v>
      </c>
      <c r="N21" s="136" t="s">
        <v>13</v>
      </c>
      <c r="O21" s="126"/>
      <c r="P21" s="126"/>
      <c r="Q21" s="126"/>
      <c r="R21" s="126"/>
      <c r="S21" s="126"/>
      <c r="T21" s="126"/>
      <c r="U21" s="126"/>
      <c r="V21" s="126"/>
      <c r="W21" s="126"/>
      <c r="X21" s="126"/>
      <c r="Y21" s="126"/>
      <c r="Z21" s="126"/>
      <c r="AA21" s="126"/>
      <c r="AB21" s="126"/>
      <c r="AC21" s="126"/>
    </row>
    <row r="22" spans="1:29" s="22" customFormat="1" ht="11.1" customHeight="1">
      <c r="A22" s="163">
        <f>IF(D22&lt;&gt;"",COUNTA($D$19:D22),"")</f>
        <v>4</v>
      </c>
      <c r="B22" s="42" t="s">
        <v>153</v>
      </c>
      <c r="C22" s="136">
        <v>2785</v>
      </c>
      <c r="D22" s="136">
        <v>1</v>
      </c>
      <c r="E22" s="136" t="s">
        <v>13</v>
      </c>
      <c r="F22" s="136" t="s">
        <v>13</v>
      </c>
      <c r="G22" s="136" t="s">
        <v>13</v>
      </c>
      <c r="H22" s="136">
        <v>1</v>
      </c>
      <c r="I22" s="136">
        <v>1</v>
      </c>
      <c r="J22" s="136" t="s">
        <v>13</v>
      </c>
      <c r="K22" s="136" t="s">
        <v>13</v>
      </c>
      <c r="L22" s="136" t="s">
        <v>13</v>
      </c>
      <c r="M22" s="136" t="s">
        <v>13</v>
      </c>
      <c r="N22" s="136">
        <v>2784</v>
      </c>
      <c r="O22" s="126"/>
      <c r="P22" s="126"/>
      <c r="Q22" s="126"/>
      <c r="R22" s="126"/>
      <c r="S22" s="126"/>
      <c r="T22" s="126"/>
      <c r="U22" s="126"/>
      <c r="V22" s="126"/>
      <c r="W22" s="126"/>
      <c r="X22" s="126"/>
      <c r="Y22" s="126"/>
      <c r="Z22" s="126"/>
      <c r="AA22" s="126"/>
      <c r="AB22" s="126"/>
      <c r="AC22" s="126"/>
    </row>
    <row r="23" spans="1:29" s="22" customFormat="1" ht="11.1" customHeight="1">
      <c r="A23" s="163">
        <f>IF(D23&lt;&gt;"",COUNTA($D$19:D23),"")</f>
        <v>5</v>
      </c>
      <c r="B23" s="42" t="s">
        <v>154</v>
      </c>
      <c r="C23" s="136">
        <v>55513</v>
      </c>
      <c r="D23" s="136">
        <v>5296</v>
      </c>
      <c r="E23" s="136">
        <v>2042</v>
      </c>
      <c r="F23" s="136">
        <v>5591</v>
      </c>
      <c r="G23" s="136">
        <v>735</v>
      </c>
      <c r="H23" s="136">
        <v>33055</v>
      </c>
      <c r="I23" s="136">
        <v>7274</v>
      </c>
      <c r="J23" s="136">
        <v>25781</v>
      </c>
      <c r="K23" s="136">
        <v>3282</v>
      </c>
      <c r="L23" s="136">
        <v>4468</v>
      </c>
      <c r="M23" s="136">
        <v>1036</v>
      </c>
      <c r="N23" s="136">
        <v>9</v>
      </c>
      <c r="O23" s="126"/>
      <c r="P23" s="126"/>
      <c r="Q23" s="126"/>
      <c r="R23" s="126"/>
      <c r="S23" s="126"/>
      <c r="T23" s="126"/>
      <c r="U23" s="126"/>
      <c r="V23" s="126"/>
      <c r="W23" s="126"/>
      <c r="X23" s="126"/>
      <c r="Y23" s="126"/>
      <c r="Z23" s="126"/>
      <c r="AA23" s="126"/>
      <c r="AB23" s="126"/>
      <c r="AC23" s="126"/>
    </row>
    <row r="24" spans="1:29" s="22" customFormat="1" ht="11.1" customHeight="1">
      <c r="A24" s="163">
        <f>IF(D24&lt;&gt;"",COUNTA($D$19:D24),"")</f>
        <v>6</v>
      </c>
      <c r="B24" s="42" t="s">
        <v>155</v>
      </c>
      <c r="C24" s="136">
        <v>81381</v>
      </c>
      <c r="D24" s="136">
        <v>78</v>
      </c>
      <c r="E24" s="136">
        <v>711</v>
      </c>
      <c r="F24" s="136">
        <v>785</v>
      </c>
      <c r="G24" s="136">
        <v>10</v>
      </c>
      <c r="H24" s="136">
        <v>1330</v>
      </c>
      <c r="I24" s="136">
        <v>46</v>
      </c>
      <c r="J24" s="136">
        <v>1284</v>
      </c>
      <c r="K24" s="136" t="s">
        <v>13</v>
      </c>
      <c r="L24" s="136">
        <v>851</v>
      </c>
      <c r="M24" s="136">
        <v>11</v>
      </c>
      <c r="N24" s="136">
        <v>77605</v>
      </c>
      <c r="O24" s="126"/>
      <c r="P24" s="126"/>
      <c r="Q24" s="126"/>
      <c r="R24" s="126"/>
      <c r="S24" s="126"/>
      <c r="T24" s="126"/>
      <c r="U24" s="126"/>
      <c r="V24" s="126"/>
      <c r="W24" s="126"/>
      <c r="X24" s="126"/>
      <c r="Y24" s="126"/>
      <c r="Z24" s="126"/>
      <c r="AA24" s="126"/>
      <c r="AB24" s="126"/>
      <c r="AC24" s="126"/>
    </row>
    <row r="25" spans="1:29" s="22" customFormat="1" ht="20.100000000000001" customHeight="1">
      <c r="A25" s="164">
        <f>IF(D25&lt;&gt;"",COUNTA($D$19:D25),"")</f>
        <v>7</v>
      </c>
      <c r="B25" s="45" t="s">
        <v>156</v>
      </c>
      <c r="C25" s="137">
        <v>206243</v>
      </c>
      <c r="D25" s="137">
        <v>29532</v>
      </c>
      <c r="E25" s="137">
        <v>12263</v>
      </c>
      <c r="F25" s="137">
        <v>23628</v>
      </c>
      <c r="G25" s="137">
        <v>3819</v>
      </c>
      <c r="H25" s="137">
        <v>183061</v>
      </c>
      <c r="I25" s="137">
        <v>127122</v>
      </c>
      <c r="J25" s="137">
        <v>55939</v>
      </c>
      <c r="K25" s="137">
        <v>5716</v>
      </c>
      <c r="L25" s="137">
        <v>18428</v>
      </c>
      <c r="M25" s="137">
        <v>4607</v>
      </c>
      <c r="N25" s="137">
        <v>-74813</v>
      </c>
      <c r="O25" s="126"/>
      <c r="P25" s="126"/>
      <c r="Q25" s="126"/>
      <c r="R25" s="126"/>
      <c r="S25" s="126"/>
      <c r="T25" s="126"/>
      <c r="U25" s="126"/>
      <c r="V25" s="126"/>
      <c r="W25" s="126"/>
      <c r="X25" s="126"/>
      <c r="Y25" s="126"/>
      <c r="Z25" s="126"/>
      <c r="AA25" s="126"/>
      <c r="AB25" s="126"/>
      <c r="AC25" s="126"/>
    </row>
    <row r="26" spans="1:29" s="22" customFormat="1" ht="21.6" customHeight="1">
      <c r="A26" s="163">
        <f>IF(D26&lt;&gt;"",COUNTA($D$19:D26),"")</f>
        <v>8</v>
      </c>
      <c r="B26" s="43" t="s">
        <v>157</v>
      </c>
      <c r="C26" s="136">
        <v>6913</v>
      </c>
      <c r="D26" s="136">
        <v>53</v>
      </c>
      <c r="E26" s="136">
        <v>401</v>
      </c>
      <c r="F26" s="136">
        <v>361</v>
      </c>
      <c r="G26" s="136">
        <v>416</v>
      </c>
      <c r="H26" s="136">
        <v>1120</v>
      </c>
      <c r="I26" s="136">
        <v>1120</v>
      </c>
      <c r="J26" s="136" t="s">
        <v>13</v>
      </c>
      <c r="K26" s="136">
        <v>5</v>
      </c>
      <c r="L26" s="136">
        <v>4420</v>
      </c>
      <c r="M26" s="136">
        <v>136</v>
      </c>
      <c r="N26" s="136" t="s">
        <v>13</v>
      </c>
      <c r="O26" s="126"/>
      <c r="P26" s="126"/>
      <c r="Q26" s="126"/>
      <c r="R26" s="126"/>
      <c r="S26" s="126"/>
      <c r="T26" s="126"/>
      <c r="U26" s="126"/>
      <c r="V26" s="126"/>
      <c r="W26" s="126"/>
      <c r="X26" s="126"/>
      <c r="Y26" s="126"/>
      <c r="Z26" s="126"/>
      <c r="AA26" s="126"/>
      <c r="AB26" s="126"/>
      <c r="AC26" s="126"/>
    </row>
    <row r="27" spans="1:29" s="22" customFormat="1" ht="11.1" customHeight="1">
      <c r="A27" s="163">
        <f>IF(D27&lt;&gt;"",COUNTA($D$19:D27),"")</f>
        <v>9</v>
      </c>
      <c r="B27" s="42" t="s">
        <v>158</v>
      </c>
      <c r="C27" s="136">
        <v>3927</v>
      </c>
      <c r="D27" s="136" t="s">
        <v>13</v>
      </c>
      <c r="E27" s="136">
        <v>12</v>
      </c>
      <c r="F27" s="136">
        <v>55</v>
      </c>
      <c r="G27" s="136">
        <v>402</v>
      </c>
      <c r="H27" s="136" t="s">
        <v>13</v>
      </c>
      <c r="I27" s="136" t="s">
        <v>13</v>
      </c>
      <c r="J27" s="136" t="s">
        <v>13</v>
      </c>
      <c r="K27" s="136" t="s">
        <v>13</v>
      </c>
      <c r="L27" s="136">
        <v>3459</v>
      </c>
      <c r="M27" s="136" t="s">
        <v>13</v>
      </c>
      <c r="N27" s="136" t="s">
        <v>13</v>
      </c>
      <c r="O27" s="126"/>
      <c r="P27" s="126"/>
      <c r="Q27" s="126"/>
      <c r="R27" s="126"/>
      <c r="S27" s="126"/>
      <c r="T27" s="126"/>
      <c r="U27" s="126"/>
      <c r="V27" s="126"/>
      <c r="W27" s="126"/>
      <c r="X27" s="126"/>
      <c r="Y27" s="126"/>
      <c r="Z27" s="126"/>
      <c r="AA27" s="126"/>
      <c r="AB27" s="126"/>
      <c r="AC27" s="126"/>
    </row>
    <row r="28" spans="1:29" s="22" customFormat="1" ht="11.1" customHeight="1">
      <c r="A28" s="163">
        <f>IF(D28&lt;&gt;"",COUNTA($D$19:D28),"")</f>
        <v>10</v>
      </c>
      <c r="B28" s="42" t="s">
        <v>159</v>
      </c>
      <c r="C28" s="136" t="s">
        <v>13</v>
      </c>
      <c r="D28" s="136" t="s">
        <v>13</v>
      </c>
      <c r="E28" s="136" t="s">
        <v>13</v>
      </c>
      <c r="F28" s="136" t="s">
        <v>13</v>
      </c>
      <c r="G28" s="136" t="s">
        <v>13</v>
      </c>
      <c r="H28" s="136" t="s">
        <v>13</v>
      </c>
      <c r="I28" s="136" t="s">
        <v>13</v>
      </c>
      <c r="J28" s="136" t="s">
        <v>13</v>
      </c>
      <c r="K28" s="136" t="s">
        <v>13</v>
      </c>
      <c r="L28" s="136" t="s">
        <v>13</v>
      </c>
      <c r="M28" s="136" t="s">
        <v>13</v>
      </c>
      <c r="N28" s="136" t="s">
        <v>13</v>
      </c>
      <c r="O28" s="126"/>
      <c r="P28" s="126"/>
      <c r="Q28" s="126"/>
      <c r="R28" s="126"/>
      <c r="S28" s="126"/>
      <c r="T28" s="126"/>
      <c r="U28" s="126"/>
      <c r="V28" s="126"/>
      <c r="W28" s="126"/>
      <c r="X28" s="126"/>
      <c r="Y28" s="126"/>
      <c r="Z28" s="126"/>
      <c r="AA28" s="126"/>
      <c r="AB28" s="126"/>
      <c r="AC28" s="126"/>
    </row>
    <row r="29" spans="1:29" s="22" customFormat="1" ht="11.1" customHeight="1">
      <c r="A29" s="163">
        <f>IF(D29&lt;&gt;"",COUNTA($D$19:D29),"")</f>
        <v>11</v>
      </c>
      <c r="B29" s="42" t="s">
        <v>160</v>
      </c>
      <c r="C29" s="136">
        <v>46</v>
      </c>
      <c r="D29" s="136">
        <v>11</v>
      </c>
      <c r="E29" s="136">
        <v>1</v>
      </c>
      <c r="F29" s="136" t="s">
        <v>13</v>
      </c>
      <c r="G29" s="136" t="s">
        <v>13</v>
      </c>
      <c r="H29" s="136">
        <v>34</v>
      </c>
      <c r="I29" s="136" t="s">
        <v>13</v>
      </c>
      <c r="J29" s="136">
        <v>34</v>
      </c>
      <c r="K29" s="136" t="s">
        <v>13</v>
      </c>
      <c r="L29" s="136" t="s">
        <v>13</v>
      </c>
      <c r="M29" s="136" t="s">
        <v>13</v>
      </c>
      <c r="N29" s="136" t="s">
        <v>13</v>
      </c>
      <c r="O29" s="126"/>
      <c r="P29" s="126"/>
      <c r="Q29" s="126"/>
      <c r="R29" s="126"/>
      <c r="S29" s="126"/>
      <c r="T29" s="126"/>
      <c r="U29" s="126"/>
      <c r="V29" s="126"/>
      <c r="W29" s="126"/>
      <c r="X29" s="126"/>
      <c r="Y29" s="126"/>
      <c r="Z29" s="126"/>
      <c r="AA29" s="126"/>
      <c r="AB29" s="126"/>
      <c r="AC29" s="126"/>
    </row>
    <row r="30" spans="1:29" s="22" customFormat="1" ht="11.1" customHeight="1">
      <c r="A30" s="163">
        <f>IF(D30&lt;&gt;"",COUNTA($D$19:D30),"")</f>
        <v>12</v>
      </c>
      <c r="B30" s="42" t="s">
        <v>155</v>
      </c>
      <c r="C30" s="136" t="s">
        <v>13</v>
      </c>
      <c r="D30" s="136" t="s">
        <v>13</v>
      </c>
      <c r="E30" s="136" t="s">
        <v>13</v>
      </c>
      <c r="F30" s="136" t="s">
        <v>13</v>
      </c>
      <c r="G30" s="136" t="s">
        <v>13</v>
      </c>
      <c r="H30" s="136" t="s">
        <v>13</v>
      </c>
      <c r="I30" s="136" t="s">
        <v>13</v>
      </c>
      <c r="J30" s="136" t="s">
        <v>13</v>
      </c>
      <c r="K30" s="136" t="s">
        <v>13</v>
      </c>
      <c r="L30" s="136" t="s">
        <v>13</v>
      </c>
      <c r="M30" s="136" t="s">
        <v>13</v>
      </c>
      <c r="N30" s="136" t="s">
        <v>13</v>
      </c>
      <c r="O30" s="126"/>
      <c r="P30" s="126"/>
      <c r="Q30" s="126"/>
      <c r="R30" s="126"/>
      <c r="S30" s="126"/>
      <c r="T30" s="126"/>
      <c r="U30" s="126"/>
      <c r="V30" s="126"/>
      <c r="W30" s="126"/>
      <c r="X30" s="126"/>
      <c r="Y30" s="126"/>
      <c r="Z30" s="126"/>
      <c r="AA30" s="126"/>
      <c r="AB30" s="126"/>
      <c r="AC30" s="126"/>
    </row>
    <row r="31" spans="1:29" s="22" customFormat="1" ht="20.100000000000001" customHeight="1">
      <c r="A31" s="164">
        <f>IF(D31&lt;&gt;"",COUNTA($D$19:D31),"")</f>
        <v>13</v>
      </c>
      <c r="B31" s="45" t="s">
        <v>161</v>
      </c>
      <c r="C31" s="137">
        <v>6960</v>
      </c>
      <c r="D31" s="137">
        <v>65</v>
      </c>
      <c r="E31" s="137">
        <v>402</v>
      </c>
      <c r="F31" s="137">
        <v>361</v>
      </c>
      <c r="G31" s="137">
        <v>416</v>
      </c>
      <c r="H31" s="137">
        <v>1154</v>
      </c>
      <c r="I31" s="137">
        <v>1120</v>
      </c>
      <c r="J31" s="137">
        <v>34</v>
      </c>
      <c r="K31" s="137">
        <v>5</v>
      </c>
      <c r="L31" s="137">
        <v>4420</v>
      </c>
      <c r="M31" s="137">
        <v>136</v>
      </c>
      <c r="N31" s="137" t="s">
        <v>13</v>
      </c>
      <c r="O31" s="126"/>
      <c r="P31" s="126"/>
      <c r="Q31" s="126"/>
      <c r="R31" s="126"/>
      <c r="S31" s="126"/>
      <c r="T31" s="126"/>
      <c r="U31" s="126"/>
      <c r="V31" s="126"/>
      <c r="W31" s="126"/>
      <c r="X31" s="126"/>
      <c r="Y31" s="126"/>
      <c r="Z31" s="126"/>
      <c r="AA31" s="126"/>
      <c r="AB31" s="126"/>
      <c r="AC31" s="126"/>
    </row>
    <row r="32" spans="1:29" s="22" customFormat="1" ht="20.100000000000001" customHeight="1">
      <c r="A32" s="164">
        <f>IF(D32&lt;&gt;"",COUNTA($D$19:D32),"")</f>
        <v>14</v>
      </c>
      <c r="B32" s="45" t="s">
        <v>162</v>
      </c>
      <c r="C32" s="137">
        <v>213202</v>
      </c>
      <c r="D32" s="137">
        <v>29597</v>
      </c>
      <c r="E32" s="137">
        <v>12666</v>
      </c>
      <c r="F32" s="137">
        <v>23990</v>
      </c>
      <c r="G32" s="137">
        <v>4235</v>
      </c>
      <c r="H32" s="137">
        <v>184215</v>
      </c>
      <c r="I32" s="137">
        <v>128242</v>
      </c>
      <c r="J32" s="137">
        <v>55973</v>
      </c>
      <c r="K32" s="137">
        <v>5721</v>
      </c>
      <c r="L32" s="137">
        <v>22848</v>
      </c>
      <c r="M32" s="137">
        <v>4743</v>
      </c>
      <c r="N32" s="137">
        <v>-74813</v>
      </c>
      <c r="O32" s="126"/>
      <c r="P32" s="126"/>
      <c r="Q32" s="126"/>
      <c r="R32" s="126"/>
      <c r="S32" s="126"/>
      <c r="T32" s="126"/>
      <c r="U32" s="126"/>
      <c r="V32" s="126"/>
      <c r="W32" s="126"/>
      <c r="X32" s="126"/>
      <c r="Y32" s="126"/>
      <c r="Z32" s="126"/>
      <c r="AA32" s="126"/>
      <c r="AB32" s="126"/>
      <c r="AC32" s="126"/>
    </row>
    <row r="33" spans="1:29" s="22" customFormat="1" ht="11.1" customHeight="1">
      <c r="A33" s="163">
        <f>IF(D33&lt;&gt;"",COUNTA($D$19:D33),"")</f>
        <v>15</v>
      </c>
      <c r="B33" s="42" t="s">
        <v>163</v>
      </c>
      <c r="C33" s="136" t="s">
        <v>13</v>
      </c>
      <c r="D33" s="136" t="s">
        <v>13</v>
      </c>
      <c r="E33" s="136" t="s">
        <v>13</v>
      </c>
      <c r="F33" s="136" t="s">
        <v>13</v>
      </c>
      <c r="G33" s="136" t="s">
        <v>13</v>
      </c>
      <c r="H33" s="136" t="s">
        <v>13</v>
      </c>
      <c r="I33" s="136" t="s">
        <v>13</v>
      </c>
      <c r="J33" s="136" t="s">
        <v>13</v>
      </c>
      <c r="K33" s="136" t="s">
        <v>13</v>
      </c>
      <c r="L33" s="136" t="s">
        <v>13</v>
      </c>
      <c r="M33" s="136" t="s">
        <v>13</v>
      </c>
      <c r="N33" s="136" t="s">
        <v>13</v>
      </c>
      <c r="O33" s="126"/>
      <c r="P33" s="126"/>
      <c r="Q33" s="126"/>
      <c r="R33" s="126"/>
      <c r="S33" s="126"/>
      <c r="T33" s="126"/>
      <c r="U33" s="126"/>
      <c r="V33" s="126"/>
      <c r="W33" s="126"/>
      <c r="X33" s="126"/>
      <c r="Y33" s="126"/>
      <c r="Z33" s="126"/>
      <c r="AA33" s="126"/>
      <c r="AB33" s="126"/>
      <c r="AC33" s="126"/>
    </row>
    <row r="34" spans="1:29" s="22" customFormat="1" ht="11.1" customHeight="1">
      <c r="A34" s="163">
        <f>IF(D34&lt;&gt;"",COUNTA($D$19:D34),"")</f>
        <v>16</v>
      </c>
      <c r="B34" s="42" t="s">
        <v>164</v>
      </c>
      <c r="C34" s="136" t="s">
        <v>13</v>
      </c>
      <c r="D34" s="136" t="s">
        <v>13</v>
      </c>
      <c r="E34" s="136" t="s">
        <v>13</v>
      </c>
      <c r="F34" s="136" t="s">
        <v>13</v>
      </c>
      <c r="G34" s="136" t="s">
        <v>13</v>
      </c>
      <c r="H34" s="136" t="s">
        <v>13</v>
      </c>
      <c r="I34" s="136" t="s">
        <v>13</v>
      </c>
      <c r="J34" s="136" t="s">
        <v>13</v>
      </c>
      <c r="K34" s="136" t="s">
        <v>13</v>
      </c>
      <c r="L34" s="136" t="s">
        <v>13</v>
      </c>
      <c r="M34" s="136" t="s">
        <v>13</v>
      </c>
      <c r="N34" s="136" t="s">
        <v>13</v>
      </c>
      <c r="O34" s="126"/>
      <c r="P34" s="126"/>
      <c r="Q34" s="126"/>
      <c r="R34" s="126"/>
      <c r="S34" s="126"/>
      <c r="T34" s="126"/>
      <c r="U34" s="126"/>
      <c r="V34" s="126"/>
      <c r="W34" s="126"/>
      <c r="X34" s="126"/>
      <c r="Y34" s="126"/>
      <c r="Z34" s="126"/>
      <c r="AA34" s="126"/>
      <c r="AB34" s="126"/>
      <c r="AC34" s="126"/>
    </row>
    <row r="35" spans="1:29" s="22" customFormat="1" ht="11.1" customHeight="1">
      <c r="A35" s="163">
        <f>IF(D35&lt;&gt;"",COUNTA($D$19:D35),"")</f>
        <v>17</v>
      </c>
      <c r="B35" s="42" t="s">
        <v>180</v>
      </c>
      <c r="C35" s="136" t="s">
        <v>13</v>
      </c>
      <c r="D35" s="136" t="s">
        <v>13</v>
      </c>
      <c r="E35" s="136" t="s">
        <v>13</v>
      </c>
      <c r="F35" s="136" t="s">
        <v>13</v>
      </c>
      <c r="G35" s="136" t="s">
        <v>13</v>
      </c>
      <c r="H35" s="136" t="s">
        <v>13</v>
      </c>
      <c r="I35" s="136" t="s">
        <v>13</v>
      </c>
      <c r="J35" s="136" t="s">
        <v>13</v>
      </c>
      <c r="K35" s="136" t="s">
        <v>13</v>
      </c>
      <c r="L35" s="136" t="s">
        <v>13</v>
      </c>
      <c r="M35" s="136" t="s">
        <v>13</v>
      </c>
      <c r="N35" s="136" t="s">
        <v>13</v>
      </c>
      <c r="O35" s="126"/>
      <c r="P35" s="126"/>
      <c r="Q35" s="126"/>
      <c r="R35" s="126"/>
      <c r="S35" s="126"/>
      <c r="T35" s="126"/>
      <c r="U35" s="126"/>
      <c r="V35" s="126"/>
      <c r="W35" s="126"/>
      <c r="X35" s="126"/>
      <c r="Y35" s="126"/>
      <c r="Z35" s="126"/>
      <c r="AA35" s="126"/>
      <c r="AB35" s="126"/>
      <c r="AC35" s="126"/>
    </row>
    <row r="36" spans="1:29" s="22" customFormat="1" ht="11.1" customHeight="1">
      <c r="A36" s="163">
        <f>IF(D36&lt;&gt;"",COUNTA($D$19:D36),"")</f>
        <v>18</v>
      </c>
      <c r="B36" s="42" t="s">
        <v>181</v>
      </c>
      <c r="C36" s="136" t="s">
        <v>13</v>
      </c>
      <c r="D36" s="136" t="s">
        <v>13</v>
      </c>
      <c r="E36" s="136" t="s">
        <v>13</v>
      </c>
      <c r="F36" s="136" t="s">
        <v>13</v>
      </c>
      <c r="G36" s="136" t="s">
        <v>13</v>
      </c>
      <c r="H36" s="136" t="s">
        <v>13</v>
      </c>
      <c r="I36" s="136" t="s">
        <v>13</v>
      </c>
      <c r="J36" s="136" t="s">
        <v>13</v>
      </c>
      <c r="K36" s="136" t="s">
        <v>13</v>
      </c>
      <c r="L36" s="136" t="s">
        <v>13</v>
      </c>
      <c r="M36" s="136" t="s">
        <v>13</v>
      </c>
      <c r="N36" s="136" t="s">
        <v>13</v>
      </c>
      <c r="O36" s="126"/>
      <c r="P36" s="126"/>
      <c r="Q36" s="126"/>
      <c r="R36" s="126"/>
      <c r="S36" s="126"/>
      <c r="T36" s="126"/>
      <c r="U36" s="126"/>
      <c r="V36" s="126"/>
      <c r="W36" s="126"/>
      <c r="X36" s="126"/>
      <c r="Y36" s="126"/>
      <c r="Z36" s="126"/>
      <c r="AA36" s="126"/>
      <c r="AB36" s="126"/>
      <c r="AC36" s="126"/>
    </row>
    <row r="37" spans="1:29" s="22" customFormat="1" ht="11.1" customHeight="1">
      <c r="A37" s="163">
        <f>IF(D37&lt;&gt;"",COUNTA($D$19:D37),"")</f>
        <v>19</v>
      </c>
      <c r="B37" s="42" t="s">
        <v>69</v>
      </c>
      <c r="C37" s="136">
        <v>39325</v>
      </c>
      <c r="D37" s="136" t="s">
        <v>13</v>
      </c>
      <c r="E37" s="136" t="s">
        <v>13</v>
      </c>
      <c r="F37" s="136" t="s">
        <v>13</v>
      </c>
      <c r="G37" s="136" t="s">
        <v>13</v>
      </c>
      <c r="H37" s="136" t="s">
        <v>13</v>
      </c>
      <c r="I37" s="136" t="s">
        <v>13</v>
      </c>
      <c r="J37" s="136" t="s">
        <v>13</v>
      </c>
      <c r="K37" s="136" t="s">
        <v>13</v>
      </c>
      <c r="L37" s="136" t="s">
        <v>13</v>
      </c>
      <c r="M37" s="136" t="s">
        <v>13</v>
      </c>
      <c r="N37" s="136">
        <v>39325</v>
      </c>
      <c r="O37" s="126"/>
      <c r="P37" s="126"/>
      <c r="Q37" s="126"/>
      <c r="R37" s="126"/>
      <c r="S37" s="126"/>
      <c r="T37" s="126"/>
      <c r="U37" s="126"/>
      <c r="V37" s="126"/>
      <c r="W37" s="126"/>
      <c r="X37" s="126"/>
      <c r="Y37" s="126"/>
      <c r="Z37" s="126"/>
      <c r="AA37" s="126"/>
      <c r="AB37" s="126"/>
      <c r="AC37" s="126"/>
    </row>
    <row r="38" spans="1:29" s="22" customFormat="1" ht="21.6" customHeight="1">
      <c r="A38" s="163">
        <f>IF(D38&lt;&gt;"",COUNTA($D$19:D38),"")</f>
        <v>20</v>
      </c>
      <c r="B38" s="43" t="s">
        <v>165</v>
      </c>
      <c r="C38" s="136">
        <v>40042</v>
      </c>
      <c r="D38" s="136" t="s">
        <v>13</v>
      </c>
      <c r="E38" s="136" t="s">
        <v>13</v>
      </c>
      <c r="F38" s="136" t="s">
        <v>13</v>
      </c>
      <c r="G38" s="136" t="s">
        <v>13</v>
      </c>
      <c r="H38" s="136" t="s">
        <v>13</v>
      </c>
      <c r="I38" s="136" t="s">
        <v>13</v>
      </c>
      <c r="J38" s="136" t="s">
        <v>13</v>
      </c>
      <c r="K38" s="136" t="s">
        <v>13</v>
      </c>
      <c r="L38" s="136" t="s">
        <v>13</v>
      </c>
      <c r="M38" s="136" t="s">
        <v>13</v>
      </c>
      <c r="N38" s="136">
        <v>40042</v>
      </c>
      <c r="O38" s="126"/>
      <c r="P38" s="126"/>
      <c r="Q38" s="126"/>
      <c r="R38" s="126"/>
      <c r="S38" s="126"/>
      <c r="T38" s="126"/>
      <c r="U38" s="126"/>
      <c r="V38" s="126"/>
      <c r="W38" s="126"/>
      <c r="X38" s="126"/>
      <c r="Y38" s="126"/>
      <c r="Z38" s="126"/>
      <c r="AA38" s="126"/>
      <c r="AB38" s="126"/>
      <c r="AC38" s="126"/>
    </row>
    <row r="39" spans="1:29" s="22" customFormat="1" ht="21.6" customHeight="1">
      <c r="A39" s="163">
        <f>IF(D39&lt;&gt;"",COUNTA($D$19:D39),"")</f>
        <v>21</v>
      </c>
      <c r="B39" s="43" t="s">
        <v>166</v>
      </c>
      <c r="C39" s="136">
        <v>66416</v>
      </c>
      <c r="D39" s="136">
        <v>135</v>
      </c>
      <c r="E39" s="136">
        <v>96</v>
      </c>
      <c r="F39" s="136">
        <v>2732</v>
      </c>
      <c r="G39" s="136">
        <v>588</v>
      </c>
      <c r="H39" s="136">
        <v>58783</v>
      </c>
      <c r="I39" s="136">
        <v>38193</v>
      </c>
      <c r="J39" s="136">
        <v>20590</v>
      </c>
      <c r="K39" s="136">
        <v>24</v>
      </c>
      <c r="L39" s="136">
        <v>3913</v>
      </c>
      <c r="M39" s="136">
        <v>146</v>
      </c>
      <c r="N39" s="136" t="s">
        <v>13</v>
      </c>
      <c r="O39" s="126"/>
      <c r="P39" s="126"/>
      <c r="Q39" s="126"/>
      <c r="R39" s="126"/>
      <c r="S39" s="126"/>
      <c r="T39" s="126"/>
      <c r="U39" s="126"/>
      <c r="V39" s="126"/>
      <c r="W39" s="126"/>
      <c r="X39" s="126"/>
      <c r="Y39" s="126"/>
      <c r="Z39" s="126"/>
      <c r="AA39" s="126"/>
      <c r="AB39" s="126"/>
      <c r="AC39" s="126"/>
    </row>
    <row r="40" spans="1:29" s="22" customFormat="1" ht="21.6" customHeight="1">
      <c r="A40" s="163">
        <f>IF(D40&lt;&gt;"",COUNTA($D$19:D40),"")</f>
        <v>22</v>
      </c>
      <c r="B40" s="43" t="s">
        <v>167</v>
      </c>
      <c r="C40" s="136">
        <v>12799</v>
      </c>
      <c r="D40" s="136">
        <v>119</v>
      </c>
      <c r="E40" s="136" t="s">
        <v>13</v>
      </c>
      <c r="F40" s="136" t="s">
        <v>13</v>
      </c>
      <c r="G40" s="136" t="s">
        <v>13</v>
      </c>
      <c r="H40" s="136">
        <v>12534</v>
      </c>
      <c r="I40" s="136">
        <v>12408</v>
      </c>
      <c r="J40" s="136">
        <v>126</v>
      </c>
      <c r="K40" s="136" t="s">
        <v>13</v>
      </c>
      <c r="L40" s="136" t="s">
        <v>13</v>
      </c>
      <c r="M40" s="136">
        <v>146</v>
      </c>
      <c r="N40" s="136" t="s">
        <v>13</v>
      </c>
      <c r="O40" s="126"/>
      <c r="P40" s="126"/>
      <c r="Q40" s="126"/>
      <c r="R40" s="126"/>
      <c r="S40" s="126"/>
      <c r="T40" s="126"/>
      <c r="U40" s="126"/>
      <c r="V40" s="126"/>
      <c r="W40" s="126"/>
      <c r="X40" s="126"/>
      <c r="Y40" s="126"/>
      <c r="Z40" s="126"/>
      <c r="AA40" s="126"/>
      <c r="AB40" s="126"/>
      <c r="AC40" s="126"/>
    </row>
    <row r="41" spans="1:29" s="22" customFormat="1" ht="11.1" customHeight="1">
      <c r="A41" s="163">
        <f>IF(D41&lt;&gt;"",COUNTA($D$19:D41),"")</f>
        <v>23</v>
      </c>
      <c r="B41" s="42" t="s">
        <v>168</v>
      </c>
      <c r="C41" s="136">
        <v>9887</v>
      </c>
      <c r="D41" s="136">
        <v>25</v>
      </c>
      <c r="E41" s="136">
        <v>5556</v>
      </c>
      <c r="F41" s="136">
        <v>226</v>
      </c>
      <c r="G41" s="136">
        <v>1122</v>
      </c>
      <c r="H41" s="136">
        <v>5</v>
      </c>
      <c r="I41" s="136">
        <v>3</v>
      </c>
      <c r="J41" s="136">
        <v>2</v>
      </c>
      <c r="K41" s="136">
        <v>215</v>
      </c>
      <c r="L41" s="136">
        <v>2643</v>
      </c>
      <c r="M41" s="136">
        <v>96</v>
      </c>
      <c r="N41" s="136" t="s">
        <v>13</v>
      </c>
      <c r="O41" s="126"/>
      <c r="P41" s="126"/>
      <c r="Q41" s="126"/>
      <c r="R41" s="126"/>
      <c r="S41" s="126"/>
      <c r="T41" s="126"/>
      <c r="U41" s="126"/>
      <c r="V41" s="126"/>
      <c r="W41" s="126"/>
      <c r="X41" s="126"/>
      <c r="Y41" s="126"/>
      <c r="Z41" s="126"/>
      <c r="AA41" s="126"/>
      <c r="AB41" s="126"/>
      <c r="AC41" s="126"/>
    </row>
    <row r="42" spans="1:29" s="22" customFormat="1" ht="11.1" customHeight="1">
      <c r="A42" s="163">
        <f>IF(D42&lt;&gt;"",COUNTA($D$19:D42),"")</f>
        <v>24</v>
      </c>
      <c r="B42" s="42" t="s">
        <v>169</v>
      </c>
      <c r="C42" s="136">
        <v>126581</v>
      </c>
      <c r="D42" s="136">
        <v>7877</v>
      </c>
      <c r="E42" s="136">
        <v>6764</v>
      </c>
      <c r="F42" s="136">
        <v>1008</v>
      </c>
      <c r="G42" s="136">
        <v>48</v>
      </c>
      <c r="H42" s="136">
        <v>31866</v>
      </c>
      <c r="I42" s="136">
        <v>28844</v>
      </c>
      <c r="J42" s="136">
        <v>3022</v>
      </c>
      <c r="K42" s="136">
        <v>76</v>
      </c>
      <c r="L42" s="136">
        <v>1078</v>
      </c>
      <c r="M42" s="136">
        <v>252</v>
      </c>
      <c r="N42" s="136">
        <v>77612</v>
      </c>
      <c r="O42" s="126"/>
      <c r="P42" s="126"/>
      <c r="Q42" s="126"/>
      <c r="R42" s="126"/>
      <c r="S42" s="126"/>
      <c r="T42" s="126"/>
      <c r="U42" s="126"/>
      <c r="V42" s="126"/>
      <c r="W42" s="126"/>
      <c r="X42" s="126"/>
      <c r="Y42" s="126"/>
      <c r="Z42" s="126"/>
      <c r="AA42" s="126"/>
      <c r="AB42" s="126"/>
      <c r="AC42" s="126"/>
    </row>
    <row r="43" spans="1:29" s="22" customFormat="1" ht="11.1" customHeight="1">
      <c r="A43" s="163">
        <f>IF(D43&lt;&gt;"",COUNTA($D$19:D43),"")</f>
        <v>25</v>
      </c>
      <c r="B43" s="42" t="s">
        <v>155</v>
      </c>
      <c r="C43" s="136">
        <v>81381</v>
      </c>
      <c r="D43" s="136">
        <v>78</v>
      </c>
      <c r="E43" s="136">
        <v>711</v>
      </c>
      <c r="F43" s="136">
        <v>785</v>
      </c>
      <c r="G43" s="136">
        <v>10</v>
      </c>
      <c r="H43" s="136">
        <v>1330</v>
      </c>
      <c r="I43" s="136">
        <v>46</v>
      </c>
      <c r="J43" s="136">
        <v>1284</v>
      </c>
      <c r="K43" s="136" t="s">
        <v>13</v>
      </c>
      <c r="L43" s="136">
        <v>851</v>
      </c>
      <c r="M43" s="136">
        <v>11</v>
      </c>
      <c r="N43" s="136">
        <v>77605</v>
      </c>
      <c r="O43" s="126"/>
      <c r="P43" s="126"/>
      <c r="Q43" s="126"/>
      <c r="R43" s="126"/>
      <c r="S43" s="126"/>
      <c r="T43" s="126"/>
      <c r="U43" s="126"/>
      <c r="V43" s="126"/>
      <c r="W43" s="126"/>
      <c r="X43" s="126"/>
      <c r="Y43" s="126"/>
      <c r="Z43" s="126"/>
      <c r="AA43" s="126"/>
      <c r="AB43" s="126"/>
      <c r="AC43" s="126"/>
    </row>
    <row r="44" spans="1:29" s="22" customFormat="1" ht="20.100000000000001" customHeight="1">
      <c r="A44" s="164">
        <f>IF(D44&lt;&gt;"",COUNTA($D$19:D44),"")</f>
        <v>26</v>
      </c>
      <c r="B44" s="45" t="s">
        <v>170</v>
      </c>
      <c r="C44" s="137">
        <v>213669</v>
      </c>
      <c r="D44" s="137">
        <v>8078</v>
      </c>
      <c r="E44" s="137">
        <v>11705</v>
      </c>
      <c r="F44" s="137">
        <v>3181</v>
      </c>
      <c r="G44" s="137">
        <v>1748</v>
      </c>
      <c r="H44" s="137">
        <v>101858</v>
      </c>
      <c r="I44" s="137">
        <v>79402</v>
      </c>
      <c r="J44" s="137">
        <v>22456</v>
      </c>
      <c r="K44" s="137">
        <v>315</v>
      </c>
      <c r="L44" s="137">
        <v>6782</v>
      </c>
      <c r="M44" s="137">
        <v>629</v>
      </c>
      <c r="N44" s="137">
        <v>79374</v>
      </c>
      <c r="O44" s="126"/>
      <c r="P44" s="126"/>
      <c r="Q44" s="126"/>
      <c r="R44" s="126"/>
      <c r="S44" s="126"/>
      <c r="T44" s="126"/>
      <c r="U44" s="126"/>
      <c r="V44" s="126"/>
      <c r="W44" s="126"/>
      <c r="X44" s="126"/>
      <c r="Y44" s="126"/>
      <c r="Z44" s="126"/>
      <c r="AA44" s="126"/>
      <c r="AB44" s="126"/>
      <c r="AC44" s="126"/>
    </row>
    <row r="45" spans="1:29" s="47" customFormat="1" ht="11.1" customHeight="1">
      <c r="A45" s="163">
        <f>IF(D45&lt;&gt;"",COUNTA($D$19:D45),"")</f>
        <v>27</v>
      </c>
      <c r="B45" s="42" t="s">
        <v>171</v>
      </c>
      <c r="C45" s="136">
        <v>4192</v>
      </c>
      <c r="D45" s="136" t="s">
        <v>13</v>
      </c>
      <c r="E45" s="136">
        <v>764</v>
      </c>
      <c r="F45" s="136" t="s">
        <v>13</v>
      </c>
      <c r="G45" s="136" t="s">
        <v>13</v>
      </c>
      <c r="H45" s="136">
        <v>264</v>
      </c>
      <c r="I45" s="136" t="s">
        <v>13</v>
      </c>
      <c r="J45" s="136">
        <v>264</v>
      </c>
      <c r="K45" s="136" t="s">
        <v>13</v>
      </c>
      <c r="L45" s="136">
        <v>1174</v>
      </c>
      <c r="M45" s="136" t="s">
        <v>13</v>
      </c>
      <c r="N45" s="136">
        <v>1989</v>
      </c>
      <c r="O45" s="127"/>
      <c r="P45" s="127"/>
      <c r="Q45" s="127"/>
      <c r="R45" s="127"/>
      <c r="S45" s="127"/>
      <c r="T45" s="127"/>
      <c r="U45" s="127"/>
      <c r="V45" s="127"/>
      <c r="W45" s="127"/>
      <c r="X45" s="127"/>
      <c r="Y45" s="127"/>
      <c r="Z45" s="127"/>
      <c r="AA45" s="127"/>
      <c r="AB45" s="127"/>
      <c r="AC45" s="127"/>
    </row>
    <row r="46" spans="1:29" s="47" customFormat="1" ht="11.1" customHeight="1">
      <c r="A46" s="163">
        <f>IF(D46&lt;&gt;"",COUNTA($D$19:D46),"")</f>
        <v>28</v>
      </c>
      <c r="B46" s="42" t="s">
        <v>172</v>
      </c>
      <c r="C46" s="136" t="s">
        <v>13</v>
      </c>
      <c r="D46" s="136" t="s">
        <v>13</v>
      </c>
      <c r="E46" s="136" t="s">
        <v>13</v>
      </c>
      <c r="F46" s="136" t="s">
        <v>13</v>
      </c>
      <c r="G46" s="136" t="s">
        <v>13</v>
      </c>
      <c r="H46" s="136" t="s">
        <v>13</v>
      </c>
      <c r="I46" s="136" t="s">
        <v>13</v>
      </c>
      <c r="J46" s="136" t="s">
        <v>13</v>
      </c>
      <c r="K46" s="136" t="s">
        <v>13</v>
      </c>
      <c r="L46" s="136" t="s">
        <v>13</v>
      </c>
      <c r="M46" s="136" t="s">
        <v>13</v>
      </c>
      <c r="N46" s="136" t="s">
        <v>13</v>
      </c>
      <c r="O46" s="127"/>
      <c r="P46" s="127"/>
      <c r="Q46" s="127"/>
      <c r="R46" s="127"/>
      <c r="S46" s="127"/>
      <c r="T46" s="127"/>
      <c r="U46" s="127"/>
      <c r="V46" s="127"/>
      <c r="W46" s="127"/>
      <c r="X46" s="127"/>
      <c r="Y46" s="127"/>
      <c r="Z46" s="127"/>
      <c r="AA46" s="127"/>
      <c r="AB46" s="127"/>
      <c r="AC46" s="127"/>
    </row>
    <row r="47" spans="1:29" s="47" customFormat="1" ht="11.1" customHeight="1">
      <c r="A47" s="163">
        <f>IF(D47&lt;&gt;"",COUNTA($D$19:D47),"")</f>
        <v>29</v>
      </c>
      <c r="B47" s="42" t="s">
        <v>173</v>
      </c>
      <c r="C47" s="136">
        <v>1089</v>
      </c>
      <c r="D47" s="136">
        <v>154</v>
      </c>
      <c r="E47" s="136">
        <v>1</v>
      </c>
      <c r="F47" s="136" t="s">
        <v>13</v>
      </c>
      <c r="G47" s="136">
        <v>1</v>
      </c>
      <c r="H47" s="136" t="s">
        <v>13</v>
      </c>
      <c r="I47" s="136" t="s">
        <v>13</v>
      </c>
      <c r="J47" s="136" t="s">
        <v>13</v>
      </c>
      <c r="K47" s="136" t="s">
        <v>13</v>
      </c>
      <c r="L47" s="136">
        <v>860</v>
      </c>
      <c r="M47" s="136">
        <v>73</v>
      </c>
      <c r="N47" s="136" t="s">
        <v>13</v>
      </c>
      <c r="O47" s="127"/>
      <c r="P47" s="127"/>
      <c r="Q47" s="127"/>
      <c r="R47" s="127"/>
      <c r="S47" s="127"/>
      <c r="T47" s="127"/>
      <c r="U47" s="127"/>
      <c r="V47" s="127"/>
      <c r="W47" s="127"/>
      <c r="X47" s="127"/>
      <c r="Y47" s="127"/>
      <c r="Z47" s="127"/>
      <c r="AA47" s="127"/>
      <c r="AB47" s="127"/>
      <c r="AC47" s="127"/>
    </row>
    <row r="48" spans="1:29" s="47" customFormat="1" ht="11.1" customHeight="1">
      <c r="A48" s="163">
        <f>IF(D48&lt;&gt;"",COUNTA($D$19:D48),"")</f>
        <v>30</v>
      </c>
      <c r="B48" s="42" t="s">
        <v>155</v>
      </c>
      <c r="C48" s="136" t="s">
        <v>13</v>
      </c>
      <c r="D48" s="136" t="s">
        <v>13</v>
      </c>
      <c r="E48" s="136" t="s">
        <v>13</v>
      </c>
      <c r="F48" s="136" t="s">
        <v>13</v>
      </c>
      <c r="G48" s="136" t="s">
        <v>13</v>
      </c>
      <c r="H48" s="136" t="s">
        <v>13</v>
      </c>
      <c r="I48" s="136" t="s">
        <v>13</v>
      </c>
      <c r="J48" s="136" t="s">
        <v>13</v>
      </c>
      <c r="K48" s="136" t="s">
        <v>13</v>
      </c>
      <c r="L48" s="136" t="s">
        <v>13</v>
      </c>
      <c r="M48" s="136" t="s">
        <v>13</v>
      </c>
      <c r="N48" s="136" t="s">
        <v>13</v>
      </c>
      <c r="O48" s="127"/>
      <c r="P48" s="127"/>
      <c r="Q48" s="127"/>
      <c r="R48" s="127"/>
      <c r="S48" s="127"/>
      <c r="T48" s="127"/>
      <c r="U48" s="127"/>
      <c r="V48" s="127"/>
      <c r="W48" s="127"/>
      <c r="X48" s="127"/>
      <c r="Y48" s="127"/>
      <c r="Z48" s="127"/>
      <c r="AA48" s="127"/>
      <c r="AB48" s="127"/>
      <c r="AC48" s="127"/>
    </row>
    <row r="49" spans="1:29" s="22" customFormat="1" ht="20.100000000000001" customHeight="1">
      <c r="A49" s="164">
        <f>IF(D49&lt;&gt;"",COUNTA($D$19:D49),"")</f>
        <v>31</v>
      </c>
      <c r="B49" s="45" t="s">
        <v>174</v>
      </c>
      <c r="C49" s="137">
        <v>5281</v>
      </c>
      <c r="D49" s="137">
        <v>155</v>
      </c>
      <c r="E49" s="137">
        <v>765</v>
      </c>
      <c r="F49" s="137" t="s">
        <v>13</v>
      </c>
      <c r="G49" s="137">
        <v>1</v>
      </c>
      <c r="H49" s="137">
        <v>264</v>
      </c>
      <c r="I49" s="137" t="s">
        <v>13</v>
      </c>
      <c r="J49" s="137">
        <v>264</v>
      </c>
      <c r="K49" s="137" t="s">
        <v>13</v>
      </c>
      <c r="L49" s="137">
        <v>2034</v>
      </c>
      <c r="M49" s="137">
        <v>73</v>
      </c>
      <c r="N49" s="137">
        <v>1989</v>
      </c>
      <c r="O49" s="126"/>
      <c r="P49" s="126"/>
      <c r="Q49" s="126"/>
      <c r="R49" s="126"/>
      <c r="S49" s="126"/>
      <c r="T49" s="126"/>
      <c r="U49" s="126"/>
      <c r="V49" s="126"/>
      <c r="W49" s="126"/>
      <c r="X49" s="126"/>
      <c r="Y49" s="126"/>
      <c r="Z49" s="126"/>
      <c r="AA49" s="126"/>
      <c r="AB49" s="126"/>
      <c r="AC49" s="126"/>
    </row>
    <row r="50" spans="1:29" s="22" customFormat="1" ht="20.100000000000001" customHeight="1">
      <c r="A50" s="164">
        <f>IF(D50&lt;&gt;"",COUNTA($D$19:D50),"")</f>
        <v>32</v>
      </c>
      <c r="B50" s="45" t="s">
        <v>175</v>
      </c>
      <c r="C50" s="137">
        <v>218950</v>
      </c>
      <c r="D50" s="137">
        <v>8232</v>
      </c>
      <c r="E50" s="137">
        <v>12470</v>
      </c>
      <c r="F50" s="137">
        <v>3181</v>
      </c>
      <c r="G50" s="137">
        <v>1749</v>
      </c>
      <c r="H50" s="137">
        <v>102122</v>
      </c>
      <c r="I50" s="137">
        <v>79402</v>
      </c>
      <c r="J50" s="137">
        <v>22720</v>
      </c>
      <c r="K50" s="137">
        <v>315</v>
      </c>
      <c r="L50" s="137">
        <v>8816</v>
      </c>
      <c r="M50" s="137">
        <v>702</v>
      </c>
      <c r="N50" s="137">
        <v>81363</v>
      </c>
      <c r="O50" s="126"/>
      <c r="P50" s="126"/>
      <c r="Q50" s="126"/>
      <c r="R50" s="126"/>
      <c r="S50" s="126"/>
      <c r="T50" s="126"/>
      <c r="U50" s="126"/>
      <c r="V50" s="126"/>
      <c r="W50" s="126"/>
      <c r="X50" s="126"/>
      <c r="Y50" s="126"/>
      <c r="Z50" s="126"/>
      <c r="AA50" s="126"/>
      <c r="AB50" s="126"/>
      <c r="AC50" s="126"/>
    </row>
    <row r="51" spans="1:29" s="22" customFormat="1" ht="20.100000000000001" customHeight="1">
      <c r="A51" s="164">
        <f>IF(D51&lt;&gt;"",COUNTA($D$19:D51),"")</f>
        <v>33</v>
      </c>
      <c r="B51" s="45" t="s">
        <v>176</v>
      </c>
      <c r="C51" s="137">
        <v>5747</v>
      </c>
      <c r="D51" s="137">
        <v>-21365</v>
      </c>
      <c r="E51" s="137">
        <v>-196</v>
      </c>
      <c r="F51" s="137">
        <v>-20809</v>
      </c>
      <c r="G51" s="137">
        <v>-2486</v>
      </c>
      <c r="H51" s="137">
        <v>-82093</v>
      </c>
      <c r="I51" s="137">
        <v>-48840</v>
      </c>
      <c r="J51" s="137">
        <v>-33253</v>
      </c>
      <c r="K51" s="137">
        <v>-5407</v>
      </c>
      <c r="L51" s="137">
        <v>-14032</v>
      </c>
      <c r="M51" s="137">
        <v>-4041</v>
      </c>
      <c r="N51" s="137">
        <v>156175</v>
      </c>
      <c r="O51" s="126"/>
      <c r="P51" s="126"/>
      <c r="Q51" s="126"/>
      <c r="R51" s="126"/>
      <c r="S51" s="126"/>
      <c r="T51" s="126"/>
      <c r="U51" s="126"/>
      <c r="V51" s="126"/>
      <c r="W51" s="126"/>
      <c r="X51" s="126"/>
      <c r="Y51" s="126"/>
      <c r="Z51" s="126"/>
      <c r="AA51" s="126"/>
      <c r="AB51" s="126"/>
      <c r="AC51" s="126"/>
    </row>
    <row r="52" spans="1:29" s="47" customFormat="1" ht="24.95" customHeight="1">
      <c r="A52" s="163">
        <f>IF(D52&lt;&gt;"",COUNTA($D$19:D52),"")</f>
        <v>34</v>
      </c>
      <c r="B52" s="44" t="s">
        <v>177</v>
      </c>
      <c r="C52" s="138">
        <v>7426</v>
      </c>
      <c r="D52" s="138">
        <v>-21455</v>
      </c>
      <c r="E52" s="138">
        <v>-559</v>
      </c>
      <c r="F52" s="138">
        <v>-20448</v>
      </c>
      <c r="G52" s="138">
        <v>-2071</v>
      </c>
      <c r="H52" s="138">
        <v>-81204</v>
      </c>
      <c r="I52" s="138">
        <v>-47720</v>
      </c>
      <c r="J52" s="138">
        <v>-33484</v>
      </c>
      <c r="K52" s="138">
        <v>-5402</v>
      </c>
      <c r="L52" s="138">
        <v>-11646</v>
      </c>
      <c r="M52" s="138">
        <v>-3978</v>
      </c>
      <c r="N52" s="138">
        <v>154187</v>
      </c>
      <c r="O52" s="127"/>
      <c r="P52" s="127"/>
      <c r="Q52" s="127"/>
      <c r="R52" s="127"/>
      <c r="S52" s="127"/>
      <c r="T52" s="127"/>
      <c r="U52" s="127"/>
      <c r="V52" s="127"/>
      <c r="W52" s="127"/>
      <c r="X52" s="127"/>
      <c r="Y52" s="127"/>
      <c r="Z52" s="127"/>
      <c r="AA52" s="127"/>
      <c r="AB52" s="127"/>
      <c r="AC52" s="127"/>
    </row>
    <row r="53" spans="1:29" s="47" customFormat="1" ht="18" customHeight="1">
      <c r="A53" s="163">
        <f>IF(D53&lt;&gt;"",COUNTA($D$19:D53),"")</f>
        <v>35</v>
      </c>
      <c r="B53" s="42" t="s">
        <v>178</v>
      </c>
      <c r="C53" s="136">
        <v>6873</v>
      </c>
      <c r="D53" s="136" t="s">
        <v>13</v>
      </c>
      <c r="E53" s="136" t="s">
        <v>13</v>
      </c>
      <c r="F53" s="136" t="s">
        <v>13</v>
      </c>
      <c r="G53" s="136" t="s">
        <v>13</v>
      </c>
      <c r="H53" s="136" t="s">
        <v>13</v>
      </c>
      <c r="I53" s="136" t="s">
        <v>13</v>
      </c>
      <c r="J53" s="136" t="s">
        <v>13</v>
      </c>
      <c r="K53" s="136" t="s">
        <v>13</v>
      </c>
      <c r="L53" s="136" t="s">
        <v>13</v>
      </c>
      <c r="M53" s="136" t="s">
        <v>13</v>
      </c>
      <c r="N53" s="136">
        <v>6873</v>
      </c>
      <c r="O53" s="127"/>
      <c r="P53" s="127"/>
      <c r="Q53" s="127"/>
      <c r="R53" s="127"/>
      <c r="S53" s="127"/>
      <c r="T53" s="127"/>
      <c r="U53" s="127"/>
      <c r="V53" s="127"/>
      <c r="W53" s="127"/>
      <c r="X53" s="127"/>
      <c r="Y53" s="127"/>
      <c r="Z53" s="127"/>
      <c r="AA53" s="127"/>
      <c r="AB53" s="127"/>
      <c r="AC53" s="127"/>
    </row>
    <row r="54" spans="1:29" ht="11.1" customHeight="1">
      <c r="A54" s="163">
        <f>IF(D54&lt;&gt;"",COUNTA($D$19:D54),"")</f>
        <v>36</v>
      </c>
      <c r="B54" s="42" t="s">
        <v>179</v>
      </c>
      <c r="C54" s="136">
        <v>10242</v>
      </c>
      <c r="D54" s="136" t="s">
        <v>13</v>
      </c>
      <c r="E54" s="136" t="s">
        <v>13</v>
      </c>
      <c r="F54" s="136" t="s">
        <v>13</v>
      </c>
      <c r="G54" s="136" t="s">
        <v>13</v>
      </c>
      <c r="H54" s="136" t="s">
        <v>13</v>
      </c>
      <c r="I54" s="136" t="s">
        <v>13</v>
      </c>
      <c r="J54" s="136" t="s">
        <v>13</v>
      </c>
      <c r="K54" s="136" t="s">
        <v>13</v>
      </c>
      <c r="L54" s="136" t="s">
        <v>13</v>
      </c>
      <c r="M54" s="136" t="s">
        <v>13</v>
      </c>
      <c r="N54" s="136">
        <v>10242</v>
      </c>
    </row>
    <row r="55" spans="1:29" s="18" customFormat="1" ht="20.100000000000001" customHeight="1">
      <c r="A55" s="163" t="str">
        <f>IF(D55&lt;&gt;"",COUNTA($D$19:D55),"")</f>
        <v/>
      </c>
      <c r="B55" s="42"/>
      <c r="C55" s="289" t="s">
        <v>120</v>
      </c>
      <c r="D55" s="290"/>
      <c r="E55" s="290"/>
      <c r="F55" s="290"/>
      <c r="G55" s="290"/>
      <c r="H55" s="290" t="s">
        <v>120</v>
      </c>
      <c r="I55" s="290"/>
      <c r="J55" s="290"/>
      <c r="K55" s="290"/>
      <c r="L55" s="290"/>
      <c r="M55" s="290"/>
      <c r="N55" s="252"/>
    </row>
    <row r="56" spans="1:29" s="22" customFormat="1" ht="11.1" customHeight="1">
      <c r="A56" s="163">
        <f>IF(D56&lt;&gt;"",COUNTA($D$19:D56),"")</f>
        <v>37</v>
      </c>
      <c r="B56" s="42" t="s">
        <v>150</v>
      </c>
      <c r="C56" s="36">
        <v>295.86</v>
      </c>
      <c r="D56" s="36">
        <v>93.49</v>
      </c>
      <c r="E56" s="36">
        <v>43.09</v>
      </c>
      <c r="F56" s="36">
        <v>14.13</v>
      </c>
      <c r="G56" s="36">
        <v>13.29</v>
      </c>
      <c r="H56" s="36">
        <v>46.63</v>
      </c>
      <c r="I56" s="36">
        <v>24.81</v>
      </c>
      <c r="J56" s="36">
        <v>21.82</v>
      </c>
      <c r="K56" s="36">
        <v>11.15</v>
      </c>
      <c r="L56" s="36">
        <v>58.65</v>
      </c>
      <c r="M56" s="36">
        <v>15.43</v>
      </c>
      <c r="N56" s="36" t="s">
        <v>13</v>
      </c>
      <c r="O56" s="126"/>
      <c r="P56" s="126"/>
      <c r="Q56" s="126"/>
      <c r="R56" s="126"/>
      <c r="S56" s="126"/>
      <c r="T56" s="126"/>
      <c r="U56" s="126"/>
      <c r="V56" s="126"/>
      <c r="W56" s="126"/>
      <c r="X56" s="126"/>
      <c r="Y56" s="126"/>
      <c r="Z56" s="126"/>
      <c r="AA56" s="126"/>
      <c r="AB56" s="126"/>
      <c r="AC56" s="126"/>
    </row>
    <row r="57" spans="1:29" s="22" customFormat="1" ht="11.1" customHeight="1">
      <c r="A57" s="163">
        <f>IF(D57&lt;&gt;"",COUNTA($D$19:D57),"")</f>
        <v>38</v>
      </c>
      <c r="B57" s="42" t="s">
        <v>151</v>
      </c>
      <c r="C57" s="36">
        <v>126.03</v>
      </c>
      <c r="D57" s="36">
        <v>20.52</v>
      </c>
      <c r="E57" s="36">
        <v>8.18</v>
      </c>
      <c r="F57" s="36">
        <v>74.13</v>
      </c>
      <c r="G57" s="36">
        <v>1.22</v>
      </c>
      <c r="H57" s="36">
        <v>9.56</v>
      </c>
      <c r="I57" s="36">
        <v>9.18</v>
      </c>
      <c r="J57" s="36">
        <v>0.38</v>
      </c>
      <c r="K57" s="36">
        <v>0.26</v>
      </c>
      <c r="L57" s="36">
        <v>10.8</v>
      </c>
      <c r="M57" s="36">
        <v>1.37</v>
      </c>
      <c r="N57" s="36" t="s">
        <v>13</v>
      </c>
      <c r="O57" s="126"/>
      <c r="P57" s="126"/>
      <c r="Q57" s="126"/>
      <c r="R57" s="126"/>
      <c r="S57" s="126"/>
      <c r="T57" s="126"/>
      <c r="U57" s="126"/>
      <c r="V57" s="126"/>
      <c r="W57" s="126"/>
      <c r="X57" s="126"/>
      <c r="Y57" s="126"/>
      <c r="Z57" s="126"/>
      <c r="AA57" s="126"/>
      <c r="AB57" s="126"/>
      <c r="AC57" s="126"/>
    </row>
    <row r="58" spans="1:29" s="22" customFormat="1" ht="21.6" customHeight="1">
      <c r="A58" s="163">
        <f>IF(D58&lt;&gt;"",COUNTA($D$19:D58),"")</f>
        <v>39</v>
      </c>
      <c r="B58" s="43" t="s">
        <v>152</v>
      </c>
      <c r="C58" s="36">
        <v>653.42999999999995</v>
      </c>
      <c r="D58" s="36" t="s">
        <v>13</v>
      </c>
      <c r="E58" s="36" t="s">
        <v>13</v>
      </c>
      <c r="F58" s="36" t="s">
        <v>13</v>
      </c>
      <c r="G58" s="36" t="s">
        <v>13</v>
      </c>
      <c r="H58" s="36">
        <v>653.42999999999995</v>
      </c>
      <c r="I58" s="36">
        <v>528.20000000000005</v>
      </c>
      <c r="J58" s="36">
        <v>125.24</v>
      </c>
      <c r="K58" s="36" t="s">
        <v>13</v>
      </c>
      <c r="L58" s="36" t="s">
        <v>13</v>
      </c>
      <c r="M58" s="36" t="s">
        <v>13</v>
      </c>
      <c r="N58" s="36" t="s">
        <v>13</v>
      </c>
      <c r="O58" s="126"/>
      <c r="P58" s="126"/>
      <c r="Q58" s="126"/>
      <c r="R58" s="126"/>
      <c r="S58" s="126"/>
      <c r="T58" s="126"/>
      <c r="U58" s="126"/>
      <c r="V58" s="126"/>
      <c r="W58" s="126"/>
      <c r="X58" s="126"/>
      <c r="Y58" s="126"/>
      <c r="Z58" s="126"/>
      <c r="AA58" s="126"/>
      <c r="AB58" s="126"/>
      <c r="AC58" s="126"/>
    </row>
    <row r="59" spans="1:29" s="22" customFormat="1" ht="11.1" customHeight="1">
      <c r="A59" s="163">
        <f>IF(D59&lt;&gt;"",COUNTA($D$19:D59),"")</f>
        <v>40</v>
      </c>
      <c r="B59" s="42" t="s">
        <v>153</v>
      </c>
      <c r="C59" s="36">
        <v>13.06</v>
      </c>
      <c r="D59" s="36" t="s">
        <v>13</v>
      </c>
      <c r="E59" s="36" t="s">
        <v>13</v>
      </c>
      <c r="F59" s="36" t="s">
        <v>13</v>
      </c>
      <c r="G59" s="36" t="s">
        <v>13</v>
      </c>
      <c r="H59" s="36" t="s">
        <v>13</v>
      </c>
      <c r="I59" s="36" t="s">
        <v>13</v>
      </c>
      <c r="J59" s="36" t="s">
        <v>13</v>
      </c>
      <c r="K59" s="36" t="s">
        <v>13</v>
      </c>
      <c r="L59" s="36" t="s">
        <v>13</v>
      </c>
      <c r="M59" s="36" t="s">
        <v>13</v>
      </c>
      <c r="N59" s="36">
        <v>13.05</v>
      </c>
      <c r="O59" s="126"/>
      <c r="P59" s="126"/>
      <c r="Q59" s="126"/>
      <c r="R59" s="126"/>
      <c r="S59" s="126"/>
      <c r="T59" s="126"/>
      <c r="U59" s="126"/>
      <c r="V59" s="126"/>
      <c r="W59" s="126"/>
      <c r="X59" s="126"/>
      <c r="Y59" s="126"/>
      <c r="Z59" s="126"/>
      <c r="AA59" s="126"/>
      <c r="AB59" s="126"/>
      <c r="AC59" s="126"/>
    </row>
    <row r="60" spans="1:29" s="22" customFormat="1" ht="11.1" customHeight="1">
      <c r="A60" s="163">
        <f>IF(D60&lt;&gt;"",COUNTA($D$19:D60),"")</f>
        <v>41</v>
      </c>
      <c r="B60" s="42" t="s">
        <v>154</v>
      </c>
      <c r="C60" s="36">
        <v>260.3</v>
      </c>
      <c r="D60" s="36">
        <v>24.83</v>
      </c>
      <c r="E60" s="36">
        <v>9.57</v>
      </c>
      <c r="F60" s="36">
        <v>26.21</v>
      </c>
      <c r="G60" s="36">
        <v>3.44</v>
      </c>
      <c r="H60" s="36">
        <v>155</v>
      </c>
      <c r="I60" s="36">
        <v>34.11</v>
      </c>
      <c r="J60" s="36">
        <v>120.89</v>
      </c>
      <c r="K60" s="36">
        <v>15.39</v>
      </c>
      <c r="L60" s="36">
        <v>20.95</v>
      </c>
      <c r="M60" s="36">
        <v>4.8600000000000003</v>
      </c>
      <c r="N60" s="36">
        <v>0.04</v>
      </c>
      <c r="O60" s="126"/>
      <c r="P60" s="126"/>
      <c r="Q60" s="126"/>
      <c r="R60" s="126"/>
      <c r="S60" s="126"/>
      <c r="T60" s="126"/>
      <c r="U60" s="126"/>
      <c r="V60" s="126"/>
      <c r="W60" s="126"/>
      <c r="X60" s="126"/>
      <c r="Y60" s="126"/>
      <c r="Z60" s="126"/>
      <c r="AA60" s="126"/>
      <c r="AB60" s="126"/>
      <c r="AC60" s="126"/>
    </row>
    <row r="61" spans="1:29" s="22" customFormat="1" ht="11.1" customHeight="1">
      <c r="A61" s="163">
        <f>IF(D61&lt;&gt;"",COUNTA($D$19:D61),"")</f>
        <v>42</v>
      </c>
      <c r="B61" s="42" t="s">
        <v>155</v>
      </c>
      <c r="C61" s="36">
        <v>381.6</v>
      </c>
      <c r="D61" s="36">
        <v>0.36</v>
      </c>
      <c r="E61" s="36">
        <v>3.34</v>
      </c>
      <c r="F61" s="36">
        <v>3.68</v>
      </c>
      <c r="G61" s="36">
        <v>0.05</v>
      </c>
      <c r="H61" s="36">
        <v>6.24</v>
      </c>
      <c r="I61" s="36">
        <v>0.21</v>
      </c>
      <c r="J61" s="36">
        <v>6.02</v>
      </c>
      <c r="K61" s="36" t="s">
        <v>13</v>
      </c>
      <c r="L61" s="36">
        <v>3.99</v>
      </c>
      <c r="M61" s="36">
        <v>0.05</v>
      </c>
      <c r="N61" s="36">
        <v>363.9</v>
      </c>
      <c r="O61" s="126"/>
      <c r="P61" s="126"/>
      <c r="Q61" s="126"/>
      <c r="R61" s="126"/>
      <c r="S61" s="126"/>
      <c r="T61" s="126"/>
      <c r="U61" s="126"/>
      <c r="V61" s="126"/>
      <c r="W61" s="126"/>
      <c r="X61" s="126"/>
      <c r="Y61" s="126"/>
      <c r="Z61" s="126"/>
      <c r="AA61" s="126"/>
      <c r="AB61" s="126"/>
      <c r="AC61" s="126"/>
    </row>
    <row r="62" spans="1:29" s="22" customFormat="1" ht="20.100000000000001" customHeight="1">
      <c r="A62" s="164">
        <f>IF(D62&lt;&gt;"",COUNTA($D$19:D62),"")</f>
        <v>43</v>
      </c>
      <c r="B62" s="45" t="s">
        <v>156</v>
      </c>
      <c r="C62" s="37">
        <v>967.09</v>
      </c>
      <c r="D62" s="37">
        <v>138.47999999999999</v>
      </c>
      <c r="E62" s="37">
        <v>57.5</v>
      </c>
      <c r="F62" s="37">
        <v>110.79</v>
      </c>
      <c r="G62" s="37">
        <v>17.91</v>
      </c>
      <c r="H62" s="37">
        <v>858.39</v>
      </c>
      <c r="I62" s="37">
        <v>596.08000000000004</v>
      </c>
      <c r="J62" s="37">
        <v>262.3</v>
      </c>
      <c r="K62" s="37">
        <v>26.8</v>
      </c>
      <c r="L62" s="37">
        <v>86.41</v>
      </c>
      <c r="M62" s="37">
        <v>21.6</v>
      </c>
      <c r="N62" s="37">
        <v>-350.8</v>
      </c>
      <c r="O62" s="126"/>
      <c r="P62" s="126"/>
      <c r="Q62" s="126"/>
      <c r="R62" s="126"/>
      <c r="S62" s="126"/>
      <c r="T62" s="126"/>
      <c r="U62" s="126"/>
      <c r="V62" s="126"/>
      <c r="W62" s="126"/>
      <c r="X62" s="126"/>
      <c r="Y62" s="126"/>
      <c r="Z62" s="126"/>
      <c r="AA62" s="126"/>
      <c r="AB62" s="126"/>
      <c r="AC62" s="126"/>
    </row>
    <row r="63" spans="1:29" s="22" customFormat="1" ht="21.6" customHeight="1">
      <c r="A63" s="163">
        <f>IF(D63&lt;&gt;"",COUNTA($D$19:D63),"")</f>
        <v>44</v>
      </c>
      <c r="B63" s="43" t="s">
        <v>157</v>
      </c>
      <c r="C63" s="36">
        <v>32.42</v>
      </c>
      <c r="D63" s="36">
        <v>0.25</v>
      </c>
      <c r="E63" s="36">
        <v>1.88</v>
      </c>
      <c r="F63" s="36">
        <v>1.69</v>
      </c>
      <c r="G63" s="36">
        <v>1.95</v>
      </c>
      <c r="H63" s="36">
        <v>5.25</v>
      </c>
      <c r="I63" s="36">
        <v>5.25</v>
      </c>
      <c r="J63" s="36" t="s">
        <v>13</v>
      </c>
      <c r="K63" s="36">
        <v>0.02</v>
      </c>
      <c r="L63" s="36">
        <v>20.73</v>
      </c>
      <c r="M63" s="36">
        <v>0.64</v>
      </c>
      <c r="N63" s="36" t="s">
        <v>13</v>
      </c>
      <c r="O63" s="126"/>
      <c r="P63" s="126"/>
      <c r="Q63" s="126"/>
      <c r="R63" s="126"/>
      <c r="S63" s="126"/>
      <c r="T63" s="126"/>
      <c r="U63" s="126"/>
      <c r="V63" s="126"/>
      <c r="W63" s="126"/>
      <c r="X63" s="126"/>
      <c r="Y63" s="126"/>
      <c r="Z63" s="126"/>
      <c r="AA63" s="126"/>
      <c r="AB63" s="126"/>
      <c r="AC63" s="126"/>
    </row>
    <row r="64" spans="1:29" s="22" customFormat="1" ht="11.1" customHeight="1">
      <c r="A64" s="163">
        <f>IF(D64&lt;&gt;"",COUNTA($D$19:D64),"")</f>
        <v>45</v>
      </c>
      <c r="B64" s="42" t="s">
        <v>158</v>
      </c>
      <c r="C64" s="36">
        <v>18.420000000000002</v>
      </c>
      <c r="D64" s="36" t="s">
        <v>13</v>
      </c>
      <c r="E64" s="36">
        <v>0.05</v>
      </c>
      <c r="F64" s="36">
        <v>0.26</v>
      </c>
      <c r="G64" s="36">
        <v>1.88</v>
      </c>
      <c r="H64" s="36" t="s">
        <v>13</v>
      </c>
      <c r="I64" s="36" t="s">
        <v>13</v>
      </c>
      <c r="J64" s="36" t="s">
        <v>13</v>
      </c>
      <c r="K64" s="36" t="s">
        <v>13</v>
      </c>
      <c r="L64" s="36">
        <v>16.22</v>
      </c>
      <c r="M64" s="36" t="s">
        <v>13</v>
      </c>
      <c r="N64" s="36" t="s">
        <v>13</v>
      </c>
      <c r="O64" s="126"/>
      <c r="P64" s="126"/>
      <c r="Q64" s="126"/>
      <c r="R64" s="126"/>
      <c r="S64" s="126"/>
      <c r="T64" s="126"/>
      <c r="U64" s="126"/>
      <c r="V64" s="126"/>
      <c r="W64" s="126"/>
      <c r="X64" s="126"/>
      <c r="Y64" s="126"/>
      <c r="Z64" s="126"/>
      <c r="AA64" s="126"/>
      <c r="AB64" s="126"/>
      <c r="AC64" s="126"/>
    </row>
    <row r="65" spans="1:29" s="22" customFormat="1" ht="11.1" customHeight="1">
      <c r="A65" s="163">
        <f>IF(D65&lt;&gt;"",COUNTA($D$19:D65),"")</f>
        <v>46</v>
      </c>
      <c r="B65" s="42" t="s">
        <v>159</v>
      </c>
      <c r="C65" s="36" t="s">
        <v>13</v>
      </c>
      <c r="D65" s="36" t="s">
        <v>13</v>
      </c>
      <c r="E65" s="36" t="s">
        <v>13</v>
      </c>
      <c r="F65" s="36" t="s">
        <v>13</v>
      </c>
      <c r="G65" s="36" t="s">
        <v>13</v>
      </c>
      <c r="H65" s="36" t="s">
        <v>13</v>
      </c>
      <c r="I65" s="36" t="s">
        <v>13</v>
      </c>
      <c r="J65" s="36" t="s">
        <v>13</v>
      </c>
      <c r="K65" s="36" t="s">
        <v>13</v>
      </c>
      <c r="L65" s="36" t="s">
        <v>13</v>
      </c>
      <c r="M65" s="36" t="s">
        <v>13</v>
      </c>
      <c r="N65" s="36" t="s">
        <v>13</v>
      </c>
      <c r="O65" s="126"/>
      <c r="P65" s="126"/>
      <c r="Q65" s="126"/>
      <c r="R65" s="126"/>
      <c r="S65" s="126"/>
      <c r="T65" s="126"/>
      <c r="U65" s="126"/>
      <c r="V65" s="126"/>
      <c r="W65" s="126"/>
      <c r="X65" s="126"/>
      <c r="Y65" s="126"/>
      <c r="Z65" s="126"/>
      <c r="AA65" s="126"/>
      <c r="AB65" s="126"/>
      <c r="AC65" s="126"/>
    </row>
    <row r="66" spans="1:29" s="22" customFormat="1" ht="11.1" customHeight="1">
      <c r="A66" s="163">
        <f>IF(D66&lt;&gt;"",COUNTA($D$19:D66),"")</f>
        <v>47</v>
      </c>
      <c r="B66" s="42" t="s">
        <v>160</v>
      </c>
      <c r="C66" s="36">
        <v>0.22</v>
      </c>
      <c r="D66" s="36">
        <v>0.05</v>
      </c>
      <c r="E66" s="36" t="s">
        <v>13</v>
      </c>
      <c r="F66" s="36" t="s">
        <v>13</v>
      </c>
      <c r="G66" s="36" t="s">
        <v>13</v>
      </c>
      <c r="H66" s="36">
        <v>0.16</v>
      </c>
      <c r="I66" s="36" t="s">
        <v>13</v>
      </c>
      <c r="J66" s="36">
        <v>0.16</v>
      </c>
      <c r="K66" s="36" t="s">
        <v>13</v>
      </c>
      <c r="L66" s="36" t="s">
        <v>13</v>
      </c>
      <c r="M66" s="36" t="s">
        <v>13</v>
      </c>
      <c r="N66" s="36" t="s">
        <v>13</v>
      </c>
      <c r="O66" s="126"/>
      <c r="P66" s="126"/>
      <c r="Q66" s="126"/>
      <c r="R66" s="126"/>
      <c r="S66" s="126"/>
      <c r="T66" s="126"/>
      <c r="U66" s="126"/>
      <c r="V66" s="126"/>
      <c r="W66" s="126"/>
      <c r="X66" s="126"/>
      <c r="Y66" s="126"/>
      <c r="Z66" s="126"/>
      <c r="AA66" s="126"/>
      <c r="AB66" s="126"/>
      <c r="AC66" s="126"/>
    </row>
    <row r="67" spans="1:29" s="22" customFormat="1" ht="11.1" customHeight="1">
      <c r="A67" s="163">
        <f>IF(D67&lt;&gt;"",COUNTA($D$19:D67),"")</f>
        <v>48</v>
      </c>
      <c r="B67" s="42" t="s">
        <v>155</v>
      </c>
      <c r="C67" s="36" t="s">
        <v>13</v>
      </c>
      <c r="D67" s="36" t="s">
        <v>13</v>
      </c>
      <c r="E67" s="36" t="s">
        <v>13</v>
      </c>
      <c r="F67" s="36" t="s">
        <v>13</v>
      </c>
      <c r="G67" s="36" t="s">
        <v>13</v>
      </c>
      <c r="H67" s="36" t="s">
        <v>13</v>
      </c>
      <c r="I67" s="36" t="s">
        <v>13</v>
      </c>
      <c r="J67" s="36" t="s">
        <v>13</v>
      </c>
      <c r="K67" s="36" t="s">
        <v>13</v>
      </c>
      <c r="L67" s="36" t="s">
        <v>13</v>
      </c>
      <c r="M67" s="36" t="s">
        <v>13</v>
      </c>
      <c r="N67" s="36" t="s">
        <v>13</v>
      </c>
      <c r="O67" s="126"/>
      <c r="P67" s="126"/>
      <c r="Q67" s="126"/>
      <c r="R67" s="126"/>
      <c r="S67" s="126"/>
      <c r="T67" s="126"/>
      <c r="U67" s="126"/>
      <c r="V67" s="126"/>
      <c r="W67" s="126"/>
      <c r="X67" s="126"/>
      <c r="Y67" s="126"/>
      <c r="Z67" s="126"/>
      <c r="AA67" s="126"/>
      <c r="AB67" s="126"/>
      <c r="AC67" s="126"/>
    </row>
    <row r="68" spans="1:29" s="22" customFormat="1" ht="20.100000000000001" customHeight="1">
      <c r="A68" s="164">
        <f>IF(D68&lt;&gt;"",COUNTA($D$19:D68),"")</f>
        <v>49</v>
      </c>
      <c r="B68" s="45" t="s">
        <v>161</v>
      </c>
      <c r="C68" s="37">
        <v>32.630000000000003</v>
      </c>
      <c r="D68" s="37">
        <v>0.3</v>
      </c>
      <c r="E68" s="37">
        <v>1.89</v>
      </c>
      <c r="F68" s="37">
        <v>1.69</v>
      </c>
      <c r="G68" s="37">
        <v>1.95</v>
      </c>
      <c r="H68" s="37">
        <v>5.41</v>
      </c>
      <c r="I68" s="37">
        <v>5.25</v>
      </c>
      <c r="J68" s="37">
        <v>0.16</v>
      </c>
      <c r="K68" s="37">
        <v>0.02</v>
      </c>
      <c r="L68" s="37">
        <v>20.73</v>
      </c>
      <c r="M68" s="37">
        <v>0.64</v>
      </c>
      <c r="N68" s="37" t="s">
        <v>13</v>
      </c>
      <c r="O68" s="126"/>
      <c r="P68" s="126"/>
      <c r="Q68" s="126"/>
      <c r="R68" s="126"/>
      <c r="S68" s="126"/>
      <c r="T68" s="126"/>
      <c r="U68" s="126"/>
      <c r="V68" s="126"/>
      <c r="W68" s="126"/>
      <c r="X68" s="126"/>
      <c r="Y68" s="126"/>
      <c r="Z68" s="126"/>
      <c r="AA68" s="126"/>
      <c r="AB68" s="126"/>
      <c r="AC68" s="126"/>
    </row>
    <row r="69" spans="1:29" s="22" customFormat="1" ht="20.100000000000001" customHeight="1">
      <c r="A69" s="164">
        <f>IF(D69&lt;&gt;"",COUNTA($D$19:D69),"")</f>
        <v>50</v>
      </c>
      <c r="B69" s="45" t="s">
        <v>162</v>
      </c>
      <c r="C69" s="37">
        <v>999.72</v>
      </c>
      <c r="D69" s="37">
        <v>138.78</v>
      </c>
      <c r="E69" s="37">
        <v>59.39</v>
      </c>
      <c r="F69" s="37">
        <v>112.49</v>
      </c>
      <c r="G69" s="37">
        <v>19.86</v>
      </c>
      <c r="H69" s="37">
        <v>863.8</v>
      </c>
      <c r="I69" s="37">
        <v>601.34</v>
      </c>
      <c r="J69" s="37">
        <v>262.45999999999998</v>
      </c>
      <c r="K69" s="37">
        <v>26.83</v>
      </c>
      <c r="L69" s="37">
        <v>107.14</v>
      </c>
      <c r="M69" s="37">
        <v>22.24</v>
      </c>
      <c r="N69" s="37">
        <v>-350.8</v>
      </c>
      <c r="O69" s="126"/>
      <c r="P69" s="126"/>
      <c r="Q69" s="126"/>
      <c r="R69" s="126"/>
      <c r="S69" s="126"/>
      <c r="T69" s="126"/>
      <c r="U69" s="126"/>
      <c r="V69" s="126"/>
      <c r="W69" s="126"/>
      <c r="X69" s="126"/>
      <c r="Y69" s="126"/>
      <c r="Z69" s="126"/>
      <c r="AA69" s="126"/>
      <c r="AB69" s="126"/>
      <c r="AC69" s="126"/>
    </row>
    <row r="70" spans="1:29" s="22" customFormat="1" ht="11.1" customHeight="1">
      <c r="A70" s="163">
        <f>IF(D70&lt;&gt;"",COUNTA($D$19:D70),"")</f>
        <v>51</v>
      </c>
      <c r="B70" s="42" t="s">
        <v>163</v>
      </c>
      <c r="C70" s="36" t="s">
        <v>13</v>
      </c>
      <c r="D70" s="36" t="s">
        <v>13</v>
      </c>
      <c r="E70" s="36" t="s">
        <v>13</v>
      </c>
      <c r="F70" s="36" t="s">
        <v>13</v>
      </c>
      <c r="G70" s="36" t="s">
        <v>13</v>
      </c>
      <c r="H70" s="36" t="s">
        <v>13</v>
      </c>
      <c r="I70" s="36" t="s">
        <v>13</v>
      </c>
      <c r="J70" s="36" t="s">
        <v>13</v>
      </c>
      <c r="K70" s="36" t="s">
        <v>13</v>
      </c>
      <c r="L70" s="36" t="s">
        <v>13</v>
      </c>
      <c r="M70" s="36" t="s">
        <v>13</v>
      </c>
      <c r="N70" s="36" t="s">
        <v>13</v>
      </c>
      <c r="O70" s="126"/>
      <c r="P70" s="126"/>
      <c r="Q70" s="126"/>
      <c r="R70" s="126"/>
      <c r="S70" s="126"/>
      <c r="T70" s="126"/>
      <c r="U70" s="126"/>
      <c r="V70" s="126"/>
      <c r="W70" s="126"/>
      <c r="X70" s="126"/>
      <c r="Y70" s="126"/>
      <c r="Z70" s="126"/>
      <c r="AA70" s="126"/>
      <c r="AB70" s="126"/>
      <c r="AC70" s="126"/>
    </row>
    <row r="71" spans="1:29" s="22" customFormat="1" ht="11.1" customHeight="1">
      <c r="A71" s="163">
        <f>IF(D71&lt;&gt;"",COUNTA($D$19:D71),"")</f>
        <v>52</v>
      </c>
      <c r="B71" s="42" t="s">
        <v>164</v>
      </c>
      <c r="C71" s="36" t="s">
        <v>13</v>
      </c>
      <c r="D71" s="36" t="s">
        <v>13</v>
      </c>
      <c r="E71" s="36" t="s">
        <v>13</v>
      </c>
      <c r="F71" s="36" t="s">
        <v>13</v>
      </c>
      <c r="G71" s="36" t="s">
        <v>13</v>
      </c>
      <c r="H71" s="36" t="s">
        <v>13</v>
      </c>
      <c r="I71" s="36" t="s">
        <v>13</v>
      </c>
      <c r="J71" s="36" t="s">
        <v>13</v>
      </c>
      <c r="K71" s="36" t="s">
        <v>13</v>
      </c>
      <c r="L71" s="36" t="s">
        <v>13</v>
      </c>
      <c r="M71" s="36" t="s">
        <v>13</v>
      </c>
      <c r="N71" s="36" t="s">
        <v>13</v>
      </c>
      <c r="O71" s="126"/>
      <c r="P71" s="126"/>
      <c r="Q71" s="126"/>
      <c r="R71" s="126"/>
      <c r="S71" s="126"/>
      <c r="T71" s="126"/>
      <c r="U71" s="126"/>
      <c r="V71" s="126"/>
      <c r="W71" s="126"/>
      <c r="X71" s="126"/>
      <c r="Y71" s="126"/>
      <c r="Z71" s="126"/>
      <c r="AA71" s="126"/>
      <c r="AB71" s="126"/>
      <c r="AC71" s="126"/>
    </row>
    <row r="72" spans="1:29" s="22" customFormat="1" ht="11.1" customHeight="1">
      <c r="A72" s="163">
        <f>IF(D72&lt;&gt;"",COUNTA($D$19:D72),"")</f>
        <v>53</v>
      </c>
      <c r="B72" s="42" t="s">
        <v>180</v>
      </c>
      <c r="C72" s="36" t="s">
        <v>13</v>
      </c>
      <c r="D72" s="36" t="s">
        <v>13</v>
      </c>
      <c r="E72" s="36" t="s">
        <v>13</v>
      </c>
      <c r="F72" s="36" t="s">
        <v>13</v>
      </c>
      <c r="G72" s="36" t="s">
        <v>13</v>
      </c>
      <c r="H72" s="36" t="s">
        <v>13</v>
      </c>
      <c r="I72" s="36" t="s">
        <v>13</v>
      </c>
      <c r="J72" s="36" t="s">
        <v>13</v>
      </c>
      <c r="K72" s="36" t="s">
        <v>13</v>
      </c>
      <c r="L72" s="36" t="s">
        <v>13</v>
      </c>
      <c r="M72" s="36" t="s">
        <v>13</v>
      </c>
      <c r="N72" s="36" t="s">
        <v>13</v>
      </c>
      <c r="O72" s="126"/>
      <c r="P72" s="126"/>
      <c r="Q72" s="126"/>
      <c r="R72" s="126"/>
      <c r="S72" s="126"/>
      <c r="T72" s="126"/>
      <c r="U72" s="126"/>
      <c r="V72" s="126"/>
      <c r="W72" s="126"/>
      <c r="X72" s="126"/>
      <c r="Y72" s="126"/>
      <c r="Z72" s="126"/>
      <c r="AA72" s="126"/>
      <c r="AB72" s="126"/>
      <c r="AC72" s="126"/>
    </row>
    <row r="73" spans="1:29" s="22" customFormat="1" ht="11.1" customHeight="1">
      <c r="A73" s="163">
        <f>IF(D73&lt;&gt;"",COUNTA($D$19:D73),"")</f>
        <v>54</v>
      </c>
      <c r="B73" s="42" t="s">
        <v>181</v>
      </c>
      <c r="C73" s="36" t="s">
        <v>13</v>
      </c>
      <c r="D73" s="36" t="s">
        <v>13</v>
      </c>
      <c r="E73" s="36" t="s">
        <v>13</v>
      </c>
      <c r="F73" s="36" t="s">
        <v>13</v>
      </c>
      <c r="G73" s="36" t="s">
        <v>13</v>
      </c>
      <c r="H73" s="36" t="s">
        <v>13</v>
      </c>
      <c r="I73" s="36" t="s">
        <v>13</v>
      </c>
      <c r="J73" s="36" t="s">
        <v>13</v>
      </c>
      <c r="K73" s="36" t="s">
        <v>13</v>
      </c>
      <c r="L73" s="36" t="s">
        <v>13</v>
      </c>
      <c r="M73" s="36" t="s">
        <v>13</v>
      </c>
      <c r="N73" s="36" t="s">
        <v>13</v>
      </c>
      <c r="O73" s="126"/>
      <c r="P73" s="126"/>
      <c r="Q73" s="126"/>
      <c r="R73" s="126"/>
      <c r="S73" s="126"/>
      <c r="T73" s="126"/>
      <c r="U73" s="126"/>
      <c r="V73" s="126"/>
      <c r="W73" s="126"/>
      <c r="X73" s="126"/>
      <c r="Y73" s="126"/>
      <c r="Z73" s="126"/>
      <c r="AA73" s="126"/>
      <c r="AB73" s="126"/>
      <c r="AC73" s="126"/>
    </row>
    <row r="74" spans="1:29" s="22" customFormat="1" ht="11.1" customHeight="1">
      <c r="A74" s="163">
        <f>IF(D74&lt;&gt;"",COUNTA($D$19:D74),"")</f>
        <v>55</v>
      </c>
      <c r="B74" s="42" t="s">
        <v>69</v>
      </c>
      <c r="C74" s="36">
        <v>184.4</v>
      </c>
      <c r="D74" s="36" t="s">
        <v>13</v>
      </c>
      <c r="E74" s="36" t="s">
        <v>13</v>
      </c>
      <c r="F74" s="36" t="s">
        <v>13</v>
      </c>
      <c r="G74" s="36" t="s">
        <v>13</v>
      </c>
      <c r="H74" s="36" t="s">
        <v>13</v>
      </c>
      <c r="I74" s="36" t="s">
        <v>13</v>
      </c>
      <c r="J74" s="36" t="s">
        <v>13</v>
      </c>
      <c r="K74" s="36" t="s">
        <v>13</v>
      </c>
      <c r="L74" s="36" t="s">
        <v>13</v>
      </c>
      <c r="M74" s="36" t="s">
        <v>13</v>
      </c>
      <c r="N74" s="36">
        <v>184.4</v>
      </c>
      <c r="O74" s="126"/>
      <c r="P74" s="126"/>
      <c r="Q74" s="126"/>
      <c r="R74" s="126"/>
      <c r="S74" s="126"/>
      <c r="T74" s="126"/>
      <c r="U74" s="126"/>
      <c r="V74" s="126"/>
      <c r="W74" s="126"/>
      <c r="X74" s="126"/>
      <c r="Y74" s="126"/>
      <c r="Z74" s="126"/>
      <c r="AA74" s="126"/>
      <c r="AB74" s="126"/>
      <c r="AC74" s="126"/>
    </row>
    <row r="75" spans="1:29" s="22" customFormat="1" ht="21.6" customHeight="1">
      <c r="A75" s="163">
        <f>IF(D75&lt;&gt;"",COUNTA($D$19:D75),"")</f>
        <v>56</v>
      </c>
      <c r="B75" s="43" t="s">
        <v>165</v>
      </c>
      <c r="C75" s="36">
        <v>187.76</v>
      </c>
      <c r="D75" s="36" t="s">
        <v>13</v>
      </c>
      <c r="E75" s="36" t="s">
        <v>13</v>
      </c>
      <c r="F75" s="36" t="s">
        <v>13</v>
      </c>
      <c r="G75" s="36" t="s">
        <v>13</v>
      </c>
      <c r="H75" s="36" t="s">
        <v>13</v>
      </c>
      <c r="I75" s="36" t="s">
        <v>13</v>
      </c>
      <c r="J75" s="36" t="s">
        <v>13</v>
      </c>
      <c r="K75" s="36" t="s">
        <v>13</v>
      </c>
      <c r="L75" s="36" t="s">
        <v>13</v>
      </c>
      <c r="M75" s="36" t="s">
        <v>13</v>
      </c>
      <c r="N75" s="36">
        <v>187.76</v>
      </c>
      <c r="O75" s="126"/>
      <c r="P75" s="126"/>
      <c r="Q75" s="126"/>
      <c r="R75" s="126"/>
      <c r="S75" s="126"/>
      <c r="T75" s="126"/>
      <c r="U75" s="126"/>
      <c r="V75" s="126"/>
      <c r="W75" s="126"/>
      <c r="X75" s="126"/>
      <c r="Y75" s="126"/>
      <c r="Z75" s="126"/>
      <c r="AA75" s="126"/>
      <c r="AB75" s="126"/>
      <c r="AC75" s="126"/>
    </row>
    <row r="76" spans="1:29" s="22" customFormat="1" ht="21.6" customHeight="1">
      <c r="A76" s="163">
        <f>IF(D76&lt;&gt;"",COUNTA($D$19:D76),"")</f>
        <v>57</v>
      </c>
      <c r="B76" s="43" t="s">
        <v>166</v>
      </c>
      <c r="C76" s="36">
        <v>311.43</v>
      </c>
      <c r="D76" s="36">
        <v>0.63</v>
      </c>
      <c r="E76" s="36">
        <v>0.45</v>
      </c>
      <c r="F76" s="36">
        <v>12.81</v>
      </c>
      <c r="G76" s="36">
        <v>2.75</v>
      </c>
      <c r="H76" s="36">
        <v>275.64</v>
      </c>
      <c r="I76" s="36">
        <v>179.09</v>
      </c>
      <c r="J76" s="36">
        <v>96.55</v>
      </c>
      <c r="K76" s="36">
        <v>0.11</v>
      </c>
      <c r="L76" s="36">
        <v>18.350000000000001</v>
      </c>
      <c r="M76" s="36">
        <v>0.68</v>
      </c>
      <c r="N76" s="36" t="s">
        <v>13</v>
      </c>
      <c r="O76" s="126"/>
      <c r="P76" s="126"/>
      <c r="Q76" s="126"/>
      <c r="R76" s="126"/>
      <c r="S76" s="126"/>
      <c r="T76" s="126"/>
      <c r="U76" s="126"/>
      <c r="V76" s="126"/>
      <c r="W76" s="126"/>
      <c r="X76" s="126"/>
      <c r="Y76" s="126"/>
      <c r="Z76" s="126"/>
      <c r="AA76" s="126"/>
      <c r="AB76" s="126"/>
      <c r="AC76" s="126"/>
    </row>
    <row r="77" spans="1:29" s="22" customFormat="1" ht="21.6" customHeight="1">
      <c r="A77" s="163">
        <f>IF(D77&lt;&gt;"",COUNTA($D$19:D77),"")</f>
        <v>58</v>
      </c>
      <c r="B77" s="43" t="s">
        <v>167</v>
      </c>
      <c r="C77" s="36">
        <v>60.02</v>
      </c>
      <c r="D77" s="36">
        <v>0.56000000000000005</v>
      </c>
      <c r="E77" s="36" t="s">
        <v>13</v>
      </c>
      <c r="F77" s="36" t="s">
        <v>13</v>
      </c>
      <c r="G77" s="36" t="s">
        <v>13</v>
      </c>
      <c r="H77" s="36">
        <v>58.77</v>
      </c>
      <c r="I77" s="36">
        <v>58.18</v>
      </c>
      <c r="J77" s="36">
        <v>0.59</v>
      </c>
      <c r="K77" s="36" t="s">
        <v>13</v>
      </c>
      <c r="L77" s="36" t="s">
        <v>13</v>
      </c>
      <c r="M77" s="36">
        <v>0.69</v>
      </c>
      <c r="N77" s="36" t="s">
        <v>13</v>
      </c>
      <c r="O77" s="126"/>
      <c r="P77" s="126"/>
      <c r="Q77" s="126"/>
      <c r="R77" s="126"/>
      <c r="S77" s="126"/>
      <c r="T77" s="126"/>
      <c r="U77" s="126"/>
      <c r="V77" s="126"/>
      <c r="W77" s="126"/>
      <c r="X77" s="126"/>
      <c r="Y77" s="126"/>
      <c r="Z77" s="126"/>
      <c r="AA77" s="126"/>
      <c r="AB77" s="126"/>
      <c r="AC77" s="126"/>
    </row>
    <row r="78" spans="1:29" s="22" customFormat="1" ht="11.1" customHeight="1">
      <c r="A78" s="163">
        <f>IF(D78&lt;&gt;"",COUNTA($D$19:D78),"")</f>
        <v>59</v>
      </c>
      <c r="B78" s="42" t="s">
        <v>168</v>
      </c>
      <c r="C78" s="36">
        <v>46.36</v>
      </c>
      <c r="D78" s="36">
        <v>0.11</v>
      </c>
      <c r="E78" s="36">
        <v>26.05</v>
      </c>
      <c r="F78" s="36">
        <v>1.06</v>
      </c>
      <c r="G78" s="36">
        <v>5.26</v>
      </c>
      <c r="H78" s="36">
        <v>0.02</v>
      </c>
      <c r="I78" s="36">
        <v>0.01</v>
      </c>
      <c r="J78" s="36">
        <v>0.01</v>
      </c>
      <c r="K78" s="36">
        <v>1.01</v>
      </c>
      <c r="L78" s="36">
        <v>12.39</v>
      </c>
      <c r="M78" s="36">
        <v>0.45</v>
      </c>
      <c r="N78" s="36" t="s">
        <v>13</v>
      </c>
      <c r="O78" s="126"/>
      <c r="P78" s="126"/>
      <c r="Q78" s="126"/>
      <c r="R78" s="126"/>
      <c r="S78" s="126"/>
      <c r="T78" s="126"/>
      <c r="U78" s="126"/>
      <c r="V78" s="126"/>
      <c r="W78" s="126"/>
      <c r="X78" s="126"/>
      <c r="Y78" s="126"/>
      <c r="Z78" s="126"/>
      <c r="AA78" s="126"/>
      <c r="AB78" s="126"/>
      <c r="AC78" s="126"/>
    </row>
    <row r="79" spans="1:29" s="22" customFormat="1" ht="11.1" customHeight="1">
      <c r="A79" s="163">
        <f>IF(D79&lt;&gt;"",COUNTA($D$19:D79),"")</f>
        <v>60</v>
      </c>
      <c r="B79" s="42" t="s">
        <v>169</v>
      </c>
      <c r="C79" s="36">
        <v>593.54999999999995</v>
      </c>
      <c r="D79" s="36">
        <v>36.93</v>
      </c>
      <c r="E79" s="36">
        <v>31.72</v>
      </c>
      <c r="F79" s="36">
        <v>4.7300000000000004</v>
      </c>
      <c r="G79" s="36">
        <v>0.23</v>
      </c>
      <c r="H79" s="36">
        <v>149.41999999999999</v>
      </c>
      <c r="I79" s="36">
        <v>135.25</v>
      </c>
      <c r="J79" s="36">
        <v>14.17</v>
      </c>
      <c r="K79" s="36">
        <v>0.36</v>
      </c>
      <c r="L79" s="36">
        <v>5.05</v>
      </c>
      <c r="M79" s="36">
        <v>1.18</v>
      </c>
      <c r="N79" s="36">
        <v>363.93</v>
      </c>
      <c r="O79" s="126"/>
      <c r="P79" s="126"/>
      <c r="Q79" s="126"/>
      <c r="R79" s="126"/>
      <c r="S79" s="126"/>
      <c r="T79" s="126"/>
      <c r="U79" s="126"/>
      <c r="V79" s="126"/>
      <c r="W79" s="126"/>
      <c r="X79" s="126"/>
      <c r="Y79" s="126"/>
      <c r="Z79" s="126"/>
      <c r="AA79" s="126"/>
      <c r="AB79" s="126"/>
      <c r="AC79" s="126"/>
    </row>
    <row r="80" spans="1:29" s="22" customFormat="1" ht="11.1" customHeight="1">
      <c r="A80" s="163">
        <f>IF(D80&lt;&gt;"",COUNTA($D$19:D80),"")</f>
        <v>61</v>
      </c>
      <c r="B80" s="42" t="s">
        <v>155</v>
      </c>
      <c r="C80" s="36">
        <v>381.6</v>
      </c>
      <c r="D80" s="36">
        <v>0.36</v>
      </c>
      <c r="E80" s="36">
        <v>3.34</v>
      </c>
      <c r="F80" s="36">
        <v>3.68</v>
      </c>
      <c r="G80" s="36">
        <v>0.05</v>
      </c>
      <c r="H80" s="36">
        <v>6.24</v>
      </c>
      <c r="I80" s="36">
        <v>0.21</v>
      </c>
      <c r="J80" s="36">
        <v>6.02</v>
      </c>
      <c r="K80" s="36" t="s">
        <v>13</v>
      </c>
      <c r="L80" s="36">
        <v>3.99</v>
      </c>
      <c r="M80" s="36">
        <v>0.05</v>
      </c>
      <c r="N80" s="36">
        <v>363.9</v>
      </c>
      <c r="O80" s="126"/>
      <c r="P80" s="126"/>
      <c r="Q80" s="126"/>
      <c r="R80" s="126"/>
      <c r="S80" s="126"/>
      <c r="T80" s="126"/>
      <c r="U80" s="126"/>
      <c r="V80" s="126"/>
      <c r="W80" s="126"/>
      <c r="X80" s="126"/>
      <c r="Y80" s="126"/>
      <c r="Z80" s="126"/>
      <c r="AA80" s="126"/>
      <c r="AB80" s="126"/>
      <c r="AC80" s="126"/>
    </row>
    <row r="81" spans="1:29" s="22" customFormat="1" ht="20.100000000000001" customHeight="1">
      <c r="A81" s="164">
        <f>IF(D81&lt;&gt;"",COUNTA($D$19:D81),"")</f>
        <v>62</v>
      </c>
      <c r="B81" s="45" t="s">
        <v>170</v>
      </c>
      <c r="C81" s="37">
        <v>1001.91</v>
      </c>
      <c r="D81" s="37">
        <v>37.880000000000003</v>
      </c>
      <c r="E81" s="37">
        <v>54.88</v>
      </c>
      <c r="F81" s="37">
        <v>14.91</v>
      </c>
      <c r="G81" s="37">
        <v>8.1999999999999993</v>
      </c>
      <c r="H81" s="37">
        <v>477.62</v>
      </c>
      <c r="I81" s="37">
        <v>372.32</v>
      </c>
      <c r="J81" s="37">
        <v>105.3</v>
      </c>
      <c r="K81" s="37">
        <v>1.47</v>
      </c>
      <c r="L81" s="37">
        <v>31.8</v>
      </c>
      <c r="M81" s="37">
        <v>2.95</v>
      </c>
      <c r="N81" s="37">
        <v>372.19</v>
      </c>
      <c r="O81" s="126"/>
      <c r="P81" s="126"/>
      <c r="Q81" s="126"/>
      <c r="R81" s="126"/>
      <c r="S81" s="126"/>
      <c r="T81" s="126"/>
      <c r="U81" s="126"/>
      <c r="V81" s="126"/>
      <c r="W81" s="126"/>
      <c r="X81" s="126"/>
      <c r="Y81" s="126"/>
      <c r="Z81" s="126"/>
      <c r="AA81" s="126"/>
      <c r="AB81" s="126"/>
      <c r="AC81" s="126"/>
    </row>
    <row r="82" spans="1:29" s="47" customFormat="1" ht="11.1" customHeight="1">
      <c r="A82" s="163">
        <f>IF(D82&lt;&gt;"",COUNTA($D$19:D82),"")</f>
        <v>63</v>
      </c>
      <c r="B82" s="42" t="s">
        <v>171</v>
      </c>
      <c r="C82" s="36">
        <v>19.66</v>
      </c>
      <c r="D82" s="36" t="s">
        <v>13</v>
      </c>
      <c r="E82" s="36">
        <v>3.58</v>
      </c>
      <c r="F82" s="36" t="s">
        <v>13</v>
      </c>
      <c r="G82" s="36" t="s">
        <v>13</v>
      </c>
      <c r="H82" s="36">
        <v>1.24</v>
      </c>
      <c r="I82" s="36" t="s">
        <v>13</v>
      </c>
      <c r="J82" s="36">
        <v>1.24</v>
      </c>
      <c r="K82" s="36" t="s">
        <v>13</v>
      </c>
      <c r="L82" s="36">
        <v>5.5</v>
      </c>
      <c r="M82" s="36" t="s">
        <v>13</v>
      </c>
      <c r="N82" s="36">
        <v>9.32</v>
      </c>
      <c r="O82" s="127"/>
      <c r="P82" s="127"/>
      <c r="Q82" s="127"/>
      <c r="R82" s="127"/>
      <c r="S82" s="127"/>
      <c r="T82" s="127"/>
      <c r="U82" s="127"/>
      <c r="V82" s="127"/>
      <c r="W82" s="127"/>
      <c r="X82" s="127"/>
      <c r="Y82" s="127"/>
      <c r="Z82" s="127"/>
      <c r="AA82" s="127"/>
      <c r="AB82" s="127"/>
      <c r="AC82" s="127"/>
    </row>
    <row r="83" spans="1:29" s="47" customFormat="1" ht="11.1" customHeight="1">
      <c r="A83" s="163">
        <f>IF(D83&lt;&gt;"",COUNTA($D$19:D83),"")</f>
        <v>64</v>
      </c>
      <c r="B83" s="42" t="s">
        <v>172</v>
      </c>
      <c r="C83" s="36" t="s">
        <v>13</v>
      </c>
      <c r="D83" s="36" t="s">
        <v>13</v>
      </c>
      <c r="E83" s="36" t="s">
        <v>13</v>
      </c>
      <c r="F83" s="36" t="s">
        <v>13</v>
      </c>
      <c r="G83" s="36" t="s">
        <v>13</v>
      </c>
      <c r="H83" s="36" t="s">
        <v>13</v>
      </c>
      <c r="I83" s="36" t="s">
        <v>13</v>
      </c>
      <c r="J83" s="36" t="s">
        <v>13</v>
      </c>
      <c r="K83" s="36" t="s">
        <v>13</v>
      </c>
      <c r="L83" s="36" t="s">
        <v>13</v>
      </c>
      <c r="M83" s="36" t="s">
        <v>13</v>
      </c>
      <c r="N83" s="36" t="s">
        <v>13</v>
      </c>
      <c r="O83" s="127"/>
      <c r="P83" s="127"/>
      <c r="Q83" s="127"/>
      <c r="R83" s="127"/>
      <c r="S83" s="127"/>
      <c r="T83" s="127"/>
      <c r="U83" s="127"/>
      <c r="V83" s="127"/>
      <c r="W83" s="127"/>
      <c r="X83" s="127"/>
      <c r="Y83" s="127"/>
      <c r="Z83" s="127"/>
      <c r="AA83" s="127"/>
      <c r="AB83" s="127"/>
      <c r="AC83" s="127"/>
    </row>
    <row r="84" spans="1:29" s="47" customFormat="1" ht="11.1" customHeight="1">
      <c r="A84" s="163">
        <f>IF(D84&lt;&gt;"",COUNTA($D$19:D84),"")</f>
        <v>65</v>
      </c>
      <c r="B84" s="42" t="s">
        <v>173</v>
      </c>
      <c r="C84" s="36">
        <v>5.1100000000000003</v>
      </c>
      <c r="D84" s="36">
        <v>0.72</v>
      </c>
      <c r="E84" s="36" t="s">
        <v>13</v>
      </c>
      <c r="F84" s="36" t="s">
        <v>13</v>
      </c>
      <c r="G84" s="36" t="s">
        <v>13</v>
      </c>
      <c r="H84" s="36" t="s">
        <v>13</v>
      </c>
      <c r="I84" s="36" t="s">
        <v>13</v>
      </c>
      <c r="J84" s="36" t="s">
        <v>13</v>
      </c>
      <c r="K84" s="36" t="s">
        <v>13</v>
      </c>
      <c r="L84" s="36">
        <v>4.03</v>
      </c>
      <c r="M84" s="36">
        <v>0.34</v>
      </c>
      <c r="N84" s="36" t="s">
        <v>13</v>
      </c>
      <c r="O84" s="127"/>
      <c r="P84" s="127"/>
      <c r="Q84" s="127"/>
      <c r="R84" s="127"/>
      <c r="S84" s="127"/>
      <c r="T84" s="127"/>
      <c r="U84" s="127"/>
      <c r="V84" s="127"/>
      <c r="W84" s="127"/>
      <c r="X84" s="127"/>
      <c r="Y84" s="127"/>
      <c r="Z84" s="127"/>
      <c r="AA84" s="127"/>
      <c r="AB84" s="127"/>
      <c r="AC84" s="127"/>
    </row>
    <row r="85" spans="1:29" s="47" customFormat="1" ht="11.1" customHeight="1">
      <c r="A85" s="163">
        <f>IF(D85&lt;&gt;"",COUNTA($D$19:D85),"")</f>
        <v>66</v>
      </c>
      <c r="B85" s="42" t="s">
        <v>155</v>
      </c>
      <c r="C85" s="36" t="s">
        <v>13</v>
      </c>
      <c r="D85" s="36" t="s">
        <v>13</v>
      </c>
      <c r="E85" s="36" t="s">
        <v>13</v>
      </c>
      <c r="F85" s="36" t="s">
        <v>13</v>
      </c>
      <c r="G85" s="36" t="s">
        <v>13</v>
      </c>
      <c r="H85" s="36" t="s">
        <v>13</v>
      </c>
      <c r="I85" s="36" t="s">
        <v>13</v>
      </c>
      <c r="J85" s="36" t="s">
        <v>13</v>
      </c>
      <c r="K85" s="36" t="s">
        <v>13</v>
      </c>
      <c r="L85" s="36" t="s">
        <v>13</v>
      </c>
      <c r="M85" s="36" t="s">
        <v>13</v>
      </c>
      <c r="N85" s="36" t="s">
        <v>13</v>
      </c>
      <c r="O85" s="127"/>
      <c r="P85" s="127"/>
      <c r="Q85" s="127"/>
      <c r="R85" s="127"/>
      <c r="S85" s="127"/>
      <c r="T85" s="127"/>
      <c r="U85" s="127"/>
      <c r="V85" s="127"/>
      <c r="W85" s="127"/>
      <c r="X85" s="127"/>
      <c r="Y85" s="127"/>
      <c r="Z85" s="127"/>
      <c r="AA85" s="127"/>
      <c r="AB85" s="127"/>
      <c r="AC85" s="127"/>
    </row>
    <row r="86" spans="1:29" s="22" customFormat="1" ht="20.100000000000001" customHeight="1">
      <c r="A86" s="164">
        <f>IF(D86&lt;&gt;"",COUNTA($D$19:D86),"")</f>
        <v>67</v>
      </c>
      <c r="B86" s="45" t="s">
        <v>174</v>
      </c>
      <c r="C86" s="37">
        <v>24.76</v>
      </c>
      <c r="D86" s="37">
        <v>0.72</v>
      </c>
      <c r="E86" s="37">
        <v>3.59</v>
      </c>
      <c r="F86" s="37" t="s">
        <v>13</v>
      </c>
      <c r="G86" s="37">
        <v>0.01</v>
      </c>
      <c r="H86" s="37">
        <v>1.24</v>
      </c>
      <c r="I86" s="37" t="s">
        <v>13</v>
      </c>
      <c r="J86" s="37">
        <v>1.24</v>
      </c>
      <c r="K86" s="37" t="s">
        <v>13</v>
      </c>
      <c r="L86" s="37">
        <v>9.5399999999999991</v>
      </c>
      <c r="M86" s="37">
        <v>0.34</v>
      </c>
      <c r="N86" s="37">
        <v>9.32</v>
      </c>
      <c r="O86" s="126"/>
      <c r="P86" s="126"/>
      <c r="Q86" s="126"/>
      <c r="R86" s="126"/>
      <c r="S86" s="126"/>
      <c r="T86" s="126"/>
      <c r="U86" s="126"/>
      <c r="V86" s="126"/>
      <c r="W86" s="126"/>
      <c r="X86" s="126"/>
      <c r="Y86" s="126"/>
      <c r="Z86" s="126"/>
      <c r="AA86" s="126"/>
      <c r="AB86" s="126"/>
      <c r="AC86" s="126"/>
    </row>
    <row r="87" spans="1:29" s="22" customFormat="1" ht="20.100000000000001" customHeight="1">
      <c r="A87" s="164">
        <f>IF(D87&lt;&gt;"",COUNTA($D$19:D87),"")</f>
        <v>68</v>
      </c>
      <c r="B87" s="45" t="s">
        <v>175</v>
      </c>
      <c r="C87" s="37">
        <v>1026.67</v>
      </c>
      <c r="D87" s="37">
        <v>38.6</v>
      </c>
      <c r="E87" s="37">
        <v>58.47</v>
      </c>
      <c r="F87" s="37">
        <v>14.91</v>
      </c>
      <c r="G87" s="37">
        <v>8.1999999999999993</v>
      </c>
      <c r="H87" s="37">
        <v>478.86</v>
      </c>
      <c r="I87" s="37">
        <v>372.32</v>
      </c>
      <c r="J87" s="37">
        <v>106.54</v>
      </c>
      <c r="K87" s="37">
        <v>1.47</v>
      </c>
      <c r="L87" s="37">
        <v>41.34</v>
      </c>
      <c r="M87" s="37">
        <v>3.29</v>
      </c>
      <c r="N87" s="37">
        <v>381.51</v>
      </c>
      <c r="O87" s="126"/>
      <c r="P87" s="126"/>
      <c r="Q87" s="126"/>
      <c r="R87" s="126"/>
      <c r="S87" s="126"/>
      <c r="T87" s="126"/>
      <c r="U87" s="126"/>
      <c r="V87" s="126"/>
      <c r="W87" s="126"/>
      <c r="X87" s="126"/>
      <c r="Y87" s="126"/>
      <c r="Z87" s="126"/>
      <c r="AA87" s="126"/>
      <c r="AB87" s="126"/>
      <c r="AC87" s="126"/>
    </row>
    <row r="88" spans="1:29" s="22" customFormat="1" ht="20.100000000000001" customHeight="1">
      <c r="A88" s="164">
        <f>IF(D88&lt;&gt;"",COUNTA($D$19:D88),"")</f>
        <v>69</v>
      </c>
      <c r="B88" s="45" t="s">
        <v>176</v>
      </c>
      <c r="C88" s="37">
        <v>26.95</v>
      </c>
      <c r="D88" s="37">
        <v>-100.18</v>
      </c>
      <c r="E88" s="37">
        <v>-0.92</v>
      </c>
      <c r="F88" s="37">
        <v>-97.57</v>
      </c>
      <c r="G88" s="37">
        <v>-11.66</v>
      </c>
      <c r="H88" s="37">
        <v>-384.94</v>
      </c>
      <c r="I88" s="37">
        <v>-229.01</v>
      </c>
      <c r="J88" s="37">
        <v>-155.93</v>
      </c>
      <c r="K88" s="37">
        <v>-25.35</v>
      </c>
      <c r="L88" s="37">
        <v>-65.8</v>
      </c>
      <c r="M88" s="37">
        <v>-18.95</v>
      </c>
      <c r="N88" s="37">
        <v>732.32</v>
      </c>
      <c r="O88" s="126"/>
      <c r="P88" s="126"/>
      <c r="Q88" s="126"/>
      <c r="R88" s="126"/>
      <c r="S88" s="126"/>
      <c r="T88" s="126"/>
      <c r="U88" s="126"/>
      <c r="V88" s="126"/>
      <c r="W88" s="126"/>
      <c r="X88" s="126"/>
      <c r="Y88" s="126"/>
      <c r="Z88" s="126"/>
      <c r="AA88" s="126"/>
      <c r="AB88" s="126"/>
      <c r="AC88" s="126"/>
    </row>
    <row r="89" spans="1:29" s="47" customFormat="1" ht="24.95" customHeight="1">
      <c r="A89" s="163">
        <f>IF(D89&lt;&gt;"",COUNTA($D$19:D89),"")</f>
        <v>70</v>
      </c>
      <c r="B89" s="44" t="s">
        <v>177</v>
      </c>
      <c r="C89" s="38">
        <v>34.82</v>
      </c>
      <c r="D89" s="38">
        <v>-100.6</v>
      </c>
      <c r="E89" s="38">
        <v>-2.62</v>
      </c>
      <c r="F89" s="38">
        <v>-95.88</v>
      </c>
      <c r="G89" s="38">
        <v>-9.7100000000000009</v>
      </c>
      <c r="H89" s="38">
        <v>-380.77</v>
      </c>
      <c r="I89" s="38">
        <v>-223.76</v>
      </c>
      <c r="J89" s="38">
        <v>-157.01</v>
      </c>
      <c r="K89" s="38">
        <v>-25.33</v>
      </c>
      <c r="L89" s="38">
        <v>-54.61</v>
      </c>
      <c r="M89" s="38">
        <v>-18.649999999999999</v>
      </c>
      <c r="N89" s="38">
        <v>722.99</v>
      </c>
      <c r="O89" s="127"/>
      <c r="P89" s="127"/>
      <c r="Q89" s="127"/>
      <c r="R89" s="127"/>
      <c r="S89" s="127"/>
      <c r="T89" s="127"/>
      <c r="U89" s="127"/>
      <c r="V89" s="127"/>
      <c r="W89" s="127"/>
      <c r="X89" s="127"/>
      <c r="Y89" s="127"/>
      <c r="Z89" s="127"/>
      <c r="AA89" s="127"/>
      <c r="AB89" s="127"/>
      <c r="AC89" s="127"/>
    </row>
    <row r="90" spans="1:29" s="47" customFormat="1" ht="18" customHeight="1">
      <c r="A90" s="163">
        <f>IF(D90&lt;&gt;"",COUNTA($D$19:D90),"")</f>
        <v>71</v>
      </c>
      <c r="B90" s="42" t="s">
        <v>178</v>
      </c>
      <c r="C90" s="36">
        <v>32.229999999999997</v>
      </c>
      <c r="D90" s="36" t="s">
        <v>13</v>
      </c>
      <c r="E90" s="36" t="s">
        <v>13</v>
      </c>
      <c r="F90" s="36" t="s">
        <v>13</v>
      </c>
      <c r="G90" s="36" t="s">
        <v>13</v>
      </c>
      <c r="H90" s="36" t="s">
        <v>13</v>
      </c>
      <c r="I90" s="36" t="s">
        <v>13</v>
      </c>
      <c r="J90" s="36" t="s">
        <v>13</v>
      </c>
      <c r="K90" s="36" t="s">
        <v>13</v>
      </c>
      <c r="L90" s="36" t="s">
        <v>13</v>
      </c>
      <c r="M90" s="36" t="s">
        <v>13</v>
      </c>
      <c r="N90" s="36">
        <v>32.229999999999997</v>
      </c>
      <c r="O90" s="127"/>
      <c r="P90" s="127"/>
      <c r="Q90" s="127"/>
      <c r="R90" s="127"/>
      <c r="S90" s="127"/>
      <c r="T90" s="127"/>
      <c r="U90" s="127"/>
      <c r="V90" s="127"/>
      <c r="W90" s="127"/>
      <c r="X90" s="127"/>
      <c r="Y90" s="127"/>
      <c r="Z90" s="127"/>
      <c r="AA90" s="127"/>
      <c r="AB90" s="127"/>
      <c r="AC90" s="127"/>
    </row>
    <row r="91" spans="1:29" ht="11.1" customHeight="1">
      <c r="A91" s="163">
        <f>IF(D91&lt;&gt;"",COUNTA($D$19:D91),"")</f>
        <v>72</v>
      </c>
      <c r="B91" s="42" t="s">
        <v>179</v>
      </c>
      <c r="C91" s="36">
        <v>48.03</v>
      </c>
      <c r="D91" s="36" t="s">
        <v>13</v>
      </c>
      <c r="E91" s="36" t="s">
        <v>13</v>
      </c>
      <c r="F91" s="36" t="s">
        <v>13</v>
      </c>
      <c r="G91" s="36" t="s">
        <v>13</v>
      </c>
      <c r="H91" s="36" t="s">
        <v>13</v>
      </c>
      <c r="I91" s="36" t="s">
        <v>13</v>
      </c>
      <c r="J91" s="36" t="s">
        <v>13</v>
      </c>
      <c r="K91" s="36" t="s">
        <v>13</v>
      </c>
      <c r="L91" s="36" t="s">
        <v>13</v>
      </c>
      <c r="M91" s="36" t="s">
        <v>13</v>
      </c>
      <c r="N91" s="36">
        <v>48.03</v>
      </c>
    </row>
  </sheetData>
  <mergeCells count="27">
    <mergeCell ref="A1:B1"/>
    <mergeCell ref="C1:G1"/>
    <mergeCell ref="H1:N1"/>
    <mergeCell ref="A2:B2"/>
    <mergeCell ref="C2:G2"/>
    <mergeCell ref="H2:N2"/>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L4:L15"/>
    <mergeCell ref="M4:M15"/>
    <mergeCell ref="N4:N15"/>
    <mergeCell ref="I5:I15"/>
    <mergeCell ref="J5: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354"/>
  <sheetViews>
    <sheetView zoomScale="140" zoomScaleNormal="140" zoomScalePageLayoutView="140" workbookViewId="0"/>
  </sheetViews>
  <sheetFormatPr baseColWidth="10" defaultRowHeight="12.75"/>
  <cols>
    <col min="1" max="1" width="9.85546875" style="63" customWidth="1"/>
    <col min="2" max="2" width="72.42578125" style="12" bestFit="1" customWidth="1"/>
    <col min="3" max="16384" width="11.42578125" style="9"/>
  </cols>
  <sheetData>
    <row r="1" spans="1:2" s="12" customFormat="1" ht="39.950000000000003" customHeight="1">
      <c r="A1" s="49" t="s">
        <v>225</v>
      </c>
      <c r="B1" s="49"/>
    </row>
    <row r="2" spans="1:2" s="50" customFormat="1" ht="11.45" customHeight="1">
      <c r="A2" s="198" t="s">
        <v>226</v>
      </c>
      <c r="B2" s="200" t="s">
        <v>39</v>
      </c>
    </row>
    <row r="3" spans="1:2" s="50" customFormat="1" ht="11.45" customHeight="1">
      <c r="A3" s="199"/>
      <c r="B3" s="201"/>
    </row>
    <row r="4" spans="1:2" s="53" customFormat="1" ht="11.1" customHeight="1">
      <c r="A4" s="51"/>
      <c r="B4" s="52"/>
    </row>
    <row r="5" spans="1:2" s="53" customFormat="1" ht="11.1" customHeight="1">
      <c r="A5" s="54" t="s">
        <v>227</v>
      </c>
      <c r="B5" s="55" t="s">
        <v>228</v>
      </c>
    </row>
    <row r="6" spans="1:2" s="53" customFormat="1" ht="5.0999999999999996" customHeight="1">
      <c r="A6" s="56"/>
      <c r="B6" s="57"/>
    </row>
    <row r="7" spans="1:2" s="53" customFormat="1" ht="11.1" customHeight="1">
      <c r="A7" s="54" t="s">
        <v>229</v>
      </c>
      <c r="B7" s="55" t="s">
        <v>208</v>
      </c>
    </row>
    <row r="8" spans="1:2" s="53" customFormat="1" ht="11.1" customHeight="1">
      <c r="A8" s="56" t="s">
        <v>230</v>
      </c>
      <c r="B8" s="57" t="s">
        <v>231</v>
      </c>
    </row>
    <row r="9" spans="1:2" s="53" customFormat="1" ht="5.0999999999999996" customHeight="1">
      <c r="A9" s="56"/>
      <c r="B9" s="57"/>
    </row>
    <row r="10" spans="1:2" s="53" customFormat="1" ht="11.1" customHeight="1">
      <c r="A10" s="54" t="s">
        <v>232</v>
      </c>
      <c r="B10" s="55" t="s">
        <v>209</v>
      </c>
    </row>
    <row r="11" spans="1:2" s="53" customFormat="1" ht="11.1" customHeight="1">
      <c r="A11" s="56" t="s">
        <v>233</v>
      </c>
      <c r="B11" s="57" t="s">
        <v>234</v>
      </c>
    </row>
    <row r="12" spans="1:2" s="53" customFormat="1" ht="11.1" customHeight="1">
      <c r="A12" s="56" t="s">
        <v>235</v>
      </c>
      <c r="B12" s="57" t="s">
        <v>236</v>
      </c>
    </row>
    <row r="13" spans="1:2" s="53" customFormat="1" ht="11.1" customHeight="1">
      <c r="A13" s="56" t="s">
        <v>237</v>
      </c>
      <c r="B13" s="57" t="s">
        <v>41</v>
      </c>
    </row>
    <row r="14" spans="1:2" s="53" customFormat="1" ht="11.1" customHeight="1">
      <c r="A14" s="56" t="s">
        <v>238</v>
      </c>
      <c r="B14" s="57" t="s">
        <v>43</v>
      </c>
    </row>
    <row r="15" spans="1:2" s="53" customFormat="1" ht="11.1" customHeight="1">
      <c r="A15" s="56" t="s">
        <v>239</v>
      </c>
      <c r="B15" s="57" t="s">
        <v>42</v>
      </c>
    </row>
    <row r="16" spans="1:2" s="53" customFormat="1" ht="9" customHeight="1">
      <c r="A16" s="56"/>
      <c r="B16" s="57"/>
    </row>
    <row r="17" spans="1:2" s="53" customFormat="1" ht="11.1" customHeight="1">
      <c r="A17" s="54" t="s">
        <v>240</v>
      </c>
      <c r="B17" s="55" t="s">
        <v>241</v>
      </c>
    </row>
    <row r="18" spans="1:2" s="53" customFormat="1" ht="5.0999999999999996" customHeight="1">
      <c r="A18" s="56"/>
      <c r="B18" s="57"/>
    </row>
    <row r="19" spans="1:2" s="53" customFormat="1" ht="11.1" customHeight="1">
      <c r="A19" s="54" t="s">
        <v>182</v>
      </c>
      <c r="B19" s="55" t="s">
        <v>210</v>
      </c>
    </row>
    <row r="20" spans="1:2" s="53" customFormat="1" ht="11.1" customHeight="1">
      <c r="A20" s="56" t="s">
        <v>242</v>
      </c>
      <c r="B20" s="57" t="s">
        <v>243</v>
      </c>
    </row>
    <row r="21" spans="1:2" s="53" customFormat="1" ht="11.1" customHeight="1">
      <c r="A21" s="56" t="s">
        <v>244</v>
      </c>
      <c r="B21" s="57" t="s">
        <v>245</v>
      </c>
    </row>
    <row r="22" spans="1:2" s="53" customFormat="1" ht="11.1" customHeight="1">
      <c r="A22" s="56">
        <v>213</v>
      </c>
      <c r="B22" s="57" t="s">
        <v>246</v>
      </c>
    </row>
    <row r="23" spans="1:2" s="53" customFormat="1" ht="11.1" customHeight="1">
      <c r="A23" s="56" t="s">
        <v>247</v>
      </c>
      <c r="B23" s="57" t="s">
        <v>248</v>
      </c>
    </row>
    <row r="24" spans="1:2" s="53" customFormat="1" ht="11.1" customHeight="1">
      <c r="A24" s="56" t="s">
        <v>249</v>
      </c>
      <c r="B24" s="57" t="s">
        <v>44</v>
      </c>
    </row>
    <row r="25" spans="1:2" s="53" customFormat="1" ht="11.1" customHeight="1">
      <c r="A25" s="56" t="s">
        <v>250</v>
      </c>
      <c r="B25" s="57" t="s">
        <v>251</v>
      </c>
    </row>
    <row r="26" spans="1:2" s="53" customFormat="1" ht="11.1" customHeight="1">
      <c r="A26" s="56" t="s">
        <v>252</v>
      </c>
      <c r="B26" s="57" t="s">
        <v>253</v>
      </c>
    </row>
    <row r="27" spans="1:2" s="53" customFormat="1" ht="11.1" customHeight="1">
      <c r="A27" s="56" t="s">
        <v>254</v>
      </c>
      <c r="B27" s="57" t="s">
        <v>255</v>
      </c>
    </row>
    <row r="28" spans="1:2" s="53" customFormat="1" ht="11.1" customHeight="1">
      <c r="A28" s="56" t="s">
        <v>256</v>
      </c>
      <c r="B28" s="57" t="s">
        <v>257</v>
      </c>
    </row>
    <row r="29" spans="1:2" s="53" customFormat="1" ht="11.1" customHeight="1">
      <c r="A29" s="56" t="s">
        <v>258</v>
      </c>
      <c r="B29" s="57" t="s">
        <v>259</v>
      </c>
    </row>
    <row r="30" spans="1:2" s="53" customFormat="1" ht="11.1" customHeight="1">
      <c r="A30" s="56" t="s">
        <v>260</v>
      </c>
      <c r="B30" s="57" t="s">
        <v>45</v>
      </c>
    </row>
    <row r="31" spans="1:2" s="53" customFormat="1" ht="11.1" customHeight="1">
      <c r="A31" s="56" t="s">
        <v>261</v>
      </c>
      <c r="B31" s="57" t="s">
        <v>262</v>
      </c>
    </row>
    <row r="32" spans="1:2" s="53" customFormat="1" ht="11.1" customHeight="1">
      <c r="A32" s="56" t="s">
        <v>263</v>
      </c>
      <c r="B32" s="57" t="s">
        <v>264</v>
      </c>
    </row>
    <row r="33" spans="1:2" s="53" customFormat="1" ht="5.0999999999999996" customHeight="1">
      <c r="A33" s="56"/>
      <c r="B33" s="57"/>
    </row>
    <row r="34" spans="1:2" s="53" customFormat="1" ht="11.1" customHeight="1">
      <c r="A34" s="54" t="s">
        <v>183</v>
      </c>
      <c r="B34" s="55" t="s">
        <v>211</v>
      </c>
    </row>
    <row r="35" spans="1:2" s="53" customFormat="1" ht="11.1" customHeight="1">
      <c r="A35" s="56" t="s">
        <v>265</v>
      </c>
      <c r="B35" s="57" t="s">
        <v>46</v>
      </c>
    </row>
    <row r="36" spans="1:2" s="53" customFormat="1" ht="11.1" customHeight="1">
      <c r="A36" s="56" t="s">
        <v>266</v>
      </c>
      <c r="B36" s="57" t="s">
        <v>267</v>
      </c>
    </row>
    <row r="37" spans="1:2" s="53" customFormat="1" ht="11.1" customHeight="1">
      <c r="A37" s="56" t="s">
        <v>268</v>
      </c>
      <c r="B37" s="57" t="s">
        <v>269</v>
      </c>
    </row>
    <row r="38" spans="1:2" s="53" customFormat="1" ht="11.1" customHeight="1">
      <c r="A38" s="56" t="s">
        <v>270</v>
      </c>
      <c r="B38" s="57" t="s">
        <v>271</v>
      </c>
    </row>
    <row r="39" spans="1:2" s="53" customFormat="1" ht="11.1" customHeight="1">
      <c r="A39" s="56" t="s">
        <v>272</v>
      </c>
      <c r="B39" s="57" t="s">
        <v>273</v>
      </c>
    </row>
    <row r="40" spans="1:2" s="53" customFormat="1" ht="11.1" customHeight="1">
      <c r="A40" s="56" t="s">
        <v>274</v>
      </c>
      <c r="B40" s="57" t="s">
        <v>275</v>
      </c>
    </row>
    <row r="41" spans="1:2" s="53" customFormat="1" ht="11.1" customHeight="1">
      <c r="A41" s="56" t="s">
        <v>276</v>
      </c>
      <c r="B41" s="57" t="s">
        <v>47</v>
      </c>
    </row>
    <row r="42" spans="1:2" s="53" customFormat="1" ht="11.1" customHeight="1">
      <c r="A42" s="56" t="s">
        <v>277</v>
      </c>
      <c r="B42" s="57" t="s">
        <v>278</v>
      </c>
    </row>
    <row r="43" spans="1:2" s="53" customFormat="1" ht="11.1" customHeight="1">
      <c r="A43" s="56" t="s">
        <v>279</v>
      </c>
      <c r="B43" s="57" t="s">
        <v>48</v>
      </c>
    </row>
    <row r="44" spans="1:2" s="53" customFormat="1" ht="11.1" customHeight="1">
      <c r="A44" s="56" t="s">
        <v>280</v>
      </c>
      <c r="B44" s="57" t="s">
        <v>281</v>
      </c>
    </row>
    <row r="45" spans="1:2" s="53" customFormat="1" ht="11.1" customHeight="1">
      <c r="A45" s="56" t="s">
        <v>282</v>
      </c>
      <c r="B45" s="57" t="s">
        <v>283</v>
      </c>
    </row>
    <row r="46" spans="1:2" s="53" customFormat="1" ht="9" customHeight="1">
      <c r="A46" s="56"/>
      <c r="B46" s="57"/>
    </row>
    <row r="47" spans="1:2" s="53" customFormat="1" ht="11.1" customHeight="1">
      <c r="A47" s="54" t="s">
        <v>284</v>
      </c>
      <c r="B47" s="55" t="s">
        <v>212</v>
      </c>
    </row>
    <row r="48" spans="1:2" s="53" customFormat="1" ht="5.0999999999999996" customHeight="1">
      <c r="A48" s="56"/>
      <c r="B48" s="57"/>
    </row>
    <row r="49" spans="1:2" s="53" customFormat="1" ht="11.1" customHeight="1">
      <c r="A49" s="54" t="s">
        <v>186</v>
      </c>
      <c r="B49" s="55" t="s">
        <v>285</v>
      </c>
    </row>
    <row r="50" spans="1:2" s="53" customFormat="1" ht="11.1" customHeight="1">
      <c r="A50" s="56" t="s">
        <v>286</v>
      </c>
      <c r="B50" s="57" t="s">
        <v>287</v>
      </c>
    </row>
    <row r="51" spans="1:2" s="53" customFormat="1" ht="11.1" customHeight="1">
      <c r="A51" s="56">
        <v>3111</v>
      </c>
      <c r="B51" s="57" t="s">
        <v>957</v>
      </c>
    </row>
    <row r="52" spans="1:2" s="53" customFormat="1" ht="11.1" customHeight="1">
      <c r="A52" s="56">
        <v>3112</v>
      </c>
      <c r="B52" s="57" t="s">
        <v>958</v>
      </c>
    </row>
    <row r="53" spans="1:2" s="53" customFormat="1" ht="11.1" customHeight="1">
      <c r="A53" s="56">
        <v>3113</v>
      </c>
      <c r="B53" s="57" t="s">
        <v>959</v>
      </c>
    </row>
    <row r="54" spans="1:2" s="53" customFormat="1" ht="11.1" customHeight="1">
      <c r="A54" s="56">
        <v>3114</v>
      </c>
      <c r="B54" s="57" t="s">
        <v>960</v>
      </c>
    </row>
    <row r="55" spans="1:2" s="53" customFormat="1" ht="11.1" customHeight="1">
      <c r="A55" s="56">
        <v>3115</v>
      </c>
      <c r="B55" s="57" t="s">
        <v>961</v>
      </c>
    </row>
    <row r="56" spans="1:2" s="53" customFormat="1" ht="11.1" customHeight="1">
      <c r="A56" s="56">
        <v>3116</v>
      </c>
      <c r="B56" s="57" t="s">
        <v>962</v>
      </c>
    </row>
    <row r="57" spans="1:2" s="53" customFormat="1" ht="11.1" customHeight="1">
      <c r="A57" s="56">
        <v>3119</v>
      </c>
      <c r="B57" s="57" t="s">
        <v>963</v>
      </c>
    </row>
    <row r="58" spans="1:2" s="53" customFormat="1" ht="11.1" customHeight="1">
      <c r="A58" s="56">
        <v>312</v>
      </c>
      <c r="B58" s="57" t="s">
        <v>288</v>
      </c>
    </row>
    <row r="59" spans="1:2" s="53" customFormat="1" ht="11.1" customHeight="1">
      <c r="A59" s="56">
        <v>3121</v>
      </c>
      <c r="B59" s="57" t="s">
        <v>289</v>
      </c>
    </row>
    <row r="60" spans="1:2" s="53" customFormat="1" ht="11.1" customHeight="1">
      <c r="A60" s="56">
        <v>3122</v>
      </c>
      <c r="B60" s="57" t="s">
        <v>290</v>
      </c>
    </row>
    <row r="61" spans="1:2" s="53" customFormat="1" ht="11.1" customHeight="1">
      <c r="A61" s="56">
        <v>3123</v>
      </c>
      <c r="B61" s="57" t="s">
        <v>291</v>
      </c>
    </row>
    <row r="62" spans="1:2" s="53" customFormat="1" ht="11.1" customHeight="1">
      <c r="A62" s="56">
        <v>3124</v>
      </c>
      <c r="B62" s="57" t="s">
        <v>292</v>
      </c>
    </row>
    <row r="63" spans="1:2" s="53" customFormat="1" ht="11.1" customHeight="1">
      <c r="A63" s="56">
        <v>3125</v>
      </c>
      <c r="B63" s="57" t="s">
        <v>293</v>
      </c>
    </row>
    <row r="64" spans="1:2" s="53" customFormat="1" ht="11.1" customHeight="1">
      <c r="A64" s="56" t="s">
        <v>294</v>
      </c>
      <c r="B64" s="57" t="s">
        <v>295</v>
      </c>
    </row>
    <row r="65" spans="1:2" s="53" customFormat="1" ht="11.1" customHeight="1">
      <c r="A65" s="56">
        <v>313</v>
      </c>
      <c r="B65" s="57" t="s">
        <v>296</v>
      </c>
    </row>
    <row r="66" spans="1:2" s="53" customFormat="1" ht="11.1" customHeight="1">
      <c r="A66" s="56">
        <v>315</v>
      </c>
      <c r="B66" s="57" t="s">
        <v>50</v>
      </c>
    </row>
    <row r="67" spans="1:2" s="53" customFormat="1" ht="11.1" customHeight="1">
      <c r="A67" s="56">
        <v>321</v>
      </c>
      <c r="B67" s="57" t="s">
        <v>297</v>
      </c>
    </row>
    <row r="68" spans="1:2" s="53" customFormat="1" ht="11.1" customHeight="1">
      <c r="A68" s="56">
        <v>331</v>
      </c>
      <c r="B68" s="57" t="s">
        <v>298</v>
      </c>
    </row>
    <row r="69" spans="1:2" s="53" customFormat="1" ht="11.1" customHeight="1">
      <c r="A69" s="56">
        <v>341</v>
      </c>
      <c r="B69" s="57" t="s">
        <v>299</v>
      </c>
    </row>
    <row r="70" spans="1:2" s="53" customFormat="1" ht="11.1" customHeight="1">
      <c r="A70" s="56">
        <v>343</v>
      </c>
      <c r="B70" s="57" t="s">
        <v>300</v>
      </c>
    </row>
    <row r="71" spans="1:2" s="53" customFormat="1" ht="11.1" customHeight="1">
      <c r="A71" s="56">
        <v>344</v>
      </c>
      <c r="B71" s="57" t="s">
        <v>301</v>
      </c>
    </row>
    <row r="72" spans="1:2" s="53" customFormat="1" ht="11.1" customHeight="1">
      <c r="A72" s="56" t="s">
        <v>302</v>
      </c>
      <c r="B72" s="57" t="s">
        <v>303</v>
      </c>
    </row>
    <row r="73" spans="1:2" s="53" customFormat="1" ht="11.1" customHeight="1">
      <c r="A73" s="56">
        <v>351</v>
      </c>
      <c r="B73" s="57" t="s">
        <v>304</v>
      </c>
    </row>
    <row r="74" spans="1:2" s="53" customFormat="1" ht="5.0999999999999996" customHeight="1">
      <c r="A74" s="56"/>
      <c r="B74" s="57"/>
    </row>
    <row r="75" spans="1:2" s="53" customFormat="1" ht="11.1" customHeight="1">
      <c r="A75" s="54">
        <v>36</v>
      </c>
      <c r="B75" s="55" t="s">
        <v>305</v>
      </c>
    </row>
    <row r="76" spans="1:2" s="53" customFormat="1" ht="11.1" customHeight="1">
      <c r="A76" s="56">
        <v>361</v>
      </c>
      <c r="B76" s="57" t="s">
        <v>306</v>
      </c>
    </row>
    <row r="77" spans="1:2" s="53" customFormat="1" ht="11.1" customHeight="1">
      <c r="A77" s="56">
        <v>362</v>
      </c>
      <c r="B77" s="57" t="s">
        <v>51</v>
      </c>
    </row>
    <row r="78" spans="1:2" s="53" customFormat="1" ht="11.1" customHeight="1">
      <c r="A78" s="56">
        <v>363</v>
      </c>
      <c r="B78" s="57" t="s">
        <v>307</v>
      </c>
    </row>
    <row r="79" spans="1:2" s="53" customFormat="1" ht="11.1" customHeight="1">
      <c r="A79" s="56">
        <v>365</v>
      </c>
      <c r="B79" s="57" t="s">
        <v>53</v>
      </c>
    </row>
    <row r="80" spans="1:2" s="53" customFormat="1" ht="11.1" customHeight="1">
      <c r="A80" s="56">
        <v>366</v>
      </c>
      <c r="B80" s="57" t="s">
        <v>52</v>
      </c>
    </row>
    <row r="81" spans="1:2" s="53" customFormat="1" ht="11.1" customHeight="1">
      <c r="A81" s="56">
        <v>367</v>
      </c>
      <c r="B81" s="57" t="s">
        <v>922</v>
      </c>
    </row>
    <row r="82" spans="1:2" s="53" customFormat="1" ht="9" customHeight="1">
      <c r="A82" s="56"/>
      <c r="B82" s="57"/>
    </row>
    <row r="83" spans="1:2" s="53" customFormat="1" ht="11.1" customHeight="1">
      <c r="A83" s="54" t="s">
        <v>308</v>
      </c>
      <c r="B83" s="55" t="s">
        <v>213</v>
      </c>
    </row>
    <row r="84" spans="1:2" s="53" customFormat="1" ht="5.0999999999999996" customHeight="1">
      <c r="A84" s="56"/>
      <c r="B84" s="57"/>
    </row>
    <row r="85" spans="1:2" s="53" customFormat="1" ht="11.1" customHeight="1">
      <c r="A85" s="54" t="s">
        <v>309</v>
      </c>
      <c r="B85" s="55" t="s">
        <v>310</v>
      </c>
    </row>
    <row r="86" spans="1:2" s="53" customFormat="1" ht="11.1" customHeight="1">
      <c r="A86" s="56" t="s">
        <v>311</v>
      </c>
      <c r="B86" s="57" t="s">
        <v>312</v>
      </c>
    </row>
    <row r="87" spans="1:2" s="53" customFormat="1" ht="11.1" customHeight="1">
      <c r="A87" s="56" t="s">
        <v>313</v>
      </c>
      <c r="B87" s="57" t="s">
        <v>314</v>
      </c>
    </row>
    <row r="88" spans="1:2" s="53" customFormat="1" ht="11.1" customHeight="1">
      <c r="A88" s="56" t="s">
        <v>315</v>
      </c>
      <c r="B88" s="57" t="s">
        <v>316</v>
      </c>
    </row>
    <row r="89" spans="1:2" s="53" customFormat="1" ht="11.1" customHeight="1">
      <c r="A89" s="56" t="s">
        <v>317</v>
      </c>
      <c r="B89" s="57" t="s">
        <v>318</v>
      </c>
    </row>
    <row r="90" spans="1:2" s="53" customFormat="1" ht="5.0999999999999996" customHeight="1">
      <c r="A90" s="56"/>
      <c r="B90" s="57"/>
    </row>
    <row r="91" spans="1:2" s="53" customFormat="1" ht="11.1" customHeight="1">
      <c r="A91" s="54" t="s">
        <v>319</v>
      </c>
      <c r="B91" s="55" t="s">
        <v>320</v>
      </c>
    </row>
    <row r="92" spans="1:2" s="53" customFormat="1" ht="11.1" customHeight="1">
      <c r="A92" s="56" t="s">
        <v>321</v>
      </c>
      <c r="B92" s="57" t="s">
        <v>54</v>
      </c>
    </row>
    <row r="93" spans="1:2" s="53" customFormat="1" ht="11.1" customHeight="1">
      <c r="A93" s="56" t="s">
        <v>322</v>
      </c>
      <c r="B93" s="57" t="s">
        <v>323</v>
      </c>
    </row>
    <row r="94" spans="1:2" s="53" customFormat="1" ht="9" customHeight="1">
      <c r="A94" s="56"/>
      <c r="B94" s="57"/>
    </row>
    <row r="95" spans="1:2" s="53" customFormat="1" ht="11.1" customHeight="1">
      <c r="A95" s="54" t="s">
        <v>324</v>
      </c>
      <c r="B95" s="55" t="s">
        <v>325</v>
      </c>
    </row>
    <row r="96" spans="1:2" s="53" customFormat="1" ht="5.0999999999999996" customHeight="1">
      <c r="A96" s="56"/>
      <c r="B96" s="57"/>
    </row>
    <row r="97" spans="1:2" s="53" customFormat="1" ht="11.1" customHeight="1">
      <c r="A97" s="54" t="s">
        <v>326</v>
      </c>
      <c r="B97" s="55" t="s">
        <v>327</v>
      </c>
    </row>
    <row r="98" spans="1:2" s="53" customFormat="1" ht="11.1" customHeight="1">
      <c r="A98" s="56">
        <v>511</v>
      </c>
      <c r="B98" s="57" t="s">
        <v>328</v>
      </c>
    </row>
    <row r="99" spans="1:2" s="53" customFormat="1" ht="5.0999999999999996" customHeight="1">
      <c r="A99" s="56"/>
      <c r="B99" s="57"/>
    </row>
    <row r="100" spans="1:2" s="53" customFormat="1" ht="11.1" customHeight="1">
      <c r="A100" s="54" t="s">
        <v>329</v>
      </c>
      <c r="B100" s="55" t="s">
        <v>330</v>
      </c>
    </row>
    <row r="101" spans="1:2" s="53" customFormat="1" ht="11.1" customHeight="1">
      <c r="A101" s="56">
        <v>521</v>
      </c>
      <c r="B101" s="57" t="s">
        <v>331</v>
      </c>
    </row>
    <row r="102" spans="1:2" s="53" customFormat="1" ht="11.1" customHeight="1">
      <c r="A102" s="56">
        <v>522</v>
      </c>
      <c r="B102" s="57" t="s">
        <v>332</v>
      </c>
    </row>
    <row r="103" spans="1:2" s="53" customFormat="1" ht="11.1" customHeight="1">
      <c r="A103" s="56">
        <v>523</v>
      </c>
      <c r="B103" s="57" t="s">
        <v>333</v>
      </c>
    </row>
    <row r="104" spans="1:2" s="53" customFormat="1" ht="5.0999999999999996" customHeight="1">
      <c r="A104" s="56"/>
      <c r="B104" s="57"/>
    </row>
    <row r="105" spans="1:2" s="53" customFormat="1" ht="11.1" customHeight="1">
      <c r="A105" s="54">
        <v>53</v>
      </c>
      <c r="B105" s="55" t="s">
        <v>334</v>
      </c>
    </row>
    <row r="106" spans="1:2" s="53" customFormat="1" ht="11.1" customHeight="1">
      <c r="A106" s="56">
        <v>531</v>
      </c>
      <c r="B106" s="57" t="s">
        <v>62</v>
      </c>
    </row>
    <row r="107" spans="1:2" s="53" customFormat="1" ht="11.1" customHeight="1">
      <c r="A107" s="56">
        <v>532</v>
      </c>
      <c r="B107" s="57" t="s">
        <v>63</v>
      </c>
    </row>
    <row r="108" spans="1:2" s="53" customFormat="1" ht="11.1" customHeight="1">
      <c r="A108" s="56">
        <v>533</v>
      </c>
      <c r="B108" s="57" t="s">
        <v>64</v>
      </c>
    </row>
    <row r="109" spans="1:2" s="53" customFormat="1" ht="11.1" customHeight="1">
      <c r="A109" s="56">
        <v>534</v>
      </c>
      <c r="B109" s="57" t="s">
        <v>65</v>
      </c>
    </row>
    <row r="110" spans="1:2" s="53" customFormat="1" ht="11.1" customHeight="1">
      <c r="A110" s="56">
        <v>535</v>
      </c>
      <c r="B110" s="57" t="s">
        <v>335</v>
      </c>
    </row>
    <row r="111" spans="1:2" s="53" customFormat="1" ht="11.1" customHeight="1">
      <c r="A111" s="56">
        <v>537</v>
      </c>
      <c r="B111" s="57" t="s">
        <v>336</v>
      </c>
    </row>
    <row r="112" spans="1:2" s="53" customFormat="1" ht="11.1" customHeight="1">
      <c r="A112" s="56">
        <v>538</v>
      </c>
      <c r="B112" s="57" t="s">
        <v>61</v>
      </c>
    </row>
    <row r="113" spans="1:2" s="53" customFormat="1" ht="5.0999999999999996" customHeight="1">
      <c r="A113" s="56"/>
      <c r="B113" s="57"/>
    </row>
    <row r="114" spans="1:2" s="53" customFormat="1" ht="11.1" customHeight="1">
      <c r="A114" s="54">
        <v>54</v>
      </c>
      <c r="B114" s="55" t="s">
        <v>337</v>
      </c>
    </row>
    <row r="115" spans="1:2" s="53" customFormat="1" ht="11.1" customHeight="1">
      <c r="A115" s="56">
        <v>541</v>
      </c>
      <c r="B115" s="57" t="s">
        <v>55</v>
      </c>
    </row>
    <row r="116" spans="1:2" s="53" customFormat="1" ht="11.1" customHeight="1">
      <c r="A116" s="56">
        <v>542</v>
      </c>
      <c r="B116" s="57" t="s">
        <v>56</v>
      </c>
    </row>
    <row r="117" spans="1:2" s="53" customFormat="1" ht="11.1" customHeight="1">
      <c r="A117" s="56">
        <v>543</v>
      </c>
      <c r="B117" s="57" t="s">
        <v>58</v>
      </c>
    </row>
    <row r="118" spans="1:2" s="53" customFormat="1" ht="11.1" customHeight="1">
      <c r="A118" s="56">
        <v>544</v>
      </c>
      <c r="B118" s="57" t="s">
        <v>57</v>
      </c>
    </row>
    <row r="119" spans="1:2" s="53" customFormat="1" ht="11.1" customHeight="1">
      <c r="A119" s="56">
        <v>545</v>
      </c>
      <c r="B119" s="57" t="s">
        <v>59</v>
      </c>
    </row>
    <row r="120" spans="1:2" s="53" customFormat="1" ht="11.1" customHeight="1">
      <c r="A120" s="56">
        <v>546</v>
      </c>
      <c r="B120" s="57" t="s">
        <v>60</v>
      </c>
    </row>
    <row r="121" spans="1:2" s="53" customFormat="1" ht="11.1" customHeight="1">
      <c r="A121" s="56">
        <v>547</v>
      </c>
      <c r="B121" s="57" t="s">
        <v>955</v>
      </c>
    </row>
    <row r="122" spans="1:2" s="53" customFormat="1" ht="11.1" customHeight="1">
      <c r="A122" s="56" t="s">
        <v>338</v>
      </c>
      <c r="B122" s="57" t="s">
        <v>339</v>
      </c>
    </row>
    <row r="123" spans="1:2" s="53" customFormat="1" ht="5.0999999999999996" customHeight="1">
      <c r="A123" s="56"/>
      <c r="B123" s="57"/>
    </row>
    <row r="124" spans="1:2" s="53" customFormat="1" ht="11.1" customHeight="1">
      <c r="A124" s="54" t="s">
        <v>340</v>
      </c>
      <c r="B124" s="55" t="s">
        <v>341</v>
      </c>
    </row>
    <row r="125" spans="1:2" s="53" customFormat="1" ht="11.1" customHeight="1">
      <c r="A125" s="56" t="s">
        <v>342</v>
      </c>
      <c r="B125" s="57" t="s">
        <v>343</v>
      </c>
    </row>
    <row r="126" spans="1:2" s="53" customFormat="1" ht="11.1" customHeight="1">
      <c r="A126" s="56" t="s">
        <v>344</v>
      </c>
      <c r="B126" s="57" t="s">
        <v>345</v>
      </c>
    </row>
    <row r="127" spans="1:2" s="53" customFormat="1" ht="11.1" customHeight="1">
      <c r="A127" s="56" t="s">
        <v>346</v>
      </c>
      <c r="B127" s="57" t="s">
        <v>347</v>
      </c>
    </row>
    <row r="128" spans="1:2" s="53" customFormat="1" ht="11.1" customHeight="1">
      <c r="A128" s="56" t="s">
        <v>348</v>
      </c>
      <c r="B128" s="57" t="s">
        <v>49</v>
      </c>
    </row>
    <row r="129" spans="1:2" s="53" customFormat="1" ht="11.1" customHeight="1">
      <c r="A129" s="56" t="s">
        <v>349</v>
      </c>
      <c r="B129" s="57" t="s">
        <v>350</v>
      </c>
    </row>
    <row r="130" spans="1:2" s="53" customFormat="1" ht="5.0999999999999996" customHeight="1">
      <c r="A130" s="56"/>
      <c r="B130" s="57"/>
    </row>
    <row r="131" spans="1:2" s="53" customFormat="1" ht="11.1" customHeight="1">
      <c r="A131" s="54" t="s">
        <v>351</v>
      </c>
      <c r="B131" s="55" t="s">
        <v>40</v>
      </c>
    </row>
    <row r="132" spans="1:2" s="53" customFormat="1" ht="11.1" customHeight="1">
      <c r="A132" s="56" t="s">
        <v>352</v>
      </c>
      <c r="B132" s="57" t="s">
        <v>353</v>
      </c>
    </row>
    <row r="133" spans="1:2" s="53" customFormat="1" ht="5.0999999999999996" customHeight="1">
      <c r="A133" s="56"/>
      <c r="B133" s="57"/>
    </row>
    <row r="134" spans="1:2" s="53" customFormat="1" ht="11.1" customHeight="1">
      <c r="A134" s="54" t="s">
        <v>354</v>
      </c>
      <c r="B134" s="55" t="s">
        <v>355</v>
      </c>
    </row>
    <row r="135" spans="1:2" s="53" customFormat="1" ht="11.1" customHeight="1">
      <c r="A135" s="56" t="s">
        <v>356</v>
      </c>
      <c r="B135" s="57" t="s">
        <v>357</v>
      </c>
    </row>
    <row r="136" spans="1:2" s="53" customFormat="1" ht="11.1" customHeight="1">
      <c r="A136" s="56" t="s">
        <v>358</v>
      </c>
      <c r="B136" s="57" t="s">
        <v>359</v>
      </c>
    </row>
    <row r="137" spans="1:2" s="53" customFormat="1" ht="11.1" customHeight="1">
      <c r="A137" s="56" t="s">
        <v>360</v>
      </c>
      <c r="B137" s="57" t="s">
        <v>361</v>
      </c>
    </row>
    <row r="138" spans="1:2" s="53" customFormat="1" ht="9" customHeight="1">
      <c r="A138" s="56"/>
      <c r="B138" s="57"/>
    </row>
    <row r="139" spans="1:2" s="53" customFormat="1" ht="11.1" customHeight="1">
      <c r="A139" s="54">
        <v>6</v>
      </c>
      <c r="B139" s="55" t="s">
        <v>216</v>
      </c>
    </row>
    <row r="140" spans="1:2" s="53" customFormat="1" ht="5.0999999999999996" customHeight="1">
      <c r="A140" s="56"/>
      <c r="B140" s="57"/>
    </row>
    <row r="141" spans="1:2" s="53" customFormat="1" ht="11.1" customHeight="1">
      <c r="A141" s="54">
        <v>61</v>
      </c>
      <c r="B141" s="55" t="s">
        <v>4</v>
      </c>
    </row>
    <row r="142" spans="1:2" s="53" customFormat="1" ht="11.1" customHeight="1">
      <c r="A142" s="56">
        <v>611</v>
      </c>
      <c r="B142" s="57" t="s">
        <v>362</v>
      </c>
    </row>
    <row r="143" spans="1:2" s="53" customFormat="1" ht="11.1" customHeight="1">
      <c r="A143" s="56">
        <v>612</v>
      </c>
      <c r="B143" s="57" t="s">
        <v>66</v>
      </c>
    </row>
    <row r="144" spans="1:2" s="53" customFormat="1" ht="11.1" customHeight="1">
      <c r="A144" s="56">
        <v>613</v>
      </c>
      <c r="B144" s="57" t="s">
        <v>67</v>
      </c>
    </row>
    <row r="145" spans="1:2" s="53" customFormat="1" ht="11.1" customHeight="1">
      <c r="A145" s="58"/>
      <c r="B145" s="59"/>
    </row>
    <row r="146" spans="1:2" s="53" customFormat="1" ht="11.1" customHeight="1">
      <c r="A146" s="58"/>
      <c r="B146" s="59"/>
    </row>
    <row r="147" spans="1:2" s="53" customFormat="1" ht="11.1" customHeight="1">
      <c r="A147" s="58"/>
      <c r="B147" s="59"/>
    </row>
    <row r="148" spans="1:2" s="53" customFormat="1" ht="11.1" customHeight="1">
      <c r="A148" s="58"/>
      <c r="B148" s="59"/>
    </row>
    <row r="149" spans="1:2" s="53" customFormat="1" ht="11.1" customHeight="1">
      <c r="A149" s="58"/>
      <c r="B149" s="59"/>
    </row>
    <row r="150" spans="1:2" s="53" customFormat="1" ht="11.1" customHeight="1">
      <c r="A150" s="58"/>
      <c r="B150" s="59"/>
    </row>
    <row r="151" spans="1:2" s="53" customFormat="1" ht="11.1" customHeight="1">
      <c r="A151" s="58"/>
      <c r="B151" s="59"/>
    </row>
    <row r="152" spans="1:2" s="53" customFormat="1" ht="11.1" customHeight="1">
      <c r="A152" s="58"/>
      <c r="B152" s="59"/>
    </row>
    <row r="153" spans="1:2" s="53" customFormat="1" ht="11.1" customHeight="1">
      <c r="A153" s="58"/>
      <c r="B153" s="59"/>
    </row>
    <row r="154" spans="1:2" s="53" customFormat="1" ht="11.1" customHeight="1">
      <c r="A154" s="58"/>
      <c r="B154" s="59"/>
    </row>
    <row r="155" spans="1:2" s="53" customFormat="1" ht="11.1" customHeight="1">
      <c r="A155" s="58"/>
      <c r="B155" s="59"/>
    </row>
    <row r="156" spans="1:2" s="53" customFormat="1" ht="11.1" customHeight="1">
      <c r="A156" s="58"/>
      <c r="B156" s="59"/>
    </row>
    <row r="157" spans="1:2" s="53" customFormat="1" ht="11.1" customHeight="1">
      <c r="A157" s="58"/>
      <c r="B157" s="59"/>
    </row>
    <row r="158" spans="1:2" s="53" customFormat="1" ht="11.1" customHeight="1">
      <c r="A158" s="58"/>
      <c r="B158" s="59"/>
    </row>
    <row r="159" spans="1:2" s="53" customFormat="1" ht="11.1" customHeight="1">
      <c r="A159" s="58"/>
      <c r="B159" s="59"/>
    </row>
    <row r="160" spans="1:2" s="53" customFormat="1" ht="11.1" customHeight="1">
      <c r="A160" s="60"/>
      <c r="B160" s="61"/>
    </row>
    <row r="161" spans="1:2" s="53" customFormat="1" ht="11.1" customHeight="1">
      <c r="A161" s="58"/>
      <c r="B161" s="59"/>
    </row>
    <row r="162" spans="1:2" s="53" customFormat="1" ht="11.1" customHeight="1">
      <c r="A162" s="58"/>
      <c r="B162" s="59"/>
    </row>
    <row r="163" spans="1:2" s="53" customFormat="1" ht="11.1" customHeight="1">
      <c r="A163" s="58"/>
      <c r="B163" s="59"/>
    </row>
    <row r="164" spans="1:2" s="53" customFormat="1" ht="11.1" customHeight="1">
      <c r="A164" s="58"/>
      <c r="B164" s="59"/>
    </row>
    <row r="165" spans="1:2" s="53" customFormat="1" ht="11.1" customHeight="1">
      <c r="A165" s="58"/>
      <c r="B165" s="59"/>
    </row>
    <row r="166" spans="1:2" s="53" customFormat="1" ht="11.1" customHeight="1">
      <c r="A166" s="60"/>
      <c r="B166" s="61"/>
    </row>
    <row r="167" spans="1:2" s="53" customFormat="1" ht="11.1" customHeight="1">
      <c r="A167" s="62"/>
    </row>
    <row r="168" spans="1:2" s="53" customFormat="1" ht="11.1" customHeight="1">
      <c r="A168" s="62"/>
    </row>
    <row r="169" spans="1:2" s="53" customFormat="1" ht="11.1" customHeight="1">
      <c r="A169" s="62"/>
    </row>
    <row r="170" spans="1:2" s="53" customFormat="1" ht="11.1" customHeight="1">
      <c r="A170" s="62"/>
    </row>
    <row r="171" spans="1:2" s="53" customFormat="1" ht="11.1" customHeight="1">
      <c r="A171" s="62"/>
    </row>
    <row r="172" spans="1:2" s="53" customFormat="1" ht="11.1" customHeight="1">
      <c r="A172" s="62"/>
    </row>
    <row r="173" spans="1:2" s="53" customFormat="1" ht="11.1" customHeight="1">
      <c r="A173" s="62"/>
    </row>
    <row r="174" spans="1:2" s="53" customFormat="1" ht="11.1" customHeight="1">
      <c r="A174" s="62"/>
    </row>
    <row r="175" spans="1:2" s="53" customFormat="1" ht="11.1" customHeight="1">
      <c r="A175" s="62"/>
    </row>
    <row r="176" spans="1:2" s="53" customFormat="1" ht="11.1" customHeight="1">
      <c r="A176" s="62"/>
    </row>
    <row r="177" spans="1:1" s="53" customFormat="1" ht="11.1" customHeight="1">
      <c r="A177" s="62"/>
    </row>
    <row r="178" spans="1:1" s="53" customFormat="1" ht="11.1" customHeight="1">
      <c r="A178" s="62"/>
    </row>
    <row r="179" spans="1:1" s="53" customFormat="1" ht="11.1" customHeight="1">
      <c r="A179" s="62"/>
    </row>
    <row r="180" spans="1:1" s="53" customFormat="1" ht="11.1" customHeight="1">
      <c r="A180" s="62"/>
    </row>
    <row r="181" spans="1:1" s="53" customFormat="1" ht="11.1" customHeight="1">
      <c r="A181" s="62"/>
    </row>
    <row r="182" spans="1:1" s="53" customFormat="1" ht="11.1" customHeight="1">
      <c r="A182" s="62"/>
    </row>
    <row r="183" spans="1:1" s="53" customFormat="1" ht="11.1" customHeight="1">
      <c r="A183" s="62"/>
    </row>
    <row r="184" spans="1:1" s="53" customFormat="1" ht="11.1" customHeight="1">
      <c r="A184" s="62"/>
    </row>
    <row r="185" spans="1:1" s="53" customFormat="1" ht="11.1" customHeight="1">
      <c r="A185" s="62"/>
    </row>
    <row r="186" spans="1:1" s="53" customFormat="1" ht="11.1" customHeight="1">
      <c r="A186" s="62"/>
    </row>
    <row r="187" spans="1:1" s="53" customFormat="1" ht="11.1" customHeight="1">
      <c r="A187" s="62"/>
    </row>
    <row r="188" spans="1:1" s="53" customFormat="1" ht="11.1" customHeight="1">
      <c r="A188" s="62"/>
    </row>
    <row r="189" spans="1:1" s="53" customFormat="1" ht="11.1" customHeight="1">
      <c r="A189" s="62"/>
    </row>
    <row r="190" spans="1:1" s="53" customFormat="1" ht="11.1" customHeight="1">
      <c r="A190" s="62"/>
    </row>
    <row r="191" spans="1:1" s="53" customFormat="1" ht="11.1" customHeight="1">
      <c r="A191" s="62"/>
    </row>
    <row r="192" spans="1:1" s="53" customFormat="1" ht="11.1" customHeight="1">
      <c r="A192" s="62"/>
    </row>
    <row r="193" spans="1:1" s="53" customFormat="1" ht="11.1" customHeight="1">
      <c r="A193" s="62"/>
    </row>
    <row r="194" spans="1:1" s="53" customFormat="1" ht="11.1" customHeight="1">
      <c r="A194" s="62"/>
    </row>
    <row r="195" spans="1:1" s="53" customFormat="1" ht="11.1" customHeight="1">
      <c r="A195" s="62"/>
    </row>
    <row r="196" spans="1:1" s="53" customFormat="1" ht="11.1" customHeight="1">
      <c r="A196" s="62"/>
    </row>
    <row r="197" spans="1:1" s="53" customFormat="1" ht="11.1" customHeight="1">
      <c r="A197" s="62"/>
    </row>
    <row r="198" spans="1:1" s="53" customFormat="1" ht="11.1" customHeight="1">
      <c r="A198" s="62"/>
    </row>
    <row r="199" spans="1:1" s="53" customFormat="1" ht="11.1" customHeight="1">
      <c r="A199" s="62"/>
    </row>
    <row r="200" spans="1:1" s="53" customFormat="1" ht="11.1" customHeight="1">
      <c r="A200" s="62"/>
    </row>
    <row r="201" spans="1:1" s="53" customFormat="1" ht="11.1" customHeight="1">
      <c r="A201" s="62"/>
    </row>
    <row r="202" spans="1:1" s="53" customFormat="1" ht="11.1" customHeight="1">
      <c r="A202" s="62"/>
    </row>
    <row r="203" spans="1:1" s="53" customFormat="1" ht="11.1" customHeight="1">
      <c r="A203" s="62"/>
    </row>
    <row r="204" spans="1:1" s="53" customFormat="1" ht="11.1" customHeight="1">
      <c r="A204" s="62"/>
    </row>
    <row r="205" spans="1:1" s="53" customFormat="1" ht="11.1" customHeight="1">
      <c r="A205" s="62"/>
    </row>
    <row r="206" spans="1:1" s="53" customFormat="1" ht="11.1" customHeight="1">
      <c r="A206" s="62"/>
    </row>
    <row r="207" spans="1:1" s="53" customFormat="1" ht="11.1" customHeight="1">
      <c r="A207" s="62"/>
    </row>
    <row r="208" spans="1:1" s="53" customFormat="1" ht="11.1" customHeight="1">
      <c r="A208" s="62"/>
    </row>
    <row r="209" spans="1:1" s="53" customFormat="1" ht="11.1" customHeight="1">
      <c r="A209" s="62"/>
    </row>
    <row r="210" spans="1:1" s="53" customFormat="1" ht="11.1" customHeight="1">
      <c r="A210" s="62"/>
    </row>
    <row r="211" spans="1:1" s="53" customFormat="1" ht="11.1" customHeight="1">
      <c r="A211" s="62"/>
    </row>
    <row r="212" spans="1:1" s="53" customFormat="1" ht="11.1" customHeight="1">
      <c r="A212" s="62"/>
    </row>
    <row r="213" spans="1:1" s="53" customFormat="1" ht="11.1" customHeight="1">
      <c r="A213" s="62"/>
    </row>
    <row r="214" spans="1:1" s="53" customFormat="1" ht="11.1" customHeight="1">
      <c r="A214" s="62"/>
    </row>
    <row r="215" spans="1:1" s="53" customFormat="1" ht="11.1" customHeight="1">
      <c r="A215" s="62"/>
    </row>
    <row r="216" spans="1:1" s="53" customFormat="1" ht="11.1" customHeight="1">
      <c r="A216" s="62"/>
    </row>
    <row r="217" spans="1:1" s="53" customFormat="1" ht="11.1" customHeight="1">
      <c r="A217" s="62"/>
    </row>
    <row r="218" spans="1:1" s="53" customFormat="1" ht="11.1" customHeight="1">
      <c r="A218" s="62"/>
    </row>
    <row r="219" spans="1:1" s="53" customFormat="1" ht="11.1" customHeight="1">
      <c r="A219" s="62"/>
    </row>
    <row r="220" spans="1:1" s="53" customFormat="1" ht="11.1" customHeight="1">
      <c r="A220" s="62"/>
    </row>
    <row r="221" spans="1:1" s="53" customFormat="1" ht="11.1" customHeight="1">
      <c r="A221" s="62"/>
    </row>
    <row r="222" spans="1:1" s="53" customFormat="1" ht="11.1" customHeight="1">
      <c r="A222" s="62"/>
    </row>
    <row r="223" spans="1:1" s="53" customFormat="1" ht="11.1" customHeight="1">
      <c r="A223" s="62"/>
    </row>
    <row r="224" spans="1:1" s="53" customFormat="1" ht="11.1" customHeight="1">
      <c r="A224" s="62"/>
    </row>
    <row r="225" spans="1:1" s="53" customFormat="1" ht="11.1" customHeight="1">
      <c r="A225" s="62"/>
    </row>
    <row r="226" spans="1:1" s="53" customFormat="1" ht="11.1" customHeight="1">
      <c r="A226" s="62"/>
    </row>
    <row r="227" spans="1:1" s="53" customFormat="1" ht="11.1" customHeight="1">
      <c r="A227" s="62"/>
    </row>
    <row r="228" spans="1:1" s="53" customFormat="1" ht="11.1" customHeight="1">
      <c r="A228" s="62"/>
    </row>
    <row r="229" spans="1:1" s="53" customFormat="1" ht="11.1" customHeight="1">
      <c r="A229" s="62"/>
    </row>
    <row r="230" spans="1:1" s="53" customFormat="1" ht="11.1" customHeight="1">
      <c r="A230" s="62"/>
    </row>
    <row r="231" spans="1:1" s="53" customFormat="1" ht="11.1" customHeight="1">
      <c r="A231" s="62"/>
    </row>
    <row r="232" spans="1:1" s="53" customFormat="1" ht="11.1" customHeight="1">
      <c r="A232" s="62"/>
    </row>
    <row r="233" spans="1:1" s="53" customFormat="1" ht="11.1" customHeight="1">
      <c r="A233" s="62"/>
    </row>
    <row r="234" spans="1:1" s="53" customFormat="1" ht="11.1" customHeight="1">
      <c r="A234" s="62"/>
    </row>
    <row r="235" spans="1:1" s="53" customFormat="1" ht="11.1" customHeight="1">
      <c r="A235" s="62"/>
    </row>
    <row r="236" spans="1:1" s="53" customFormat="1" ht="11.1" customHeight="1">
      <c r="A236" s="62"/>
    </row>
    <row r="237" spans="1:1" s="53" customFormat="1" ht="11.45" customHeight="1">
      <c r="A237" s="62"/>
    </row>
    <row r="238" spans="1:1" s="53" customFormat="1" ht="11.45" customHeight="1">
      <c r="A238" s="62"/>
    </row>
    <row r="239" spans="1:1" s="53" customFormat="1" ht="11.45" customHeight="1">
      <c r="A239" s="62"/>
    </row>
    <row r="240" spans="1:1" s="53" customFormat="1" ht="11.45" customHeight="1">
      <c r="A240" s="62"/>
    </row>
    <row r="241" spans="1:1" s="53" customFormat="1" ht="11.45" customHeight="1">
      <c r="A241" s="62"/>
    </row>
    <row r="242" spans="1:1" s="53" customFormat="1" ht="11.45" customHeight="1">
      <c r="A242" s="62"/>
    </row>
    <row r="243" spans="1:1" s="53" customFormat="1" ht="11.45" customHeight="1">
      <c r="A243" s="62"/>
    </row>
    <row r="244" spans="1:1" s="53" customFormat="1" ht="11.45" customHeight="1">
      <c r="A244" s="62"/>
    </row>
    <row r="245" spans="1:1" s="53" customFormat="1" ht="11.45" customHeight="1">
      <c r="A245" s="62"/>
    </row>
    <row r="246" spans="1:1" s="53" customFormat="1" ht="11.45" customHeight="1">
      <c r="A246" s="62"/>
    </row>
    <row r="247" spans="1:1" s="53" customFormat="1" ht="11.45" customHeight="1">
      <c r="A247" s="62"/>
    </row>
    <row r="248" spans="1:1" s="53" customFormat="1" ht="11.45" customHeight="1">
      <c r="A248" s="62"/>
    </row>
    <row r="249" spans="1:1" s="53" customFormat="1" ht="11.45" customHeight="1">
      <c r="A249" s="62"/>
    </row>
    <row r="250" spans="1:1" s="53" customFormat="1" ht="11.45" customHeight="1">
      <c r="A250" s="62"/>
    </row>
    <row r="251" spans="1:1" s="53" customFormat="1" ht="11.45" customHeight="1">
      <c r="A251" s="62"/>
    </row>
    <row r="252" spans="1:1" s="53" customFormat="1" ht="11.45" customHeight="1">
      <c r="A252" s="62"/>
    </row>
    <row r="253" spans="1:1" s="53" customFormat="1" ht="11.45" customHeight="1">
      <c r="A253" s="62"/>
    </row>
    <row r="254" spans="1:1" s="53" customFormat="1" ht="11.45" customHeight="1">
      <c r="A254" s="62"/>
    </row>
    <row r="255" spans="1:1" s="53" customFormat="1" ht="11.45" customHeight="1">
      <c r="A255" s="62"/>
    </row>
    <row r="256" spans="1:1" s="53" customFormat="1" ht="11.45" customHeight="1">
      <c r="A256" s="62"/>
    </row>
    <row r="257" spans="1:1" s="53" customFormat="1" ht="11.45" customHeight="1">
      <c r="A257" s="62"/>
    </row>
    <row r="258" spans="1:1" s="53" customFormat="1" ht="11.45" customHeight="1">
      <c r="A258" s="62"/>
    </row>
    <row r="259" spans="1:1" s="53" customFormat="1" ht="11.45" customHeight="1">
      <c r="A259" s="62"/>
    </row>
    <row r="260" spans="1:1" s="53" customFormat="1" ht="11.45" customHeight="1">
      <c r="A260" s="62"/>
    </row>
    <row r="261" spans="1:1" s="53" customFormat="1" ht="11.45" customHeight="1">
      <c r="A261" s="62"/>
    </row>
    <row r="262" spans="1:1" s="53" customFormat="1" ht="11.45" customHeight="1">
      <c r="A262" s="62"/>
    </row>
    <row r="263" spans="1:1" s="53" customFormat="1" ht="11.45" customHeight="1">
      <c r="A263" s="62"/>
    </row>
    <row r="264" spans="1:1" s="53" customFormat="1" ht="11.45" customHeight="1">
      <c r="A264" s="62"/>
    </row>
    <row r="265" spans="1:1" s="53" customFormat="1" ht="11.45" customHeight="1">
      <c r="A265" s="62"/>
    </row>
    <row r="266" spans="1:1" s="53" customFormat="1" ht="11.45" customHeight="1">
      <c r="A266" s="62"/>
    </row>
    <row r="267" spans="1:1" s="53" customFormat="1" ht="11.45" customHeight="1">
      <c r="A267" s="62"/>
    </row>
    <row r="268" spans="1:1" s="53" customFormat="1" ht="11.45" customHeight="1">
      <c r="A268" s="62"/>
    </row>
    <row r="269" spans="1:1" s="53" customFormat="1" ht="11.45" customHeight="1">
      <c r="A269" s="62"/>
    </row>
    <row r="270" spans="1:1" s="53" customFormat="1" ht="11.45" customHeight="1">
      <c r="A270" s="62"/>
    </row>
    <row r="271" spans="1:1" s="53" customFormat="1" ht="11.45" customHeight="1">
      <c r="A271" s="62"/>
    </row>
    <row r="272" spans="1:1"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2015 00&amp;R&amp;7&amp;P</oddFooter>
    <evenFooter>&amp;L&amp;7&amp;P&amp;R&amp;7StatA MV, Statistischer Bericht L233 2015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03"/>
  <sheetViews>
    <sheetView zoomScale="140" zoomScaleNormal="140" workbookViewId="0"/>
  </sheetViews>
  <sheetFormatPr baseColWidth="10" defaultRowHeight="12.75"/>
  <cols>
    <col min="1" max="1" width="10.28515625" style="9" bestFit="1" customWidth="1"/>
    <col min="2" max="2" width="81.5703125" style="9" customWidth="1"/>
    <col min="3" max="16384" width="11.42578125" style="9"/>
  </cols>
  <sheetData>
    <row r="1" spans="1:2" s="65" customFormat="1" ht="39.950000000000003" customHeight="1">
      <c r="A1" s="64" t="s">
        <v>363</v>
      </c>
    </row>
    <row r="2" spans="1:2" s="65" customFormat="1" ht="11.45" customHeight="1">
      <c r="A2" s="202" t="s">
        <v>226</v>
      </c>
      <c r="B2" s="204" t="s">
        <v>39</v>
      </c>
    </row>
    <row r="3" spans="1:2" s="53" customFormat="1" ht="11.45" customHeight="1">
      <c r="A3" s="203"/>
      <c r="B3" s="205"/>
    </row>
    <row r="4" spans="1:2" s="53" customFormat="1" ht="11.45" customHeight="1">
      <c r="A4" s="66"/>
      <c r="B4" s="67"/>
    </row>
    <row r="5" spans="1:2" s="50" customFormat="1" ht="11.45" customHeight="1">
      <c r="A5" s="68" t="s">
        <v>364</v>
      </c>
      <c r="B5" s="69" t="s">
        <v>365</v>
      </c>
    </row>
    <row r="6" spans="1:2" s="50" customFormat="1" ht="9" customHeight="1">
      <c r="A6" s="68"/>
      <c r="B6" s="69"/>
    </row>
    <row r="7" spans="1:2" s="50" customFormat="1" ht="11.45" customHeight="1">
      <c r="A7" s="68" t="s">
        <v>366</v>
      </c>
      <c r="B7" s="69" t="s">
        <v>367</v>
      </c>
    </row>
    <row r="8" spans="1:2" s="53" customFormat="1" ht="11.45" customHeight="1">
      <c r="A8" s="70" t="s">
        <v>368</v>
      </c>
      <c r="B8" s="71" t="s">
        <v>68</v>
      </c>
    </row>
    <row r="9" spans="1:2" s="53" customFormat="1" ht="11.45" customHeight="1">
      <c r="A9" s="70" t="s">
        <v>369</v>
      </c>
      <c r="B9" s="71" t="s">
        <v>370</v>
      </c>
    </row>
    <row r="10" spans="1:2" s="53" customFormat="1" ht="11.45" customHeight="1">
      <c r="A10" s="70" t="s">
        <v>371</v>
      </c>
      <c r="B10" s="71" t="s">
        <v>372</v>
      </c>
    </row>
    <row r="11" spans="1:2" s="53" customFormat="1" ht="11.45" customHeight="1">
      <c r="A11" s="70" t="s">
        <v>373</v>
      </c>
      <c r="B11" s="71" t="s">
        <v>374</v>
      </c>
    </row>
    <row r="12" spans="1:2" s="53" customFormat="1" ht="11.45" customHeight="1">
      <c r="A12" s="70" t="s">
        <v>375</v>
      </c>
      <c r="B12" s="71" t="s">
        <v>376</v>
      </c>
    </row>
    <row r="13" spans="1:2" s="53" customFormat="1" ht="11.45" customHeight="1">
      <c r="A13" s="70" t="s">
        <v>377</v>
      </c>
      <c r="B13" s="71" t="s">
        <v>378</v>
      </c>
    </row>
    <row r="14" spans="1:2" s="53" customFormat="1" ht="11.45" customHeight="1">
      <c r="A14" s="70" t="s">
        <v>379</v>
      </c>
      <c r="B14" s="71" t="s">
        <v>380</v>
      </c>
    </row>
    <row r="15" spans="1:2" s="53" customFormat="1" ht="11.45" customHeight="1">
      <c r="A15" s="70" t="s">
        <v>381</v>
      </c>
      <c r="B15" s="71" t="s">
        <v>382</v>
      </c>
    </row>
    <row r="16" spans="1:2" s="53" customFormat="1" ht="11.45" customHeight="1">
      <c r="A16" s="70" t="s">
        <v>383</v>
      </c>
      <c r="B16" s="71" t="s">
        <v>384</v>
      </c>
    </row>
    <row r="17" spans="1:2" s="53" customFormat="1" ht="11.45" customHeight="1">
      <c r="A17" s="70" t="s">
        <v>385</v>
      </c>
      <c r="B17" s="71" t="s">
        <v>386</v>
      </c>
    </row>
    <row r="18" spans="1:2" s="53" customFormat="1" ht="11.45" customHeight="1">
      <c r="A18" s="70" t="s">
        <v>387</v>
      </c>
      <c r="B18" s="71" t="s">
        <v>388</v>
      </c>
    </row>
    <row r="19" spans="1:2" s="53" customFormat="1" ht="11.45" customHeight="1">
      <c r="A19" s="70" t="s">
        <v>389</v>
      </c>
      <c r="B19" s="71" t="s">
        <v>390</v>
      </c>
    </row>
    <row r="20" spans="1:2" s="53" customFormat="1" ht="11.45" customHeight="1">
      <c r="A20" s="70" t="s">
        <v>391</v>
      </c>
      <c r="B20" s="71" t="s">
        <v>392</v>
      </c>
    </row>
    <row r="21" spans="1:2" s="53" customFormat="1" ht="11.45" customHeight="1">
      <c r="A21" s="70" t="s">
        <v>393</v>
      </c>
      <c r="B21" s="71" t="s">
        <v>394</v>
      </c>
    </row>
    <row r="22" spans="1:2" s="53" customFormat="1" ht="11.45" customHeight="1">
      <c r="A22" s="70" t="s">
        <v>395</v>
      </c>
      <c r="B22" s="71" t="s">
        <v>396</v>
      </c>
    </row>
    <row r="23" spans="1:2" s="53" customFormat="1" ht="11.45" customHeight="1">
      <c r="A23" s="70" t="s">
        <v>397</v>
      </c>
      <c r="B23" s="71" t="s">
        <v>398</v>
      </c>
    </row>
    <row r="24" spans="1:2" s="53" customFormat="1" ht="11.45" customHeight="1">
      <c r="A24" s="70" t="s">
        <v>399</v>
      </c>
      <c r="B24" s="71" t="s">
        <v>400</v>
      </c>
    </row>
    <row r="25" spans="1:2" s="53" customFormat="1" ht="11.45" customHeight="1">
      <c r="A25" s="70" t="s">
        <v>401</v>
      </c>
      <c r="B25" s="71" t="s">
        <v>402</v>
      </c>
    </row>
    <row r="26" spans="1:2" s="53" customFormat="1" ht="11.45" customHeight="1">
      <c r="A26" s="70" t="s">
        <v>403</v>
      </c>
      <c r="B26" s="71" t="s">
        <v>404</v>
      </c>
    </row>
    <row r="27" spans="1:2" s="53" customFormat="1" ht="11.45" customHeight="1">
      <c r="A27" s="70" t="s">
        <v>405</v>
      </c>
      <c r="B27" s="71" t="s">
        <v>406</v>
      </c>
    </row>
    <row r="28" spans="1:2" s="53" customFormat="1" ht="11.45" customHeight="1">
      <c r="A28" s="70" t="s">
        <v>407</v>
      </c>
      <c r="B28" s="71" t="s">
        <v>408</v>
      </c>
    </row>
    <row r="29" spans="1:2" s="53" customFormat="1" ht="11.45" customHeight="1">
      <c r="A29" s="72" t="s">
        <v>409</v>
      </c>
      <c r="B29" s="73" t="s">
        <v>410</v>
      </c>
    </row>
    <row r="30" spans="1:2" s="53" customFormat="1" ht="8.25" customHeight="1">
      <c r="A30" s="72"/>
      <c r="B30" s="73"/>
    </row>
    <row r="31" spans="1:2" s="50" customFormat="1" ht="11.45" customHeight="1">
      <c r="A31" s="68" t="s">
        <v>411</v>
      </c>
      <c r="B31" s="69" t="s">
        <v>412</v>
      </c>
    </row>
    <row r="32" spans="1:2" s="53" customFormat="1" ht="11.45" customHeight="1">
      <c r="A32" s="70" t="s">
        <v>413</v>
      </c>
      <c r="B32" s="71" t="s">
        <v>69</v>
      </c>
    </row>
    <row r="33" spans="1:2" s="53" customFormat="1" ht="11.45" customHeight="1">
      <c r="A33" s="70" t="s">
        <v>414</v>
      </c>
      <c r="B33" s="71" t="s">
        <v>70</v>
      </c>
    </row>
    <row r="34" spans="1:2" s="53" customFormat="1" ht="11.45" customHeight="1">
      <c r="A34" s="70" t="s">
        <v>415</v>
      </c>
      <c r="B34" s="71" t="s">
        <v>416</v>
      </c>
    </row>
    <row r="35" spans="1:2" s="53" customFormat="1" ht="11.45" customHeight="1">
      <c r="A35" s="70" t="s">
        <v>417</v>
      </c>
      <c r="B35" s="71" t="s">
        <v>418</v>
      </c>
    </row>
    <row r="36" spans="1:2" s="53" customFormat="1" ht="11.45" customHeight="1">
      <c r="A36" s="70" t="s">
        <v>419</v>
      </c>
      <c r="B36" s="71" t="s">
        <v>71</v>
      </c>
    </row>
    <row r="37" spans="1:2" s="53" customFormat="1" ht="11.45" customHeight="1">
      <c r="A37" s="70" t="s">
        <v>420</v>
      </c>
      <c r="B37" s="71" t="s">
        <v>421</v>
      </c>
    </row>
    <row r="38" spans="1:2" s="53" customFormat="1" ht="11.45" customHeight="1">
      <c r="A38" s="70" t="s">
        <v>422</v>
      </c>
      <c r="B38" s="71" t="s">
        <v>423</v>
      </c>
    </row>
    <row r="39" spans="1:2" s="53" customFormat="1" ht="11.45" customHeight="1">
      <c r="A39" s="70" t="s">
        <v>424</v>
      </c>
      <c r="B39" s="71" t="s">
        <v>425</v>
      </c>
    </row>
    <row r="40" spans="1:2" s="53" customFormat="1" ht="11.45" customHeight="1">
      <c r="A40" s="70" t="s">
        <v>426</v>
      </c>
      <c r="B40" s="71" t="s">
        <v>77</v>
      </c>
    </row>
    <row r="41" spans="1:2" s="53" customFormat="1" ht="11.45" customHeight="1">
      <c r="A41" s="70" t="s">
        <v>427</v>
      </c>
      <c r="B41" s="71" t="s">
        <v>421</v>
      </c>
    </row>
    <row r="42" spans="1:2" s="53" customFormat="1" ht="11.45" customHeight="1">
      <c r="A42" s="70" t="s">
        <v>428</v>
      </c>
      <c r="B42" s="71" t="s">
        <v>423</v>
      </c>
    </row>
    <row r="43" spans="1:2" s="53" customFormat="1" ht="11.45" customHeight="1">
      <c r="A43" s="70" t="s">
        <v>429</v>
      </c>
      <c r="B43" s="71" t="s">
        <v>425</v>
      </c>
    </row>
    <row r="44" spans="1:2" s="53" customFormat="1" ht="11.45" customHeight="1">
      <c r="A44" s="70" t="s">
        <v>430</v>
      </c>
      <c r="B44" s="71" t="s">
        <v>431</v>
      </c>
    </row>
    <row r="45" spans="1:2" s="53" customFormat="1" ht="11.45" customHeight="1">
      <c r="A45" s="70" t="s">
        <v>432</v>
      </c>
      <c r="B45" s="71" t="s">
        <v>433</v>
      </c>
    </row>
    <row r="46" spans="1:2" s="53" customFormat="1" ht="11.45" customHeight="1">
      <c r="A46" s="70" t="s">
        <v>434</v>
      </c>
      <c r="B46" s="71" t="s">
        <v>435</v>
      </c>
    </row>
    <row r="47" spans="1:2" s="53" customFormat="1" ht="11.45" customHeight="1">
      <c r="A47" s="70" t="s">
        <v>436</v>
      </c>
      <c r="B47" s="71" t="s">
        <v>437</v>
      </c>
    </row>
    <row r="48" spans="1:2" s="53" customFormat="1" ht="11.45" customHeight="1">
      <c r="A48" s="70" t="s">
        <v>438</v>
      </c>
      <c r="B48" s="71" t="s">
        <v>439</v>
      </c>
    </row>
    <row r="49" spans="1:2" s="53" customFormat="1" ht="11.45" customHeight="1">
      <c r="A49" s="70" t="s">
        <v>440</v>
      </c>
      <c r="B49" s="71" t="s">
        <v>441</v>
      </c>
    </row>
    <row r="50" spans="1:2" s="53" customFormat="1" ht="11.45" customHeight="1">
      <c r="A50" s="70" t="s">
        <v>442</v>
      </c>
      <c r="B50" s="71" t="s">
        <v>443</v>
      </c>
    </row>
    <row r="51" spans="1:2" s="53" customFormat="1" ht="11.45" customHeight="1">
      <c r="A51" s="70" t="s">
        <v>444</v>
      </c>
      <c r="B51" s="71" t="s">
        <v>445</v>
      </c>
    </row>
    <row r="52" spans="1:2" s="53" customFormat="1" ht="11.45" customHeight="1">
      <c r="A52" s="70" t="s">
        <v>446</v>
      </c>
      <c r="B52" s="71" t="s">
        <v>447</v>
      </c>
    </row>
    <row r="53" spans="1:2" s="53" customFormat="1" ht="8.25" customHeight="1">
      <c r="A53" s="70"/>
      <c r="B53" s="71"/>
    </row>
    <row r="54" spans="1:2" s="50" customFormat="1" ht="11.45" customHeight="1">
      <c r="A54" s="68" t="s">
        <v>448</v>
      </c>
      <c r="B54" s="69" t="s">
        <v>449</v>
      </c>
    </row>
    <row r="55" spans="1:2" s="53" customFormat="1" ht="11.45" customHeight="1">
      <c r="A55" s="70" t="s">
        <v>450</v>
      </c>
      <c r="B55" s="71" t="s">
        <v>451</v>
      </c>
    </row>
    <row r="56" spans="1:2" s="53" customFormat="1" ht="11.45" customHeight="1">
      <c r="A56" s="70" t="s">
        <v>452</v>
      </c>
      <c r="B56" s="71" t="s">
        <v>453</v>
      </c>
    </row>
    <row r="57" spans="1:2" s="53" customFormat="1" ht="11.45" customHeight="1">
      <c r="A57" s="70" t="s">
        <v>454</v>
      </c>
      <c r="B57" s="73" t="s">
        <v>455</v>
      </c>
    </row>
    <row r="58" spans="1:2" s="53" customFormat="1" ht="11.45" customHeight="1">
      <c r="A58" s="70" t="s">
        <v>456</v>
      </c>
      <c r="B58" s="71" t="s">
        <v>457</v>
      </c>
    </row>
    <row r="59" spans="1:2" s="53" customFormat="1" ht="11.45" customHeight="1">
      <c r="A59" s="70" t="s">
        <v>458</v>
      </c>
      <c r="B59" s="71" t="s">
        <v>459</v>
      </c>
    </row>
    <row r="60" spans="1:2" s="53" customFormat="1" ht="11.45" customHeight="1">
      <c r="A60" s="70" t="s">
        <v>460</v>
      </c>
      <c r="B60" s="71" t="s">
        <v>461</v>
      </c>
    </row>
    <row r="61" spans="1:2" s="53" customFormat="1" ht="11.45" customHeight="1">
      <c r="A61" s="70" t="s">
        <v>462</v>
      </c>
      <c r="B61" s="71" t="s">
        <v>80</v>
      </c>
    </row>
    <row r="62" spans="1:2" s="53" customFormat="1" ht="11.45" customHeight="1">
      <c r="A62" s="70" t="s">
        <v>463</v>
      </c>
      <c r="B62" s="71" t="s">
        <v>464</v>
      </c>
    </row>
    <row r="63" spans="1:2" s="53" customFormat="1" ht="11.45" customHeight="1">
      <c r="A63" s="70" t="s">
        <v>465</v>
      </c>
      <c r="B63" s="71" t="s">
        <v>455</v>
      </c>
    </row>
    <row r="64" spans="1:2" s="53" customFormat="1" ht="11.45" customHeight="1">
      <c r="A64" s="70" t="s">
        <v>466</v>
      </c>
      <c r="B64" s="71" t="s">
        <v>457</v>
      </c>
    </row>
    <row r="65" spans="1:2" s="53" customFormat="1" ht="11.45" customHeight="1">
      <c r="A65" s="70" t="s">
        <v>467</v>
      </c>
      <c r="B65" s="71" t="s">
        <v>459</v>
      </c>
    </row>
    <row r="66" spans="1:2" s="53" customFormat="1" ht="11.45" customHeight="1">
      <c r="A66" s="70" t="s">
        <v>468</v>
      </c>
      <c r="B66" s="71" t="s">
        <v>461</v>
      </c>
    </row>
    <row r="67" spans="1:2" s="53" customFormat="1" ht="11.45" customHeight="1">
      <c r="A67" s="70" t="s">
        <v>469</v>
      </c>
      <c r="B67" s="71" t="s">
        <v>79</v>
      </c>
    </row>
    <row r="68" spans="1:2" s="53" customFormat="1" ht="11.45" customHeight="1">
      <c r="A68" s="70" t="s">
        <v>470</v>
      </c>
      <c r="B68" s="71" t="s">
        <v>421</v>
      </c>
    </row>
    <row r="69" spans="1:2" s="53" customFormat="1" ht="11.45" customHeight="1">
      <c r="A69" s="70" t="s">
        <v>471</v>
      </c>
      <c r="B69" s="71" t="s">
        <v>423</v>
      </c>
    </row>
    <row r="70" spans="1:2" s="53" customFormat="1" ht="11.45" customHeight="1">
      <c r="A70" s="70" t="s">
        <v>472</v>
      </c>
      <c r="B70" s="71" t="s">
        <v>425</v>
      </c>
    </row>
    <row r="71" spans="1:2" s="53" customFormat="1" ht="11.45" customHeight="1">
      <c r="A71" s="70" t="s">
        <v>473</v>
      </c>
      <c r="B71" s="71" t="s">
        <v>431</v>
      </c>
    </row>
    <row r="72" spans="1:2" s="53" customFormat="1" ht="11.45" customHeight="1">
      <c r="A72" s="70" t="s">
        <v>474</v>
      </c>
      <c r="B72" s="71" t="s">
        <v>433</v>
      </c>
    </row>
    <row r="73" spans="1:2" s="53" customFormat="1" ht="11.45" customHeight="1">
      <c r="A73" s="70" t="s">
        <v>475</v>
      </c>
      <c r="B73" s="71" t="s">
        <v>435</v>
      </c>
    </row>
    <row r="74" spans="1:2" s="53" customFormat="1" ht="11.45" customHeight="1">
      <c r="A74" s="70" t="s">
        <v>476</v>
      </c>
      <c r="B74" s="71" t="s">
        <v>437</v>
      </c>
    </row>
    <row r="75" spans="1:2" s="53" customFormat="1" ht="11.45" customHeight="1">
      <c r="A75" s="70" t="s">
        <v>477</v>
      </c>
      <c r="B75" s="71" t="s">
        <v>439</v>
      </c>
    </row>
    <row r="76" spans="1:2" s="53" customFormat="1" ht="11.45" customHeight="1">
      <c r="A76" s="70" t="s">
        <v>478</v>
      </c>
      <c r="B76" s="71" t="s">
        <v>441</v>
      </c>
    </row>
    <row r="77" spans="1:2" s="53" customFormat="1" ht="11.45" customHeight="1">
      <c r="A77" s="70" t="s">
        <v>479</v>
      </c>
      <c r="B77" s="71" t="s">
        <v>480</v>
      </c>
    </row>
    <row r="78" spans="1:2" s="53" customFormat="1" ht="11.45" customHeight="1">
      <c r="A78" s="70"/>
      <c r="B78" s="71"/>
    </row>
    <row r="79" spans="1:2" s="50" customFormat="1" ht="11.45" customHeight="1">
      <c r="A79" s="68" t="s">
        <v>481</v>
      </c>
      <c r="B79" s="69" t="s">
        <v>168</v>
      </c>
    </row>
    <row r="80" spans="1:2" s="53" customFormat="1" ht="11.45" customHeight="1">
      <c r="A80" s="70" t="s">
        <v>482</v>
      </c>
      <c r="B80" s="71" t="s">
        <v>73</v>
      </c>
    </row>
    <row r="81" spans="1:2" s="53" customFormat="1" ht="11.45" customHeight="1">
      <c r="A81" s="70" t="s">
        <v>483</v>
      </c>
      <c r="B81" s="71" t="s">
        <v>74</v>
      </c>
    </row>
    <row r="82" spans="1:2" s="53" customFormat="1" ht="11.45" customHeight="1">
      <c r="A82" s="70" t="s">
        <v>484</v>
      </c>
      <c r="B82" s="71" t="s">
        <v>75</v>
      </c>
    </row>
    <row r="83" spans="1:2" s="53" customFormat="1" ht="11.45" customHeight="1">
      <c r="A83" s="70"/>
      <c r="B83" s="71"/>
    </row>
    <row r="84" spans="1:2" s="50" customFormat="1" ht="11.45" customHeight="1">
      <c r="A84" s="68" t="s">
        <v>485</v>
      </c>
      <c r="B84" s="69" t="s">
        <v>923</v>
      </c>
    </row>
    <row r="85" spans="1:2" s="53" customFormat="1" ht="11.45" customHeight="1">
      <c r="A85" s="70" t="s">
        <v>486</v>
      </c>
      <c r="B85" s="71" t="s">
        <v>76</v>
      </c>
    </row>
    <row r="86" spans="1:2" s="53" customFormat="1" ht="11.45" customHeight="1">
      <c r="A86" s="70" t="s">
        <v>487</v>
      </c>
      <c r="B86" s="71" t="s">
        <v>488</v>
      </c>
    </row>
    <row r="87" spans="1:2" s="53" customFormat="1" ht="11.45" customHeight="1">
      <c r="A87" s="70" t="s">
        <v>489</v>
      </c>
      <c r="B87" s="71" t="s">
        <v>490</v>
      </c>
    </row>
    <row r="88" spans="1:2" s="53" customFormat="1" ht="11.45" customHeight="1">
      <c r="A88" s="70" t="s">
        <v>491</v>
      </c>
      <c r="B88" s="71" t="s">
        <v>492</v>
      </c>
    </row>
    <row r="89" spans="1:2" s="53" customFormat="1" ht="11.45" customHeight="1">
      <c r="A89" s="70" t="s">
        <v>493</v>
      </c>
      <c r="B89" s="71" t="s">
        <v>421</v>
      </c>
    </row>
    <row r="90" spans="1:2" s="53" customFormat="1" ht="11.45" customHeight="1">
      <c r="A90" s="70" t="s">
        <v>494</v>
      </c>
      <c r="B90" s="71" t="s">
        <v>423</v>
      </c>
    </row>
    <row r="91" spans="1:2" s="53" customFormat="1" ht="11.45" customHeight="1">
      <c r="A91" s="70" t="s">
        <v>495</v>
      </c>
      <c r="B91" s="71" t="s">
        <v>425</v>
      </c>
    </row>
    <row r="92" spans="1:2" s="53" customFormat="1" ht="11.45" customHeight="1">
      <c r="A92" s="70" t="s">
        <v>496</v>
      </c>
      <c r="B92" s="71" t="s">
        <v>431</v>
      </c>
    </row>
    <row r="93" spans="1:2" s="53" customFormat="1" ht="11.45" customHeight="1">
      <c r="A93" s="70" t="s">
        <v>497</v>
      </c>
      <c r="B93" s="71" t="s">
        <v>433</v>
      </c>
    </row>
    <row r="94" spans="1:2" s="53" customFormat="1" ht="11.45" customHeight="1">
      <c r="A94" s="70" t="s">
        <v>498</v>
      </c>
      <c r="B94" s="71" t="s">
        <v>435</v>
      </c>
    </row>
    <row r="95" spans="1:2" s="53" customFormat="1" ht="11.45" customHeight="1">
      <c r="A95" s="70" t="s">
        <v>499</v>
      </c>
      <c r="B95" s="71" t="s">
        <v>437</v>
      </c>
    </row>
    <row r="96" spans="1:2" s="53" customFormat="1" ht="11.45" customHeight="1">
      <c r="A96" s="70" t="s">
        <v>500</v>
      </c>
      <c r="B96" s="71" t="s">
        <v>439</v>
      </c>
    </row>
    <row r="97" spans="1:2" s="53" customFormat="1" ht="11.45" customHeight="1">
      <c r="A97" s="70" t="s">
        <v>501</v>
      </c>
      <c r="B97" s="71" t="s">
        <v>441</v>
      </c>
    </row>
    <row r="98" spans="1:2" s="53" customFormat="1" ht="11.45" customHeight="1">
      <c r="A98" s="70"/>
      <c r="B98" s="71"/>
    </row>
    <row r="99" spans="1:2" s="50" customFormat="1" ht="11.45" customHeight="1">
      <c r="A99" s="68" t="s">
        <v>502</v>
      </c>
      <c r="B99" s="69" t="s">
        <v>503</v>
      </c>
    </row>
    <row r="100" spans="1:2" s="53" customFormat="1" ht="11.45" customHeight="1">
      <c r="A100" s="70" t="s">
        <v>504</v>
      </c>
      <c r="B100" s="71" t="s">
        <v>78</v>
      </c>
    </row>
    <row r="101" spans="1:2" s="53" customFormat="1" ht="11.45" customHeight="1">
      <c r="A101" s="70" t="s">
        <v>505</v>
      </c>
      <c r="B101" s="71" t="s">
        <v>506</v>
      </c>
    </row>
    <row r="102" spans="1:2" s="53" customFormat="1" ht="11.45" customHeight="1">
      <c r="A102" s="70" t="s">
        <v>507</v>
      </c>
      <c r="B102" s="71" t="s">
        <v>508</v>
      </c>
    </row>
    <row r="103" spans="1:2" s="53" customFormat="1" ht="11.45" customHeight="1">
      <c r="A103" s="70" t="s">
        <v>509</v>
      </c>
      <c r="B103" s="71" t="s">
        <v>510</v>
      </c>
    </row>
    <row r="104" spans="1:2" s="53" customFormat="1" ht="11.45" customHeight="1">
      <c r="A104" s="70" t="s">
        <v>511</v>
      </c>
      <c r="B104" s="71" t="s">
        <v>512</v>
      </c>
    </row>
    <row r="105" spans="1:2" s="53" customFormat="1" ht="11.45" customHeight="1">
      <c r="A105" s="70" t="s">
        <v>513</v>
      </c>
      <c r="B105" s="71" t="s">
        <v>514</v>
      </c>
    </row>
    <row r="106" spans="1:2" s="53" customFormat="1" ht="11.45" customHeight="1">
      <c r="A106" s="70" t="s">
        <v>515</v>
      </c>
      <c r="B106" s="71" t="s">
        <v>516</v>
      </c>
    </row>
    <row r="107" spans="1:2" s="53" customFormat="1" ht="11.45" customHeight="1">
      <c r="A107" s="70" t="s">
        <v>517</v>
      </c>
      <c r="B107" s="71" t="s">
        <v>518</v>
      </c>
    </row>
    <row r="108" spans="1:2" s="53" customFormat="1" ht="11.45" customHeight="1">
      <c r="A108" s="70"/>
      <c r="B108" s="71"/>
    </row>
    <row r="109" spans="1:2" s="50" customFormat="1" ht="11.45" customHeight="1">
      <c r="A109" s="68" t="s">
        <v>519</v>
      </c>
      <c r="B109" s="69" t="s">
        <v>520</v>
      </c>
    </row>
    <row r="110" spans="1:2" s="53" customFormat="1" ht="11.45" customHeight="1">
      <c r="A110" s="70" t="s">
        <v>521</v>
      </c>
      <c r="B110" s="71" t="s">
        <v>522</v>
      </c>
    </row>
    <row r="111" spans="1:2" s="53" customFormat="1" ht="11.45" customHeight="1">
      <c r="A111" s="70" t="s">
        <v>523</v>
      </c>
      <c r="B111" s="71" t="s">
        <v>421</v>
      </c>
    </row>
    <row r="112" spans="1:2" s="53" customFormat="1" ht="11.45" customHeight="1">
      <c r="A112" s="70" t="s">
        <v>524</v>
      </c>
      <c r="B112" s="71" t="s">
        <v>423</v>
      </c>
    </row>
    <row r="113" spans="1:2" s="53" customFormat="1" ht="11.45" customHeight="1">
      <c r="A113" s="70" t="s">
        <v>525</v>
      </c>
      <c r="B113" s="71" t="s">
        <v>425</v>
      </c>
    </row>
    <row r="114" spans="1:2" s="53" customFormat="1" ht="11.45" customHeight="1">
      <c r="A114" s="70" t="s">
        <v>526</v>
      </c>
      <c r="B114" s="71" t="s">
        <v>431</v>
      </c>
    </row>
    <row r="115" spans="1:2" s="53" customFormat="1" ht="11.45" customHeight="1">
      <c r="A115" s="70" t="s">
        <v>527</v>
      </c>
      <c r="B115" s="71" t="s">
        <v>433</v>
      </c>
    </row>
    <row r="116" spans="1:2" s="53" customFormat="1" ht="11.45" customHeight="1">
      <c r="A116" s="70" t="s">
        <v>528</v>
      </c>
      <c r="B116" s="71" t="s">
        <v>435</v>
      </c>
    </row>
    <row r="117" spans="1:2" s="53" customFormat="1" ht="11.45" customHeight="1">
      <c r="A117" s="70" t="s">
        <v>529</v>
      </c>
      <c r="B117" s="71" t="s">
        <v>437</v>
      </c>
    </row>
    <row r="118" spans="1:2" s="53" customFormat="1" ht="11.45" customHeight="1">
      <c r="A118" s="70" t="s">
        <v>530</v>
      </c>
      <c r="B118" s="71" t="s">
        <v>531</v>
      </c>
    </row>
    <row r="119" spans="1:2" s="53" customFormat="1" ht="11.45" customHeight="1">
      <c r="A119" s="70" t="s">
        <v>532</v>
      </c>
      <c r="B119" s="71" t="s">
        <v>533</v>
      </c>
    </row>
    <row r="120" spans="1:2" s="53" customFormat="1" ht="11.45" customHeight="1">
      <c r="A120" s="70" t="s">
        <v>534</v>
      </c>
      <c r="B120" s="71" t="s">
        <v>535</v>
      </c>
    </row>
    <row r="121" spans="1:2" s="53" customFormat="1" ht="11.45" customHeight="1">
      <c r="A121" s="70" t="s">
        <v>536</v>
      </c>
      <c r="B121" s="71" t="s">
        <v>537</v>
      </c>
    </row>
    <row r="122" spans="1:2" s="53" customFormat="1" ht="11.45" customHeight="1">
      <c r="A122" s="70" t="s">
        <v>538</v>
      </c>
      <c r="B122" s="71" t="s">
        <v>539</v>
      </c>
    </row>
    <row r="123" spans="1:2" s="53" customFormat="1" ht="11.45" customHeight="1">
      <c r="A123" s="70"/>
      <c r="B123" s="71"/>
    </row>
    <row r="124" spans="1:2" s="50" customFormat="1" ht="11.45" customHeight="1">
      <c r="A124" s="68" t="s">
        <v>540</v>
      </c>
      <c r="B124" s="69" t="s">
        <v>170</v>
      </c>
    </row>
    <row r="125" spans="1:2" s="53" customFormat="1" ht="11.45" customHeight="1">
      <c r="A125" s="70" t="s">
        <v>541</v>
      </c>
      <c r="B125" s="71" t="s">
        <v>170</v>
      </c>
    </row>
    <row r="126" spans="1:2" s="53" customFormat="1" ht="11.45" customHeight="1">
      <c r="A126" s="70"/>
      <c r="B126" s="71"/>
    </row>
    <row r="127" spans="1:2" s="50" customFormat="1" ht="11.45" customHeight="1">
      <c r="A127" s="68" t="s">
        <v>542</v>
      </c>
      <c r="B127" s="69" t="s">
        <v>174</v>
      </c>
    </row>
    <row r="128" spans="1:2" s="53" customFormat="1" ht="11.45" customHeight="1">
      <c r="A128" s="70" t="s">
        <v>543</v>
      </c>
      <c r="B128" s="71" t="s">
        <v>544</v>
      </c>
    </row>
    <row r="129" spans="1:2" s="53" customFormat="1" ht="11.45" customHeight="1">
      <c r="A129" s="70" t="s">
        <v>545</v>
      </c>
      <c r="B129" s="71" t="s">
        <v>421</v>
      </c>
    </row>
    <row r="130" spans="1:2" s="53" customFormat="1" ht="11.45" customHeight="1">
      <c r="A130" s="70" t="s">
        <v>546</v>
      </c>
      <c r="B130" s="71" t="s">
        <v>423</v>
      </c>
    </row>
    <row r="131" spans="1:2" s="53" customFormat="1" ht="11.45" customHeight="1">
      <c r="A131" s="70" t="s">
        <v>547</v>
      </c>
      <c r="B131" s="71" t="s">
        <v>425</v>
      </c>
    </row>
    <row r="132" spans="1:2" s="53" customFormat="1" ht="11.45" customHeight="1">
      <c r="A132" s="70" t="s">
        <v>548</v>
      </c>
      <c r="B132" s="71" t="s">
        <v>431</v>
      </c>
    </row>
    <row r="133" spans="1:2" s="53" customFormat="1" ht="11.45" customHeight="1">
      <c r="A133" s="70" t="s">
        <v>549</v>
      </c>
      <c r="B133" s="71" t="s">
        <v>433</v>
      </c>
    </row>
    <row r="134" spans="1:2" s="53" customFormat="1" ht="11.45" customHeight="1">
      <c r="A134" s="70" t="s">
        <v>550</v>
      </c>
      <c r="B134" s="71" t="s">
        <v>435</v>
      </c>
    </row>
    <row r="135" spans="1:2" s="53" customFormat="1" ht="11.45" customHeight="1">
      <c r="A135" s="70" t="s">
        <v>551</v>
      </c>
      <c r="B135" s="71" t="s">
        <v>437</v>
      </c>
    </row>
    <row r="136" spans="1:2" s="53" customFormat="1" ht="11.45" customHeight="1">
      <c r="A136" s="70" t="s">
        <v>552</v>
      </c>
      <c r="B136" s="71" t="s">
        <v>439</v>
      </c>
    </row>
    <row r="137" spans="1:2" s="53" customFormat="1" ht="11.45" customHeight="1">
      <c r="A137" s="70" t="s">
        <v>553</v>
      </c>
      <c r="B137" s="71" t="s">
        <v>441</v>
      </c>
    </row>
    <row r="138" spans="1:2" s="53" customFormat="1" ht="11.45" customHeight="1">
      <c r="A138" s="70" t="s">
        <v>554</v>
      </c>
      <c r="B138" s="71" t="s">
        <v>555</v>
      </c>
    </row>
    <row r="139" spans="1:2" s="53" customFormat="1" ht="11.45" customHeight="1">
      <c r="A139" s="70" t="s">
        <v>556</v>
      </c>
      <c r="B139" s="71" t="s">
        <v>557</v>
      </c>
    </row>
    <row r="140" spans="1:2" s="53" customFormat="1" ht="23.45" customHeight="1">
      <c r="A140" s="72" t="s">
        <v>558</v>
      </c>
      <c r="B140" s="73" t="s">
        <v>559</v>
      </c>
    </row>
    <row r="141" spans="1:2" s="53" customFormat="1" ht="23.45" customHeight="1">
      <c r="A141" s="72" t="s">
        <v>560</v>
      </c>
      <c r="B141" s="73" t="s">
        <v>561</v>
      </c>
    </row>
    <row r="142" spans="1:2" s="53" customFormat="1" ht="11.45" customHeight="1">
      <c r="A142" s="70" t="s">
        <v>562</v>
      </c>
      <c r="B142" s="71" t="s">
        <v>563</v>
      </c>
    </row>
    <row r="143" spans="1:2" s="53" customFormat="1" ht="11.45" customHeight="1">
      <c r="A143" s="70" t="s">
        <v>564</v>
      </c>
      <c r="B143" s="71" t="s">
        <v>565</v>
      </c>
    </row>
    <row r="144" spans="1:2" s="53" customFormat="1" ht="11.45" customHeight="1">
      <c r="A144" s="70" t="s">
        <v>566</v>
      </c>
      <c r="B144" s="71" t="s">
        <v>567</v>
      </c>
    </row>
    <row r="145" spans="1:2" s="53" customFormat="1" ht="11.45" customHeight="1">
      <c r="A145" s="70" t="s">
        <v>568</v>
      </c>
      <c r="B145" s="71" t="s">
        <v>569</v>
      </c>
    </row>
    <row r="146" spans="1:2" s="53" customFormat="1" ht="11.45" customHeight="1">
      <c r="A146" s="70" t="s">
        <v>570</v>
      </c>
      <c r="B146" s="71" t="s">
        <v>571</v>
      </c>
    </row>
    <row r="147" spans="1:2" s="53" customFormat="1" ht="11.45" customHeight="1">
      <c r="A147" s="70" t="s">
        <v>572</v>
      </c>
      <c r="B147" s="71" t="s">
        <v>573</v>
      </c>
    </row>
    <row r="148" spans="1:2" s="53" customFormat="1" ht="11.45" customHeight="1">
      <c r="A148" s="70" t="s">
        <v>574</v>
      </c>
      <c r="B148" s="71" t="s">
        <v>575</v>
      </c>
    </row>
    <row r="149" spans="1:2" s="53" customFormat="1" ht="11.45" customHeight="1">
      <c r="A149" s="70" t="s">
        <v>576</v>
      </c>
      <c r="B149" s="71" t="s">
        <v>577</v>
      </c>
    </row>
    <row r="150" spans="1:2" s="53" customFormat="1" ht="11.45" customHeight="1">
      <c r="A150" s="70" t="s">
        <v>578</v>
      </c>
      <c r="B150" s="71" t="s">
        <v>579</v>
      </c>
    </row>
    <row r="151" spans="1:2" s="53" customFormat="1" ht="11.45" customHeight="1">
      <c r="A151" s="70" t="s">
        <v>580</v>
      </c>
      <c r="B151" s="71" t="s">
        <v>581</v>
      </c>
    </row>
    <row r="152" spans="1:2" s="53" customFormat="1" ht="11.45" customHeight="1">
      <c r="A152" s="70" t="s">
        <v>582</v>
      </c>
      <c r="B152" s="71" t="s">
        <v>421</v>
      </c>
    </row>
    <row r="153" spans="1:2" s="53" customFormat="1" ht="11.45" customHeight="1">
      <c r="A153" s="70" t="s">
        <v>583</v>
      </c>
      <c r="B153" s="71" t="s">
        <v>423</v>
      </c>
    </row>
    <row r="154" spans="1:2" s="53" customFormat="1" ht="11.45" customHeight="1">
      <c r="A154" s="70" t="s">
        <v>584</v>
      </c>
      <c r="B154" s="71" t="s">
        <v>425</v>
      </c>
    </row>
    <row r="155" spans="1:2" s="53" customFormat="1" ht="11.45" customHeight="1">
      <c r="A155" s="70" t="s">
        <v>585</v>
      </c>
      <c r="B155" s="71" t="s">
        <v>431</v>
      </c>
    </row>
    <row r="156" spans="1:2" s="53" customFormat="1" ht="11.45" customHeight="1">
      <c r="A156" s="70" t="s">
        <v>586</v>
      </c>
      <c r="B156" s="71" t="s">
        <v>433</v>
      </c>
    </row>
    <row r="157" spans="1:2" s="53" customFormat="1" ht="11.45" customHeight="1">
      <c r="A157" s="70" t="s">
        <v>587</v>
      </c>
      <c r="B157" s="71" t="s">
        <v>435</v>
      </c>
    </row>
    <row r="158" spans="1:2" s="53" customFormat="1" ht="11.45" customHeight="1">
      <c r="A158" s="70" t="s">
        <v>588</v>
      </c>
      <c r="B158" s="71" t="s">
        <v>437</v>
      </c>
    </row>
    <row r="159" spans="1:2" s="53" customFormat="1" ht="11.45" customHeight="1">
      <c r="A159" s="70" t="s">
        <v>589</v>
      </c>
      <c r="B159" s="71" t="s">
        <v>531</v>
      </c>
    </row>
    <row r="160" spans="1:2" s="53" customFormat="1" ht="11.45" customHeight="1">
      <c r="A160" s="70" t="s">
        <v>590</v>
      </c>
      <c r="B160" s="71" t="s">
        <v>533</v>
      </c>
    </row>
    <row r="161" spans="1:2" s="53" customFormat="1" ht="11.45" customHeight="1">
      <c r="A161" s="70" t="s">
        <v>591</v>
      </c>
      <c r="B161" s="71" t="s">
        <v>535</v>
      </c>
    </row>
    <row r="162" spans="1:2" s="53" customFormat="1" ht="11.45" customHeight="1">
      <c r="A162" s="70" t="s">
        <v>592</v>
      </c>
      <c r="B162" s="71" t="s">
        <v>81</v>
      </c>
    </row>
    <row r="163" spans="1:2" s="53" customFormat="1" ht="11.45" customHeight="1">
      <c r="A163" s="70"/>
      <c r="B163" s="71"/>
    </row>
    <row r="164" spans="1:2" s="50" customFormat="1" ht="11.45" customHeight="1">
      <c r="A164" s="68" t="s">
        <v>593</v>
      </c>
      <c r="B164" s="69" t="s">
        <v>594</v>
      </c>
    </row>
    <row r="165" spans="1:2" s="53" customFormat="1" ht="11.45" customHeight="1">
      <c r="A165" s="70" t="s">
        <v>595</v>
      </c>
      <c r="B165" s="71" t="s">
        <v>924</v>
      </c>
    </row>
    <row r="166" spans="1:2" s="53" customFormat="1" ht="11.45" customHeight="1">
      <c r="A166" s="70" t="s">
        <v>596</v>
      </c>
      <c r="B166" s="71" t="s">
        <v>597</v>
      </c>
    </row>
    <row r="167" spans="1:2" s="53" customFormat="1" ht="11.45" customHeight="1">
      <c r="A167" s="70" t="s">
        <v>598</v>
      </c>
      <c r="B167" s="71" t="s">
        <v>421</v>
      </c>
    </row>
    <row r="168" spans="1:2" s="53" customFormat="1" ht="11.45" customHeight="1">
      <c r="A168" s="70" t="s">
        <v>599</v>
      </c>
      <c r="B168" s="71" t="s">
        <v>423</v>
      </c>
    </row>
    <row r="169" spans="1:2" s="53" customFormat="1" ht="11.45" customHeight="1">
      <c r="A169" s="70" t="s">
        <v>600</v>
      </c>
      <c r="B169" s="71" t="s">
        <v>425</v>
      </c>
    </row>
    <row r="170" spans="1:2" s="53" customFormat="1" ht="11.45" customHeight="1">
      <c r="A170" s="70" t="s">
        <v>601</v>
      </c>
      <c r="B170" s="71" t="s">
        <v>431</v>
      </c>
    </row>
    <row r="171" spans="1:2" s="53" customFormat="1" ht="11.45" customHeight="1">
      <c r="A171" s="70" t="s">
        <v>602</v>
      </c>
      <c r="B171" s="71" t="s">
        <v>433</v>
      </c>
    </row>
    <row r="172" spans="1:2" s="53" customFormat="1" ht="11.45" customHeight="1">
      <c r="A172" s="70" t="s">
        <v>603</v>
      </c>
      <c r="B172" s="71" t="s">
        <v>435</v>
      </c>
    </row>
    <row r="173" spans="1:2" s="53" customFormat="1" ht="11.45" customHeight="1">
      <c r="A173" s="70" t="s">
        <v>604</v>
      </c>
      <c r="B173" s="71" t="s">
        <v>437</v>
      </c>
    </row>
    <row r="174" spans="1:2" s="53" customFormat="1" ht="11.45" customHeight="1">
      <c r="A174" s="70" t="s">
        <v>605</v>
      </c>
      <c r="B174" s="71" t="s">
        <v>531</v>
      </c>
    </row>
    <row r="175" spans="1:2" s="53" customFormat="1" ht="11.45" customHeight="1">
      <c r="A175" s="70" t="s">
        <v>606</v>
      </c>
      <c r="B175" s="71" t="s">
        <v>533</v>
      </c>
    </row>
    <row r="176" spans="1:2" s="53" customFormat="1" ht="11.45" customHeight="1">
      <c r="A176" s="70" t="s">
        <v>607</v>
      </c>
      <c r="B176" s="71" t="s">
        <v>535</v>
      </c>
    </row>
    <row r="177" spans="1:2" s="53" customFormat="1" ht="11.45" customHeight="1">
      <c r="A177" s="70" t="s">
        <v>608</v>
      </c>
      <c r="B177" s="71" t="s">
        <v>609</v>
      </c>
    </row>
    <row r="178" spans="1:2" s="53" customFormat="1" ht="11.45" customHeight="1">
      <c r="A178" s="70" t="s">
        <v>610</v>
      </c>
      <c r="B178" s="71" t="s">
        <v>611</v>
      </c>
    </row>
    <row r="179" spans="1:2" s="53" customFormat="1" ht="11.45" customHeight="1">
      <c r="A179" s="70" t="s">
        <v>612</v>
      </c>
      <c r="B179" s="71" t="s">
        <v>421</v>
      </c>
    </row>
    <row r="180" spans="1:2" s="53" customFormat="1" ht="11.45" customHeight="1">
      <c r="A180" s="70" t="s">
        <v>613</v>
      </c>
      <c r="B180" s="71" t="s">
        <v>423</v>
      </c>
    </row>
    <row r="181" spans="1:2" s="53" customFormat="1" ht="11.45" customHeight="1">
      <c r="A181" s="70" t="s">
        <v>614</v>
      </c>
      <c r="B181" s="71" t="s">
        <v>425</v>
      </c>
    </row>
    <row r="182" spans="1:2" s="53" customFormat="1" ht="11.45" customHeight="1">
      <c r="A182" s="70" t="s">
        <v>615</v>
      </c>
      <c r="B182" s="71" t="s">
        <v>431</v>
      </c>
    </row>
    <row r="183" spans="1:2" s="53" customFormat="1" ht="11.45" customHeight="1">
      <c r="A183" s="70" t="s">
        <v>616</v>
      </c>
      <c r="B183" s="71" t="s">
        <v>433</v>
      </c>
    </row>
    <row r="184" spans="1:2" s="53" customFormat="1" ht="11.45" customHeight="1">
      <c r="A184" s="70" t="s">
        <v>617</v>
      </c>
      <c r="B184" s="71" t="s">
        <v>435</v>
      </c>
    </row>
    <row r="185" spans="1:2" s="53" customFormat="1" ht="11.45" customHeight="1">
      <c r="A185" s="70" t="s">
        <v>618</v>
      </c>
      <c r="B185" s="71" t="s">
        <v>437</v>
      </c>
    </row>
    <row r="186" spans="1:2" s="53" customFormat="1" ht="11.45" customHeight="1">
      <c r="A186" s="70" t="s">
        <v>619</v>
      </c>
      <c r="B186" s="71" t="s">
        <v>531</v>
      </c>
    </row>
    <row r="187" spans="1:2" s="53" customFormat="1" ht="11.45" customHeight="1">
      <c r="A187" s="70" t="s">
        <v>620</v>
      </c>
      <c r="B187" s="71" t="s">
        <v>533</v>
      </c>
    </row>
    <row r="188" spans="1:2" s="53" customFormat="1" ht="11.45" customHeight="1">
      <c r="A188" s="70" t="s">
        <v>621</v>
      </c>
      <c r="B188" s="71" t="s">
        <v>535</v>
      </c>
    </row>
    <row r="189" spans="1:2" s="53" customFormat="1" ht="11.25">
      <c r="A189" s="68" t="s">
        <v>622</v>
      </c>
      <c r="B189" s="69" t="s">
        <v>623</v>
      </c>
    </row>
    <row r="190" spans="1:2" s="53" customFormat="1" ht="9.9499999999999993" customHeight="1">
      <c r="A190" s="68"/>
      <c r="B190" s="69"/>
    </row>
    <row r="191" spans="1:2" s="50" customFormat="1" ht="11.45" customHeight="1">
      <c r="A191" s="68" t="s">
        <v>624</v>
      </c>
      <c r="B191" s="69" t="s">
        <v>625</v>
      </c>
    </row>
    <row r="192" spans="1:2" s="53" customFormat="1" ht="11.45" customHeight="1">
      <c r="A192" s="70" t="s">
        <v>626</v>
      </c>
      <c r="B192" s="71" t="s">
        <v>627</v>
      </c>
    </row>
    <row r="193" spans="1:2" s="53" customFormat="1" ht="11.45" customHeight="1">
      <c r="A193" s="70" t="s">
        <v>628</v>
      </c>
      <c r="B193" s="71" t="s">
        <v>629</v>
      </c>
    </row>
    <row r="194" spans="1:2" s="53" customFormat="1" ht="11.45" customHeight="1">
      <c r="A194" s="70" t="s">
        <v>630</v>
      </c>
      <c r="B194" s="71" t="s">
        <v>631</v>
      </c>
    </row>
    <row r="195" spans="1:2" s="53" customFormat="1" ht="11.45" customHeight="1">
      <c r="A195" s="70" t="s">
        <v>632</v>
      </c>
      <c r="B195" s="71" t="s">
        <v>633</v>
      </c>
    </row>
    <row r="196" spans="1:2" s="53" customFormat="1" ht="11.45" customHeight="1">
      <c r="A196" s="70" t="s">
        <v>634</v>
      </c>
      <c r="B196" s="71" t="s">
        <v>82</v>
      </c>
    </row>
    <row r="197" spans="1:2" s="53" customFormat="1" ht="11.45" customHeight="1">
      <c r="A197" s="70" t="s">
        <v>635</v>
      </c>
      <c r="B197" s="71" t="s">
        <v>629</v>
      </c>
    </row>
    <row r="198" spans="1:2" s="53" customFormat="1" ht="11.45" customHeight="1">
      <c r="A198" s="70" t="s">
        <v>636</v>
      </c>
      <c r="B198" s="71" t="s">
        <v>631</v>
      </c>
    </row>
    <row r="199" spans="1:2" s="53" customFormat="1" ht="11.45" customHeight="1">
      <c r="A199" s="70" t="s">
        <v>637</v>
      </c>
      <c r="B199" s="71" t="s">
        <v>633</v>
      </c>
    </row>
    <row r="200" spans="1:2" s="53" customFormat="1" ht="11.45" customHeight="1">
      <c r="A200" s="70" t="s">
        <v>638</v>
      </c>
      <c r="B200" s="71" t="s">
        <v>83</v>
      </c>
    </row>
    <row r="201" spans="1:2" s="53" customFormat="1" ht="11.45" customHeight="1">
      <c r="A201" s="70" t="s">
        <v>639</v>
      </c>
      <c r="B201" s="71" t="s">
        <v>629</v>
      </c>
    </row>
    <row r="202" spans="1:2" s="53" customFormat="1" ht="11.45" customHeight="1">
      <c r="A202" s="70" t="s">
        <v>640</v>
      </c>
      <c r="B202" s="71" t="s">
        <v>631</v>
      </c>
    </row>
    <row r="203" spans="1:2" s="53" customFormat="1" ht="11.45" customHeight="1">
      <c r="A203" s="70" t="s">
        <v>641</v>
      </c>
      <c r="B203" s="71" t="s">
        <v>633</v>
      </c>
    </row>
    <row r="204" spans="1:2" s="53" customFormat="1" ht="11.45" customHeight="1">
      <c r="A204" s="70" t="s">
        <v>642</v>
      </c>
      <c r="B204" s="71" t="s">
        <v>643</v>
      </c>
    </row>
    <row r="205" spans="1:2" s="53" customFormat="1" ht="9.9499999999999993" customHeight="1">
      <c r="A205" s="70"/>
      <c r="B205" s="71"/>
    </row>
    <row r="206" spans="1:2" s="50" customFormat="1" ht="11.45" customHeight="1">
      <c r="A206" s="68" t="s">
        <v>644</v>
      </c>
      <c r="B206" s="69" t="s">
        <v>645</v>
      </c>
    </row>
    <row r="207" spans="1:2" s="53" customFormat="1" ht="11.45" customHeight="1">
      <c r="A207" s="70" t="s">
        <v>646</v>
      </c>
      <c r="B207" s="71" t="s">
        <v>647</v>
      </c>
    </row>
    <row r="208" spans="1:2" s="53" customFormat="1" ht="11.45" customHeight="1">
      <c r="A208" s="70" t="s">
        <v>648</v>
      </c>
      <c r="B208" s="71" t="s">
        <v>629</v>
      </c>
    </row>
    <row r="209" spans="1:2" s="53" customFormat="1" ht="11.45" customHeight="1">
      <c r="A209" s="70" t="s">
        <v>649</v>
      </c>
      <c r="B209" s="71" t="s">
        <v>631</v>
      </c>
    </row>
    <row r="210" spans="1:2" s="53" customFormat="1" ht="11.45" customHeight="1">
      <c r="A210" s="70" t="s">
        <v>650</v>
      </c>
      <c r="B210" s="71" t="s">
        <v>633</v>
      </c>
    </row>
    <row r="211" spans="1:2" s="53" customFormat="1" ht="11.45" customHeight="1">
      <c r="A211" s="70" t="s">
        <v>651</v>
      </c>
      <c r="B211" s="71" t="s">
        <v>83</v>
      </c>
    </row>
    <row r="212" spans="1:2" s="53" customFormat="1" ht="11.45" customHeight="1">
      <c r="A212" s="70" t="s">
        <v>652</v>
      </c>
      <c r="B212" s="71" t="s">
        <v>629</v>
      </c>
    </row>
    <row r="213" spans="1:2" s="53" customFormat="1" ht="11.45" customHeight="1">
      <c r="A213" s="70" t="s">
        <v>653</v>
      </c>
      <c r="B213" s="71" t="s">
        <v>631</v>
      </c>
    </row>
    <row r="214" spans="1:2" s="53" customFormat="1" ht="11.45" customHeight="1">
      <c r="A214" s="70" t="s">
        <v>654</v>
      </c>
      <c r="B214" s="71" t="s">
        <v>633</v>
      </c>
    </row>
    <row r="215" spans="1:2" s="53" customFormat="1" ht="11.45" customHeight="1">
      <c r="A215" s="70" t="s">
        <v>655</v>
      </c>
      <c r="B215" s="71" t="s">
        <v>656</v>
      </c>
    </row>
    <row r="216" spans="1:2" s="53" customFormat="1" ht="9.9499999999999993" customHeight="1">
      <c r="A216" s="70"/>
      <c r="B216" s="71"/>
    </row>
    <row r="217" spans="1:2" s="50" customFormat="1" ht="11.45" customHeight="1">
      <c r="A217" s="68" t="s">
        <v>657</v>
      </c>
      <c r="B217" s="69" t="s">
        <v>151</v>
      </c>
    </row>
    <row r="218" spans="1:2" s="53" customFormat="1" ht="11.45" customHeight="1">
      <c r="A218" s="70" t="s">
        <v>658</v>
      </c>
      <c r="B218" s="71" t="s">
        <v>84</v>
      </c>
    </row>
    <row r="219" spans="1:2" s="53" customFormat="1" ht="11.45" customHeight="1">
      <c r="A219" s="70" t="s">
        <v>659</v>
      </c>
      <c r="B219" s="71" t="s">
        <v>660</v>
      </c>
    </row>
    <row r="220" spans="1:2" s="53" customFormat="1" ht="11.45" customHeight="1">
      <c r="A220" s="70" t="s">
        <v>661</v>
      </c>
      <c r="B220" s="71" t="s">
        <v>662</v>
      </c>
    </row>
    <row r="221" spans="1:2" s="53" customFormat="1" ht="11.45" customHeight="1">
      <c r="A221" s="70" t="s">
        <v>663</v>
      </c>
      <c r="B221" s="71" t="s">
        <v>76</v>
      </c>
    </row>
    <row r="222" spans="1:2" s="53" customFormat="1" ht="11.45" customHeight="1">
      <c r="A222" s="70" t="s">
        <v>664</v>
      </c>
      <c r="B222" s="71" t="s">
        <v>665</v>
      </c>
    </row>
    <row r="223" spans="1:2" s="53" customFormat="1" ht="11.45" customHeight="1">
      <c r="A223" s="70" t="s">
        <v>666</v>
      </c>
      <c r="B223" s="71" t="s">
        <v>667</v>
      </c>
    </row>
    <row r="224" spans="1:2" s="53" customFormat="1" ht="11.45" customHeight="1">
      <c r="A224" s="70" t="s">
        <v>668</v>
      </c>
      <c r="B224" s="71" t="s">
        <v>669</v>
      </c>
    </row>
    <row r="225" spans="1:2" s="53" customFormat="1" ht="11.45" customHeight="1">
      <c r="A225" s="70" t="s">
        <v>670</v>
      </c>
      <c r="B225" s="71" t="s">
        <v>671</v>
      </c>
    </row>
    <row r="226" spans="1:2" s="53" customFormat="1" ht="11.45" customHeight="1">
      <c r="A226" s="70" t="s">
        <v>672</v>
      </c>
      <c r="B226" s="71" t="s">
        <v>673</v>
      </c>
    </row>
    <row r="227" spans="1:2" s="53" customFormat="1" ht="11.45" customHeight="1">
      <c r="A227" s="70" t="s">
        <v>674</v>
      </c>
      <c r="B227" s="71" t="s">
        <v>675</v>
      </c>
    </row>
    <row r="228" spans="1:2" s="53" customFormat="1" ht="11.45" customHeight="1">
      <c r="A228" s="70" t="s">
        <v>676</v>
      </c>
      <c r="B228" s="71" t="s">
        <v>677</v>
      </c>
    </row>
    <row r="229" spans="1:2" s="53" customFormat="1" ht="11.45" customHeight="1">
      <c r="A229" s="70" t="s">
        <v>678</v>
      </c>
      <c r="B229" s="71" t="s">
        <v>679</v>
      </c>
    </row>
    <row r="230" spans="1:2" s="53" customFormat="1" ht="11.45" customHeight="1">
      <c r="A230" s="70" t="s">
        <v>680</v>
      </c>
      <c r="B230" s="71" t="s">
        <v>681</v>
      </c>
    </row>
    <row r="231" spans="1:2" s="53" customFormat="1" ht="11.45" customHeight="1">
      <c r="A231" s="70" t="s">
        <v>682</v>
      </c>
      <c r="B231" s="71" t="s">
        <v>683</v>
      </c>
    </row>
    <row r="232" spans="1:2" s="53" customFormat="1" ht="9.9499999999999993" customHeight="1">
      <c r="A232" s="70"/>
      <c r="B232" s="71"/>
    </row>
    <row r="233" spans="1:2" s="50" customFormat="1" ht="11.45" customHeight="1">
      <c r="A233" s="68" t="s">
        <v>684</v>
      </c>
      <c r="B233" s="69" t="s">
        <v>685</v>
      </c>
    </row>
    <row r="234" spans="1:2" s="53" customFormat="1" ht="11.45" customHeight="1">
      <c r="A234" s="70" t="s">
        <v>686</v>
      </c>
      <c r="B234" s="71" t="s">
        <v>77</v>
      </c>
    </row>
    <row r="235" spans="1:2" s="53" customFormat="1" ht="11.45" customHeight="1">
      <c r="A235" s="70" t="s">
        <v>687</v>
      </c>
      <c r="B235" s="71" t="s">
        <v>688</v>
      </c>
    </row>
    <row r="236" spans="1:2" s="53" customFormat="1" ht="11.45" customHeight="1">
      <c r="A236" s="70" t="s">
        <v>689</v>
      </c>
      <c r="B236" s="71" t="s">
        <v>690</v>
      </c>
    </row>
    <row r="237" spans="1:2" s="53" customFormat="1" ht="11.45" customHeight="1">
      <c r="A237" s="70" t="s">
        <v>691</v>
      </c>
      <c r="B237" s="71" t="s">
        <v>692</v>
      </c>
    </row>
    <row r="238" spans="1:2" s="53" customFormat="1" ht="11.45" customHeight="1">
      <c r="A238" s="70" t="s">
        <v>693</v>
      </c>
      <c r="B238" s="71" t="s">
        <v>694</v>
      </c>
    </row>
    <row r="239" spans="1:2" s="53" customFormat="1" ht="11.45" customHeight="1">
      <c r="A239" s="70" t="s">
        <v>695</v>
      </c>
      <c r="B239" s="71" t="s">
        <v>696</v>
      </c>
    </row>
    <row r="240" spans="1:2" s="53" customFormat="1" ht="11.45" customHeight="1">
      <c r="A240" s="70" t="s">
        <v>697</v>
      </c>
      <c r="B240" s="71" t="s">
        <v>698</v>
      </c>
    </row>
    <row r="241" spans="1:2" s="53" customFormat="1" ht="11.45" customHeight="1">
      <c r="A241" s="70" t="s">
        <v>699</v>
      </c>
      <c r="B241" s="71" t="s">
        <v>700</v>
      </c>
    </row>
    <row r="242" spans="1:2" s="53" customFormat="1" ht="11.45" customHeight="1">
      <c r="A242" s="70" t="s">
        <v>701</v>
      </c>
      <c r="B242" s="71" t="s">
        <v>702</v>
      </c>
    </row>
    <row r="243" spans="1:2" s="53" customFormat="1" ht="11.45" customHeight="1">
      <c r="A243" s="70" t="s">
        <v>703</v>
      </c>
      <c r="B243" s="71" t="s">
        <v>704</v>
      </c>
    </row>
    <row r="244" spans="1:2" s="53" customFormat="1" ht="11.45" customHeight="1">
      <c r="A244" s="70" t="s">
        <v>705</v>
      </c>
      <c r="B244" s="71" t="s">
        <v>79</v>
      </c>
    </row>
    <row r="245" spans="1:2" s="53" customFormat="1" ht="11.45" customHeight="1">
      <c r="A245" s="70" t="s">
        <v>706</v>
      </c>
      <c r="B245" s="71" t="s">
        <v>688</v>
      </c>
    </row>
    <row r="246" spans="1:2" s="53" customFormat="1" ht="11.45" customHeight="1">
      <c r="A246" s="70" t="s">
        <v>707</v>
      </c>
      <c r="B246" s="71" t="s">
        <v>690</v>
      </c>
    </row>
    <row r="247" spans="1:2" s="53" customFormat="1" ht="11.45" customHeight="1">
      <c r="A247" s="70" t="s">
        <v>708</v>
      </c>
      <c r="B247" s="71" t="s">
        <v>692</v>
      </c>
    </row>
    <row r="248" spans="1:2" s="53" customFormat="1" ht="11.45" customHeight="1">
      <c r="A248" s="70" t="s">
        <v>709</v>
      </c>
      <c r="B248" s="71" t="s">
        <v>694</v>
      </c>
    </row>
    <row r="249" spans="1:2" s="53" customFormat="1" ht="11.45" customHeight="1">
      <c r="A249" s="70" t="s">
        <v>710</v>
      </c>
      <c r="B249" s="71" t="s">
        <v>696</v>
      </c>
    </row>
    <row r="250" spans="1:2" s="53" customFormat="1" ht="11.45" customHeight="1">
      <c r="A250" s="70" t="s">
        <v>711</v>
      </c>
      <c r="B250" s="71" t="s">
        <v>698</v>
      </c>
    </row>
    <row r="251" spans="1:2" s="53" customFormat="1" ht="11.45" customHeight="1">
      <c r="A251" s="70" t="s">
        <v>712</v>
      </c>
      <c r="B251" s="71" t="s">
        <v>700</v>
      </c>
    </row>
    <row r="252" spans="1:2" s="53" customFormat="1" ht="11.45" customHeight="1">
      <c r="A252" s="70" t="s">
        <v>713</v>
      </c>
      <c r="B252" s="71" t="s">
        <v>702</v>
      </c>
    </row>
    <row r="253" spans="1:2" s="53" customFormat="1" ht="11.45" customHeight="1">
      <c r="A253" s="70" t="s">
        <v>714</v>
      </c>
      <c r="B253" s="71" t="s">
        <v>704</v>
      </c>
    </row>
    <row r="254" spans="1:2" s="53" customFormat="1" ht="11.45" customHeight="1">
      <c r="A254" s="70" t="s">
        <v>715</v>
      </c>
      <c r="B254" s="71" t="s">
        <v>716</v>
      </c>
    </row>
    <row r="255" spans="1:2" s="53" customFormat="1" ht="11.45" customHeight="1">
      <c r="A255" s="70" t="s">
        <v>717</v>
      </c>
      <c r="B255" s="71" t="s">
        <v>718</v>
      </c>
    </row>
    <row r="256" spans="1:2" s="53" customFormat="1" ht="11.45" customHeight="1">
      <c r="A256" s="70" t="s">
        <v>719</v>
      </c>
      <c r="B256" s="71" t="s">
        <v>720</v>
      </c>
    </row>
    <row r="257" spans="1:2" s="53" customFormat="1" ht="11.45" customHeight="1">
      <c r="A257" s="70" t="s">
        <v>721</v>
      </c>
      <c r="B257" s="71" t="s">
        <v>722</v>
      </c>
    </row>
    <row r="258" spans="1:2" s="53" customFormat="1" ht="11.45" customHeight="1">
      <c r="A258" s="70" t="s">
        <v>723</v>
      </c>
      <c r="B258" s="71" t="s">
        <v>86</v>
      </c>
    </row>
    <row r="259" spans="1:2" s="53" customFormat="1" ht="11.45" customHeight="1">
      <c r="A259" s="70" t="s">
        <v>724</v>
      </c>
      <c r="B259" s="71" t="s">
        <v>725</v>
      </c>
    </row>
    <row r="260" spans="1:2" s="53" customFormat="1" ht="11.45" customHeight="1">
      <c r="A260" s="70" t="s">
        <v>726</v>
      </c>
      <c r="B260" s="71" t="s">
        <v>727</v>
      </c>
    </row>
    <row r="261" spans="1:2" s="53" customFormat="1" ht="11.45" customHeight="1">
      <c r="A261" s="70" t="s">
        <v>728</v>
      </c>
      <c r="B261" s="71" t="s">
        <v>87</v>
      </c>
    </row>
    <row r="262" spans="1:2" s="53" customFormat="1" ht="11.45" customHeight="1">
      <c r="A262" s="70" t="s">
        <v>729</v>
      </c>
      <c r="B262" s="71" t="s">
        <v>688</v>
      </c>
    </row>
    <row r="263" spans="1:2" s="53" customFormat="1" ht="11.45" customHeight="1">
      <c r="A263" s="70" t="s">
        <v>730</v>
      </c>
      <c r="B263" s="71" t="s">
        <v>690</v>
      </c>
    </row>
    <row r="264" spans="1:2" s="53" customFormat="1" ht="11.45" customHeight="1">
      <c r="A264" s="70" t="s">
        <v>731</v>
      </c>
      <c r="B264" s="71" t="s">
        <v>692</v>
      </c>
    </row>
    <row r="265" spans="1:2" s="53" customFormat="1" ht="11.45" customHeight="1">
      <c r="A265" s="70" t="s">
        <v>732</v>
      </c>
      <c r="B265" s="71" t="s">
        <v>694</v>
      </c>
    </row>
    <row r="266" spans="1:2" s="53" customFormat="1" ht="11.45" customHeight="1">
      <c r="A266" s="70" t="s">
        <v>733</v>
      </c>
      <c r="B266" s="71" t="s">
        <v>696</v>
      </c>
    </row>
    <row r="267" spans="1:2" s="53" customFormat="1" ht="11.45" customHeight="1">
      <c r="A267" s="70" t="s">
        <v>734</v>
      </c>
      <c r="B267" s="71" t="s">
        <v>72</v>
      </c>
    </row>
    <row r="268" spans="1:2" s="53" customFormat="1" ht="11.45" customHeight="1">
      <c r="A268" s="70" t="s">
        <v>735</v>
      </c>
      <c r="B268" s="71" t="s">
        <v>688</v>
      </c>
    </row>
    <row r="269" spans="1:2" s="53" customFormat="1" ht="11.45" customHeight="1">
      <c r="A269" s="70" t="s">
        <v>736</v>
      </c>
      <c r="B269" s="71" t="s">
        <v>690</v>
      </c>
    </row>
    <row r="270" spans="1:2" s="53" customFormat="1" ht="11.45" customHeight="1">
      <c r="A270" s="70" t="s">
        <v>737</v>
      </c>
      <c r="B270" s="71" t="s">
        <v>692</v>
      </c>
    </row>
    <row r="271" spans="1:2" s="53" customFormat="1" ht="11.45" customHeight="1">
      <c r="A271" s="70" t="s">
        <v>738</v>
      </c>
      <c r="B271" s="71" t="s">
        <v>694</v>
      </c>
    </row>
    <row r="272" spans="1:2" s="53" customFormat="1" ht="11.45" customHeight="1">
      <c r="A272" s="70" t="s">
        <v>739</v>
      </c>
      <c r="B272" s="71" t="s">
        <v>740</v>
      </c>
    </row>
    <row r="273" spans="1:2" s="53" customFormat="1" ht="9.9499999999999993" customHeight="1">
      <c r="A273" s="70"/>
      <c r="B273" s="71"/>
    </row>
    <row r="274" spans="1:2" s="50" customFormat="1" ht="11.45" customHeight="1">
      <c r="A274" s="68" t="s">
        <v>741</v>
      </c>
      <c r="B274" s="69" t="s">
        <v>742</v>
      </c>
    </row>
    <row r="275" spans="1:2" s="53" customFormat="1" ht="11.45" customHeight="1">
      <c r="A275" s="70" t="s">
        <v>743</v>
      </c>
      <c r="B275" s="71" t="s">
        <v>744</v>
      </c>
    </row>
    <row r="276" spans="1:2" s="53" customFormat="1" ht="11.45" customHeight="1">
      <c r="A276" s="70" t="s">
        <v>745</v>
      </c>
      <c r="B276" s="71" t="s">
        <v>746</v>
      </c>
    </row>
    <row r="277" spans="1:2" s="53" customFormat="1" ht="11.45" customHeight="1">
      <c r="A277" s="70" t="s">
        <v>747</v>
      </c>
      <c r="B277" s="71" t="s">
        <v>748</v>
      </c>
    </row>
    <row r="278" spans="1:2" s="53" customFormat="1" ht="11.45" customHeight="1">
      <c r="A278" s="70" t="s">
        <v>749</v>
      </c>
      <c r="B278" s="71" t="s">
        <v>750</v>
      </c>
    </row>
    <row r="279" spans="1:2" s="53" customFormat="1" ht="11.45" customHeight="1">
      <c r="A279" s="70" t="s">
        <v>751</v>
      </c>
      <c r="B279" s="71" t="s">
        <v>752</v>
      </c>
    </row>
    <row r="280" spans="1:2" s="53" customFormat="1" ht="11.45" customHeight="1">
      <c r="A280" s="70" t="s">
        <v>753</v>
      </c>
      <c r="B280" s="71" t="s">
        <v>85</v>
      </c>
    </row>
    <row r="281" spans="1:2" s="53" customFormat="1" ht="11.45" customHeight="1">
      <c r="A281" s="70" t="s">
        <v>754</v>
      </c>
      <c r="B281" s="71" t="s">
        <v>755</v>
      </c>
    </row>
    <row r="282" spans="1:2" s="53" customFormat="1" ht="11.45" customHeight="1">
      <c r="A282" s="70" t="s">
        <v>756</v>
      </c>
      <c r="B282" s="71" t="s">
        <v>688</v>
      </c>
    </row>
    <row r="283" spans="1:2" s="53" customFormat="1" ht="11.45" customHeight="1">
      <c r="A283" s="70" t="s">
        <v>757</v>
      </c>
      <c r="B283" s="71" t="s">
        <v>690</v>
      </c>
    </row>
    <row r="284" spans="1:2" s="53" customFormat="1" ht="11.45" customHeight="1">
      <c r="A284" s="70" t="s">
        <v>758</v>
      </c>
      <c r="B284" s="71" t="s">
        <v>692</v>
      </c>
    </row>
    <row r="285" spans="1:2" s="53" customFormat="1" ht="11.45" customHeight="1">
      <c r="A285" s="70" t="s">
        <v>759</v>
      </c>
      <c r="B285" s="71" t="s">
        <v>694</v>
      </c>
    </row>
    <row r="286" spans="1:2" s="53" customFormat="1" ht="11.45" customHeight="1">
      <c r="A286" s="70" t="s">
        <v>760</v>
      </c>
      <c r="B286" s="71" t="s">
        <v>696</v>
      </c>
    </row>
    <row r="287" spans="1:2" s="53" customFormat="1" ht="11.45" customHeight="1">
      <c r="A287" s="70" t="s">
        <v>761</v>
      </c>
      <c r="B287" s="71" t="s">
        <v>698</v>
      </c>
    </row>
    <row r="288" spans="1:2" s="53" customFormat="1" ht="11.45" customHeight="1">
      <c r="A288" s="70" t="s">
        <v>762</v>
      </c>
      <c r="B288" s="71" t="s">
        <v>700</v>
      </c>
    </row>
    <row r="289" spans="1:2" s="53" customFormat="1" ht="11.45" customHeight="1">
      <c r="A289" s="70" t="s">
        <v>763</v>
      </c>
      <c r="B289" s="71" t="s">
        <v>702</v>
      </c>
    </row>
    <row r="290" spans="1:2" s="53" customFormat="1" ht="11.45" customHeight="1">
      <c r="A290" s="70" t="s">
        <v>764</v>
      </c>
      <c r="B290" s="71" t="s">
        <v>704</v>
      </c>
    </row>
    <row r="291" spans="1:2" s="53" customFormat="1" ht="11.45" customHeight="1">
      <c r="A291" s="70" t="s">
        <v>765</v>
      </c>
      <c r="B291" s="71" t="s">
        <v>445</v>
      </c>
    </row>
    <row r="292" spans="1:2" s="53" customFormat="1" ht="11.45" customHeight="1">
      <c r="A292" s="70" t="s">
        <v>766</v>
      </c>
      <c r="B292" s="71" t="s">
        <v>767</v>
      </c>
    </row>
    <row r="293" spans="1:2" s="53" customFormat="1" ht="11.45" customHeight="1">
      <c r="A293" s="70" t="s">
        <v>768</v>
      </c>
      <c r="B293" s="71" t="s">
        <v>769</v>
      </c>
    </row>
    <row r="294" spans="1:2" s="53" customFormat="1" ht="11.45" customHeight="1">
      <c r="A294" s="70" t="s">
        <v>770</v>
      </c>
      <c r="B294" s="71" t="s">
        <v>510</v>
      </c>
    </row>
    <row r="295" spans="1:2" s="53" customFormat="1" ht="11.45" customHeight="1">
      <c r="A295" s="70" t="s">
        <v>771</v>
      </c>
      <c r="B295" s="71" t="s">
        <v>512</v>
      </c>
    </row>
    <row r="296" spans="1:2" s="53" customFormat="1" ht="11.45" customHeight="1">
      <c r="A296" s="70" t="s">
        <v>772</v>
      </c>
      <c r="B296" s="71" t="s">
        <v>773</v>
      </c>
    </row>
    <row r="297" spans="1:2" s="53" customFormat="1" ht="11.45" customHeight="1">
      <c r="A297" s="70" t="s">
        <v>774</v>
      </c>
      <c r="B297" s="71" t="s">
        <v>516</v>
      </c>
    </row>
    <row r="298" spans="1:2" s="53" customFormat="1" ht="11.45" customHeight="1">
      <c r="A298" s="70" t="s">
        <v>775</v>
      </c>
      <c r="B298" s="71" t="s">
        <v>776</v>
      </c>
    </row>
    <row r="299" spans="1:2" s="53" customFormat="1" ht="9.9499999999999993" customHeight="1">
      <c r="A299" s="70"/>
      <c r="B299" s="71"/>
    </row>
    <row r="300" spans="1:2" s="50" customFormat="1" ht="11.45" customHeight="1">
      <c r="A300" s="68" t="s">
        <v>777</v>
      </c>
      <c r="B300" s="69" t="s">
        <v>778</v>
      </c>
    </row>
    <row r="301" spans="1:2" s="53" customFormat="1" ht="11.45" customHeight="1">
      <c r="A301" s="70" t="s">
        <v>779</v>
      </c>
      <c r="B301" s="71" t="s">
        <v>153</v>
      </c>
    </row>
    <row r="302" spans="1:2" s="53" customFormat="1" ht="11.45" customHeight="1">
      <c r="A302" s="70" t="s">
        <v>780</v>
      </c>
      <c r="B302" s="71" t="s">
        <v>688</v>
      </c>
    </row>
    <row r="303" spans="1:2" s="53" customFormat="1" ht="11.45" customHeight="1">
      <c r="A303" s="70" t="s">
        <v>781</v>
      </c>
      <c r="B303" s="71" t="s">
        <v>690</v>
      </c>
    </row>
    <row r="304" spans="1:2" s="53" customFormat="1" ht="11.45" customHeight="1">
      <c r="A304" s="70" t="s">
        <v>782</v>
      </c>
      <c r="B304" s="71" t="s">
        <v>692</v>
      </c>
    </row>
    <row r="305" spans="1:2" s="53" customFormat="1" ht="11.45" customHeight="1">
      <c r="A305" s="70" t="s">
        <v>783</v>
      </c>
      <c r="B305" s="71" t="s">
        <v>694</v>
      </c>
    </row>
    <row r="306" spans="1:2" s="53" customFormat="1" ht="11.45" customHeight="1">
      <c r="A306" s="70" t="s">
        <v>784</v>
      </c>
      <c r="B306" s="71" t="s">
        <v>696</v>
      </c>
    </row>
    <row r="307" spans="1:2" s="53" customFormat="1" ht="11.45" customHeight="1">
      <c r="A307" s="70" t="s">
        <v>785</v>
      </c>
      <c r="B307" s="71" t="s">
        <v>698</v>
      </c>
    </row>
    <row r="308" spans="1:2" s="53" customFormat="1" ht="11.45" customHeight="1">
      <c r="A308" s="70" t="s">
        <v>786</v>
      </c>
      <c r="B308" s="71" t="s">
        <v>700</v>
      </c>
    </row>
    <row r="309" spans="1:2" s="53" customFormat="1" ht="11.45" customHeight="1">
      <c r="A309" s="70" t="s">
        <v>787</v>
      </c>
      <c r="B309" s="71" t="s">
        <v>788</v>
      </c>
    </row>
    <row r="310" spans="1:2" s="53" customFormat="1" ht="11.45" customHeight="1">
      <c r="A310" s="70" t="s">
        <v>789</v>
      </c>
      <c r="B310" s="71" t="s">
        <v>790</v>
      </c>
    </row>
    <row r="311" spans="1:2" s="53" customFormat="1" ht="11.45" customHeight="1">
      <c r="A311" s="70" t="s">
        <v>791</v>
      </c>
      <c r="B311" s="71" t="s">
        <v>792</v>
      </c>
    </row>
    <row r="312" spans="1:2" s="53" customFormat="1" ht="11.45" customHeight="1">
      <c r="A312" s="70" t="s">
        <v>793</v>
      </c>
      <c r="B312" s="71" t="s">
        <v>794</v>
      </c>
    </row>
    <row r="313" spans="1:2" s="53" customFormat="1" ht="11.45" customHeight="1">
      <c r="A313" s="70" t="s">
        <v>795</v>
      </c>
      <c r="B313" s="71" t="s">
        <v>796</v>
      </c>
    </row>
    <row r="314" spans="1:2" s="53" customFormat="1" ht="11.45" customHeight="1">
      <c r="A314" s="70" t="s">
        <v>797</v>
      </c>
      <c r="B314" s="71" t="s">
        <v>798</v>
      </c>
    </row>
    <row r="315" spans="1:2" s="53" customFormat="1" ht="11.45" customHeight="1">
      <c r="A315" s="70" t="s">
        <v>799</v>
      </c>
      <c r="B315" s="71" t="s">
        <v>800</v>
      </c>
    </row>
    <row r="316" spans="1:2" s="53" customFormat="1" ht="11.45" customHeight="1">
      <c r="A316" s="70" t="s">
        <v>801</v>
      </c>
      <c r="B316" s="71" t="s">
        <v>802</v>
      </c>
    </row>
    <row r="317" spans="1:2" s="53" customFormat="1" ht="9.9499999999999993" customHeight="1">
      <c r="A317" s="70"/>
      <c r="B317" s="71"/>
    </row>
    <row r="318" spans="1:2" s="50" customFormat="1" ht="11.45" customHeight="1">
      <c r="A318" s="68" t="s">
        <v>803</v>
      </c>
      <c r="B318" s="69" t="s">
        <v>156</v>
      </c>
    </row>
    <row r="319" spans="1:2" s="53" customFormat="1" ht="11.45" customHeight="1">
      <c r="A319" s="70" t="s">
        <v>804</v>
      </c>
      <c r="B319" s="71" t="s">
        <v>156</v>
      </c>
    </row>
    <row r="320" spans="1:2" s="50" customFormat="1" ht="11.45" customHeight="1">
      <c r="A320" s="68" t="s">
        <v>805</v>
      </c>
      <c r="B320" s="69" t="s">
        <v>161</v>
      </c>
    </row>
    <row r="321" spans="1:2" s="53" customFormat="1" ht="11.45" customHeight="1">
      <c r="A321" s="70" t="s">
        <v>806</v>
      </c>
      <c r="B321" s="71" t="s">
        <v>807</v>
      </c>
    </row>
    <row r="322" spans="1:2" s="53" customFormat="1" ht="11.45" customHeight="1">
      <c r="A322" s="70" t="s">
        <v>808</v>
      </c>
      <c r="B322" s="71" t="s">
        <v>688</v>
      </c>
    </row>
    <row r="323" spans="1:2" s="53" customFormat="1" ht="11.45" customHeight="1">
      <c r="A323" s="70" t="s">
        <v>809</v>
      </c>
      <c r="B323" s="71" t="s">
        <v>690</v>
      </c>
    </row>
    <row r="324" spans="1:2" s="53" customFormat="1" ht="11.45" customHeight="1">
      <c r="A324" s="70" t="s">
        <v>810</v>
      </c>
      <c r="B324" s="71" t="s">
        <v>692</v>
      </c>
    </row>
    <row r="325" spans="1:2" s="53" customFormat="1" ht="11.45" customHeight="1">
      <c r="A325" s="70" t="s">
        <v>811</v>
      </c>
      <c r="B325" s="71" t="s">
        <v>694</v>
      </c>
    </row>
    <row r="326" spans="1:2" s="53" customFormat="1" ht="11.45" customHeight="1">
      <c r="A326" s="70" t="s">
        <v>812</v>
      </c>
      <c r="B326" s="71" t="s">
        <v>696</v>
      </c>
    </row>
    <row r="327" spans="1:2" s="53" customFormat="1" ht="11.45" customHeight="1">
      <c r="A327" s="70" t="s">
        <v>813</v>
      </c>
      <c r="B327" s="71" t="s">
        <v>698</v>
      </c>
    </row>
    <row r="328" spans="1:2" s="53" customFormat="1" ht="11.45" customHeight="1">
      <c r="A328" s="70" t="s">
        <v>814</v>
      </c>
      <c r="B328" s="71" t="s">
        <v>700</v>
      </c>
    </row>
    <row r="329" spans="1:2" s="53" customFormat="1" ht="11.45" customHeight="1">
      <c r="A329" s="70" t="s">
        <v>815</v>
      </c>
      <c r="B329" s="71" t="s">
        <v>702</v>
      </c>
    </row>
    <row r="330" spans="1:2" s="53" customFormat="1" ht="11.45" customHeight="1">
      <c r="A330" s="70" t="s">
        <v>816</v>
      </c>
      <c r="B330" s="71" t="s">
        <v>704</v>
      </c>
    </row>
    <row r="331" spans="1:2" s="53" customFormat="1" ht="11.45" customHeight="1">
      <c r="A331" s="70" t="s">
        <v>817</v>
      </c>
      <c r="B331" s="71" t="s">
        <v>818</v>
      </c>
    </row>
    <row r="332" spans="1:2" s="53" customFormat="1" ht="11.45" customHeight="1">
      <c r="A332" s="70" t="s">
        <v>819</v>
      </c>
      <c r="B332" s="71" t="s">
        <v>820</v>
      </c>
    </row>
    <row r="333" spans="1:2" s="53" customFormat="1" ht="23.45" customHeight="1">
      <c r="A333" s="72" t="s">
        <v>821</v>
      </c>
      <c r="B333" s="73" t="s">
        <v>822</v>
      </c>
    </row>
    <row r="334" spans="1:2" s="53" customFormat="1" ht="23.45" customHeight="1">
      <c r="A334" s="72" t="s">
        <v>823</v>
      </c>
      <c r="B334" s="73" t="s">
        <v>824</v>
      </c>
    </row>
    <row r="335" spans="1:2" s="53" customFormat="1" ht="11.45" customHeight="1">
      <c r="A335" s="70" t="s">
        <v>825</v>
      </c>
      <c r="B335" s="71" t="s">
        <v>826</v>
      </c>
    </row>
    <row r="336" spans="1:2" s="53" customFormat="1" ht="11.45" customHeight="1">
      <c r="A336" s="70" t="s">
        <v>827</v>
      </c>
      <c r="B336" s="71" t="s">
        <v>565</v>
      </c>
    </row>
    <row r="337" spans="1:2" s="53" customFormat="1" ht="11.45" customHeight="1">
      <c r="A337" s="70" t="s">
        <v>828</v>
      </c>
      <c r="B337" s="71" t="s">
        <v>567</v>
      </c>
    </row>
    <row r="338" spans="1:2" s="53" customFormat="1" ht="11.45" customHeight="1">
      <c r="A338" s="70" t="s">
        <v>829</v>
      </c>
      <c r="B338" s="71" t="s">
        <v>569</v>
      </c>
    </row>
    <row r="339" spans="1:2" s="53" customFormat="1" ht="11.45" customHeight="1">
      <c r="A339" s="70" t="s">
        <v>830</v>
      </c>
      <c r="B339" s="71" t="s">
        <v>571</v>
      </c>
    </row>
    <row r="340" spans="1:2" s="53" customFormat="1" ht="11.45" customHeight="1">
      <c r="A340" s="70" t="s">
        <v>831</v>
      </c>
      <c r="B340" s="71" t="s">
        <v>573</v>
      </c>
    </row>
    <row r="341" spans="1:2" s="53" customFormat="1" ht="11.45" customHeight="1">
      <c r="A341" s="70" t="s">
        <v>832</v>
      </c>
      <c r="B341" s="71" t="s">
        <v>575</v>
      </c>
    </row>
    <row r="342" spans="1:2" s="53" customFormat="1" ht="11.45" customHeight="1">
      <c r="A342" s="70" t="s">
        <v>833</v>
      </c>
      <c r="B342" s="71" t="s">
        <v>577</v>
      </c>
    </row>
    <row r="343" spans="1:2" s="53" customFormat="1" ht="11.45" customHeight="1">
      <c r="A343" s="70" t="s">
        <v>834</v>
      </c>
      <c r="B343" s="71" t="s">
        <v>835</v>
      </c>
    </row>
    <row r="344" spans="1:2" s="53" customFormat="1" ht="11.45" customHeight="1">
      <c r="A344" s="70" t="s">
        <v>836</v>
      </c>
      <c r="B344" s="71" t="s">
        <v>837</v>
      </c>
    </row>
    <row r="345" spans="1:2" s="53" customFormat="1" ht="11.45" customHeight="1">
      <c r="A345" s="70" t="s">
        <v>838</v>
      </c>
      <c r="B345" s="71" t="s">
        <v>839</v>
      </c>
    </row>
    <row r="346" spans="1:2" s="53" customFormat="1" ht="11.45" customHeight="1">
      <c r="A346" s="70" t="s">
        <v>840</v>
      </c>
      <c r="B346" s="71" t="s">
        <v>688</v>
      </c>
    </row>
    <row r="347" spans="1:2" s="53" customFormat="1" ht="11.45" customHeight="1">
      <c r="A347" s="70" t="s">
        <v>841</v>
      </c>
      <c r="B347" s="71" t="s">
        <v>690</v>
      </c>
    </row>
    <row r="348" spans="1:2" s="53" customFormat="1" ht="11.45" customHeight="1">
      <c r="A348" s="70" t="s">
        <v>842</v>
      </c>
      <c r="B348" s="71" t="s">
        <v>692</v>
      </c>
    </row>
    <row r="349" spans="1:2" s="53" customFormat="1" ht="11.45" customHeight="1">
      <c r="A349" s="70" t="s">
        <v>843</v>
      </c>
      <c r="B349" s="71" t="s">
        <v>694</v>
      </c>
    </row>
    <row r="350" spans="1:2" s="53" customFormat="1" ht="11.45" customHeight="1">
      <c r="A350" s="70" t="s">
        <v>844</v>
      </c>
      <c r="B350" s="71" t="s">
        <v>696</v>
      </c>
    </row>
    <row r="351" spans="1:2" s="53" customFormat="1" ht="11.45" customHeight="1">
      <c r="A351" s="70" t="s">
        <v>845</v>
      </c>
      <c r="B351" s="71" t="s">
        <v>698</v>
      </c>
    </row>
    <row r="352" spans="1:2" s="53" customFormat="1" ht="11.45" customHeight="1">
      <c r="A352" s="70" t="s">
        <v>846</v>
      </c>
      <c r="B352" s="71" t="s">
        <v>700</v>
      </c>
    </row>
    <row r="353" spans="1:2" s="53" customFormat="1" ht="11.45" customHeight="1">
      <c r="A353" s="70" t="s">
        <v>847</v>
      </c>
      <c r="B353" s="71" t="s">
        <v>788</v>
      </c>
    </row>
    <row r="354" spans="1:2" s="53" customFormat="1" ht="11.45" customHeight="1">
      <c r="A354" s="70" t="s">
        <v>848</v>
      </c>
      <c r="B354" s="71" t="s">
        <v>790</v>
      </c>
    </row>
    <row r="355" spans="1:2" s="53" customFormat="1" ht="11.45" customHeight="1">
      <c r="A355" s="70" t="s">
        <v>849</v>
      </c>
      <c r="B355" s="71" t="s">
        <v>792</v>
      </c>
    </row>
    <row r="356" spans="1:2" s="53" customFormat="1" ht="11.45" customHeight="1">
      <c r="A356" s="70"/>
      <c r="B356" s="71"/>
    </row>
    <row r="357" spans="1:2" s="50" customFormat="1" ht="11.45" customHeight="1">
      <c r="A357" s="68" t="s">
        <v>850</v>
      </c>
      <c r="B357" s="69" t="s">
        <v>851</v>
      </c>
    </row>
    <row r="358" spans="1:2" s="53" customFormat="1" ht="11.45" customHeight="1">
      <c r="A358" s="70" t="s">
        <v>852</v>
      </c>
      <c r="B358" s="71" t="s">
        <v>853</v>
      </c>
    </row>
    <row r="359" spans="1:2" s="53" customFormat="1" ht="11.45" customHeight="1">
      <c r="A359" s="70" t="s">
        <v>854</v>
      </c>
      <c r="B359" s="71" t="s">
        <v>855</v>
      </c>
    </row>
    <row r="360" spans="1:2" s="53" customFormat="1" ht="11.45" customHeight="1">
      <c r="A360" s="70" t="s">
        <v>856</v>
      </c>
      <c r="B360" s="71" t="s">
        <v>688</v>
      </c>
    </row>
    <row r="361" spans="1:2" s="53" customFormat="1" ht="11.45" customHeight="1">
      <c r="A361" s="70" t="s">
        <v>857</v>
      </c>
      <c r="B361" s="71" t="s">
        <v>690</v>
      </c>
    </row>
    <row r="362" spans="1:2" s="53" customFormat="1" ht="11.45" customHeight="1">
      <c r="A362" s="70" t="s">
        <v>858</v>
      </c>
      <c r="B362" s="71" t="s">
        <v>692</v>
      </c>
    </row>
    <row r="363" spans="1:2" s="53" customFormat="1" ht="11.45" customHeight="1">
      <c r="A363" s="70" t="s">
        <v>859</v>
      </c>
      <c r="B363" s="71" t="s">
        <v>694</v>
      </c>
    </row>
    <row r="364" spans="1:2" s="53" customFormat="1" ht="11.45" customHeight="1">
      <c r="A364" s="70" t="s">
        <v>860</v>
      </c>
      <c r="B364" s="71" t="s">
        <v>696</v>
      </c>
    </row>
    <row r="365" spans="1:2" s="53" customFormat="1" ht="11.45" customHeight="1">
      <c r="A365" s="70" t="s">
        <v>861</v>
      </c>
      <c r="B365" s="71" t="s">
        <v>698</v>
      </c>
    </row>
    <row r="366" spans="1:2" s="53" customFormat="1" ht="11.45" customHeight="1">
      <c r="A366" s="70" t="s">
        <v>862</v>
      </c>
      <c r="B366" s="71" t="s">
        <v>700</v>
      </c>
    </row>
    <row r="367" spans="1:2" s="53" customFormat="1" ht="11.45" customHeight="1">
      <c r="A367" s="70" t="s">
        <v>863</v>
      </c>
      <c r="B367" s="71" t="s">
        <v>788</v>
      </c>
    </row>
    <row r="368" spans="1:2" s="53" customFormat="1" ht="11.45" customHeight="1">
      <c r="A368" s="70" t="s">
        <v>864</v>
      </c>
      <c r="B368" s="71" t="s">
        <v>790</v>
      </c>
    </row>
    <row r="369" spans="1:2" s="53" customFormat="1" ht="11.45" customHeight="1">
      <c r="A369" s="70" t="s">
        <v>865</v>
      </c>
      <c r="B369" s="71" t="s">
        <v>792</v>
      </c>
    </row>
    <row r="370" spans="1:2" s="53" customFormat="1" ht="11.45" customHeight="1">
      <c r="A370" s="70" t="s">
        <v>866</v>
      </c>
      <c r="B370" s="71" t="s">
        <v>867</v>
      </c>
    </row>
    <row r="371" spans="1:2" s="53" customFormat="1" ht="11.45" customHeight="1">
      <c r="A371" s="70" t="s">
        <v>868</v>
      </c>
      <c r="B371" s="71" t="s">
        <v>869</v>
      </c>
    </row>
    <row r="372" spans="1:2" s="53" customFormat="1" ht="11.45" customHeight="1">
      <c r="A372" s="70" t="s">
        <v>870</v>
      </c>
      <c r="B372" s="71" t="s">
        <v>688</v>
      </c>
    </row>
    <row r="373" spans="1:2" s="53" customFormat="1" ht="11.45" customHeight="1">
      <c r="A373" s="70" t="s">
        <v>871</v>
      </c>
      <c r="B373" s="71" t="s">
        <v>690</v>
      </c>
    </row>
    <row r="374" spans="1:2" s="53" customFormat="1" ht="11.45" customHeight="1">
      <c r="A374" s="70" t="s">
        <v>872</v>
      </c>
      <c r="B374" s="71" t="s">
        <v>692</v>
      </c>
    </row>
    <row r="375" spans="1:2" s="53" customFormat="1" ht="11.45" customHeight="1">
      <c r="A375" s="70" t="s">
        <v>873</v>
      </c>
      <c r="B375" s="71" t="s">
        <v>694</v>
      </c>
    </row>
    <row r="376" spans="1:2" s="53" customFormat="1" ht="11.45" customHeight="1">
      <c r="A376" s="70" t="s">
        <v>874</v>
      </c>
      <c r="B376" s="71" t="s">
        <v>696</v>
      </c>
    </row>
    <row r="377" spans="1:2" s="53" customFormat="1" ht="11.45" customHeight="1">
      <c r="A377" s="70" t="s">
        <v>875</v>
      </c>
      <c r="B377" s="71" t="s">
        <v>698</v>
      </c>
    </row>
    <row r="378" spans="1:2" s="53" customFormat="1" ht="11.45" customHeight="1">
      <c r="A378" s="70" t="s">
        <v>876</v>
      </c>
      <c r="B378" s="71" t="s">
        <v>700</v>
      </c>
    </row>
    <row r="379" spans="1:2" s="53" customFormat="1" ht="11.45" customHeight="1">
      <c r="A379" s="70" t="s">
        <v>877</v>
      </c>
      <c r="B379" s="71" t="s">
        <v>788</v>
      </c>
    </row>
    <row r="380" spans="1:2" s="53" customFormat="1" ht="11.45" customHeight="1">
      <c r="A380" s="70" t="s">
        <v>878</v>
      </c>
      <c r="B380" s="71" t="s">
        <v>790</v>
      </c>
    </row>
    <row r="381" spans="1:2" s="53" customFormat="1" ht="11.45" customHeight="1">
      <c r="A381" s="70" t="s">
        <v>879</v>
      </c>
      <c r="B381" s="71" t="s">
        <v>792</v>
      </c>
    </row>
    <row r="382" spans="1:2" s="53" customFormat="1" ht="11.25">
      <c r="A382" s="59"/>
      <c r="B382" s="59"/>
    </row>
    <row r="383" spans="1:2" s="53" customFormat="1" ht="11.25">
      <c r="A383" s="59"/>
      <c r="B383" s="59"/>
    </row>
    <row r="384" spans="1:2" s="53" customFormat="1" ht="11.25">
      <c r="A384" s="59"/>
      <c r="B384" s="59"/>
    </row>
    <row r="385" spans="1:2" s="53" customFormat="1" ht="11.25">
      <c r="A385" s="59"/>
      <c r="B385" s="59"/>
    </row>
    <row r="386" spans="1:2" s="53" customFormat="1" ht="11.25">
      <c r="A386" s="59"/>
      <c r="B386" s="59"/>
    </row>
    <row r="387" spans="1:2" s="53" customFormat="1" ht="11.25">
      <c r="A387" s="59"/>
      <c r="B387" s="59"/>
    </row>
    <row r="388" spans="1:2" s="53" customFormat="1" ht="11.25">
      <c r="A388" s="59"/>
      <c r="B388" s="59"/>
    </row>
    <row r="389" spans="1:2" s="53" customFormat="1" ht="11.25">
      <c r="A389" s="59"/>
      <c r="B389" s="59"/>
    </row>
    <row r="390" spans="1:2" s="53" customFormat="1" ht="11.25">
      <c r="A390" s="59"/>
      <c r="B390" s="59"/>
    </row>
    <row r="391" spans="1:2" s="53" customFormat="1" ht="11.25">
      <c r="A391" s="59"/>
      <c r="B391" s="59"/>
    </row>
    <row r="392" spans="1:2" s="53" customFormat="1" ht="11.25">
      <c r="A392" s="59"/>
      <c r="B392" s="59"/>
    </row>
    <row r="393" spans="1:2" s="53" customFormat="1" ht="11.25">
      <c r="A393" s="59"/>
      <c r="B393" s="59"/>
    </row>
    <row r="394" spans="1:2" s="53" customFormat="1" ht="11.25">
      <c r="A394" s="59"/>
      <c r="B394" s="59"/>
    </row>
    <row r="395" spans="1:2" s="53" customFormat="1" ht="11.25">
      <c r="A395" s="61"/>
      <c r="B395" s="61"/>
    </row>
    <row r="396" spans="1:2" s="53" customFormat="1" ht="11.25">
      <c r="A396" s="61"/>
      <c r="B396" s="61"/>
    </row>
    <row r="397" spans="1:2" s="53" customFormat="1" ht="11.25">
      <c r="A397" s="59"/>
      <c r="B397" s="59"/>
    </row>
    <row r="398" spans="1:2" s="53" customFormat="1" ht="11.25">
      <c r="A398" s="61"/>
      <c r="B398" s="61"/>
    </row>
    <row r="399" spans="1:2" s="53" customFormat="1" ht="11.25"/>
    <row r="400" spans="1:2" s="53" customFormat="1" ht="11.25"/>
    <row r="401" s="53" customFormat="1" ht="11.25"/>
    <row r="402" s="53" customFormat="1" ht="11.25"/>
    <row r="403" s="53" customFormat="1" ht="11.25"/>
    <row r="404" s="53" customFormat="1" ht="11.25"/>
    <row r="405" s="53" customFormat="1" ht="11.25"/>
    <row r="406" s="53" customFormat="1" ht="11.25"/>
    <row r="407" s="53" customFormat="1" ht="11.25"/>
    <row r="408" s="53" customFormat="1" ht="11.25"/>
    <row r="409" s="53" customFormat="1" ht="11.25"/>
    <row r="410" s="53" customFormat="1" ht="11.25"/>
    <row r="411" s="53" customFormat="1" ht="11.25"/>
    <row r="412" s="53" customFormat="1" ht="11.25"/>
    <row r="413" s="53" customFormat="1" ht="11.25"/>
    <row r="414" s="53" customFormat="1" ht="11.25"/>
    <row r="415" s="53" customFormat="1" ht="11.25"/>
    <row r="416" s="53" customFormat="1" ht="11.25"/>
    <row r="417" s="53" customFormat="1" ht="11.25"/>
    <row r="418" s="53" customFormat="1" ht="11.25"/>
    <row r="419" s="53" customFormat="1" ht="11.25"/>
    <row r="420" s="53" customFormat="1" ht="11.25"/>
    <row r="421" s="53" customFormat="1" ht="11.25"/>
    <row r="422" s="53" customFormat="1" ht="11.25"/>
    <row r="423" s="53" customFormat="1" ht="11.25"/>
    <row r="424" s="53" customFormat="1" ht="11.25"/>
    <row r="425" s="53" customFormat="1" ht="11.25"/>
    <row r="426" s="53" customFormat="1" ht="11.25"/>
    <row r="427" s="53" customFormat="1" ht="11.25"/>
    <row r="428" s="53" customFormat="1" ht="11.25"/>
    <row r="429" s="53" customFormat="1" ht="11.25"/>
    <row r="430" s="53" customFormat="1" ht="11.25"/>
    <row r="431" s="53" customFormat="1" ht="11.25"/>
    <row r="432" s="53" customFormat="1" ht="11.25"/>
    <row r="433" s="53" customFormat="1" ht="11.25"/>
    <row r="434" s="53" customFormat="1" ht="11.25"/>
    <row r="435" s="53" customFormat="1" ht="11.25"/>
    <row r="436" s="53" customFormat="1" ht="11.25"/>
    <row r="437" s="53" customFormat="1" ht="11.25"/>
    <row r="438" s="53" customFormat="1" ht="11.25"/>
    <row r="439" s="53" customFormat="1" ht="11.25"/>
    <row r="440" s="53" customFormat="1" ht="11.25"/>
    <row r="441" s="53" customFormat="1" ht="11.25"/>
    <row r="442" s="53" customFormat="1" ht="11.25"/>
    <row r="443" s="53" customFormat="1" ht="11.25"/>
    <row r="444" s="53" customFormat="1" ht="11.25"/>
    <row r="445" s="10" customFormat="1" ht="12"/>
    <row r="446" s="10" customFormat="1" ht="12"/>
    <row r="447" s="10" customFormat="1" ht="12"/>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18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52"/>
  <sheetViews>
    <sheetView zoomScale="140" zoomScaleNormal="140" zoomScalePageLayoutView="140" workbookViewId="0">
      <selection sqref="A1:C1"/>
    </sheetView>
  </sheetViews>
  <sheetFormatPr baseColWidth="10" defaultRowHeight="11.1" customHeight="1"/>
  <cols>
    <col min="1" max="1" width="4.7109375" style="82" customWidth="1"/>
    <col min="2" max="2" width="44.7109375" style="83" customWidth="1"/>
    <col min="3" max="3" width="42.7109375" style="84" customWidth="1"/>
    <col min="4" max="16384" width="11.42578125" style="9"/>
  </cols>
  <sheetData>
    <row r="1" spans="1:3" s="12" customFormat="1" ht="39.950000000000003" customHeight="1">
      <c r="A1" s="206" t="s">
        <v>38</v>
      </c>
      <c r="B1" s="206"/>
      <c r="C1" s="206"/>
    </row>
    <row r="2" spans="1:3" ht="11.1" customHeight="1">
      <c r="A2" s="207" t="s">
        <v>880</v>
      </c>
      <c r="B2" s="209" t="s">
        <v>197</v>
      </c>
      <c r="C2" s="211" t="s">
        <v>881</v>
      </c>
    </row>
    <row r="3" spans="1:3" ht="12.75">
      <c r="A3" s="208"/>
      <c r="B3" s="210"/>
      <c r="C3" s="212"/>
    </row>
    <row r="4" spans="1:3" ht="11.1" customHeight="1">
      <c r="A4" s="13"/>
      <c r="B4" s="74"/>
      <c r="C4" s="75"/>
    </row>
    <row r="5" spans="1:3" ht="24" customHeight="1">
      <c r="A5" s="76">
        <v>1</v>
      </c>
      <c r="B5" s="77" t="s">
        <v>882</v>
      </c>
      <c r="C5" s="78" t="s">
        <v>883</v>
      </c>
    </row>
    <row r="6" spans="1:3" ht="24" customHeight="1">
      <c r="A6" s="76">
        <v>2</v>
      </c>
      <c r="B6" s="77" t="s">
        <v>151</v>
      </c>
      <c r="C6" s="78" t="s">
        <v>884</v>
      </c>
    </row>
    <row r="7" spans="1:3" ht="12" customHeight="1">
      <c r="A7" s="76">
        <v>3</v>
      </c>
      <c r="B7" s="77" t="s">
        <v>885</v>
      </c>
      <c r="C7" s="78" t="s">
        <v>886</v>
      </c>
    </row>
    <row r="8" spans="1:3" ht="12" customHeight="1">
      <c r="A8" s="76">
        <v>4</v>
      </c>
      <c r="B8" s="77" t="s">
        <v>153</v>
      </c>
      <c r="C8" s="78" t="s">
        <v>887</v>
      </c>
    </row>
    <row r="9" spans="1:3" ht="24" customHeight="1">
      <c r="A9" s="76">
        <v>5</v>
      </c>
      <c r="B9" s="77" t="s">
        <v>154</v>
      </c>
      <c r="C9" s="78" t="s">
        <v>888</v>
      </c>
    </row>
    <row r="10" spans="1:3" ht="12" customHeight="1">
      <c r="A10" s="76">
        <v>6</v>
      </c>
      <c r="B10" s="77" t="s">
        <v>155</v>
      </c>
      <c r="C10" s="78" t="s">
        <v>889</v>
      </c>
    </row>
    <row r="11" spans="1:3" ht="12" customHeight="1">
      <c r="A11" s="76" t="s">
        <v>890</v>
      </c>
      <c r="B11" s="77"/>
      <c r="C11" s="78"/>
    </row>
    <row r="12" spans="1:3" ht="12" customHeight="1">
      <c r="A12" s="79">
        <v>7</v>
      </c>
      <c r="B12" s="80" t="s">
        <v>156</v>
      </c>
      <c r="C12" s="81" t="s">
        <v>891</v>
      </c>
    </row>
    <row r="13" spans="1:3" ht="12" customHeight="1">
      <c r="A13" s="76" t="s">
        <v>890</v>
      </c>
      <c r="B13" s="77"/>
      <c r="C13" s="78"/>
    </row>
    <row r="14" spans="1:3" ht="12" customHeight="1">
      <c r="A14" s="76">
        <v>8</v>
      </c>
      <c r="B14" s="77" t="s">
        <v>892</v>
      </c>
      <c r="C14" s="78" t="s">
        <v>893</v>
      </c>
    </row>
    <row r="15" spans="1:3" ht="12" customHeight="1">
      <c r="A15" s="76">
        <v>9</v>
      </c>
      <c r="B15" s="77" t="s">
        <v>894</v>
      </c>
      <c r="C15" s="78">
        <v>7851</v>
      </c>
    </row>
    <row r="16" spans="1:3" ht="12" customHeight="1">
      <c r="A16" s="76">
        <v>10</v>
      </c>
      <c r="B16" s="77" t="s">
        <v>159</v>
      </c>
      <c r="C16" s="78" t="s">
        <v>895</v>
      </c>
    </row>
    <row r="17" spans="1:3" ht="12" customHeight="1">
      <c r="A17" s="76">
        <v>11</v>
      </c>
      <c r="B17" s="77" t="s">
        <v>160</v>
      </c>
      <c r="C17" s="78" t="s">
        <v>896</v>
      </c>
    </row>
    <row r="18" spans="1:3" ht="12" customHeight="1">
      <c r="A18" s="76">
        <v>12</v>
      </c>
      <c r="B18" s="77" t="s">
        <v>155</v>
      </c>
      <c r="C18" s="78" t="s">
        <v>897</v>
      </c>
    </row>
    <row r="19" spans="1:3" ht="12" customHeight="1">
      <c r="A19" s="76" t="s">
        <v>890</v>
      </c>
      <c r="B19" s="77"/>
      <c r="C19" s="78"/>
    </row>
    <row r="20" spans="1:3" ht="12" customHeight="1">
      <c r="A20" s="79">
        <v>13</v>
      </c>
      <c r="B20" s="80" t="s">
        <v>161</v>
      </c>
      <c r="C20" s="81" t="s">
        <v>898</v>
      </c>
    </row>
    <row r="21" spans="1:3" ht="12" customHeight="1">
      <c r="A21" s="76" t="s">
        <v>890</v>
      </c>
      <c r="B21" s="77"/>
      <c r="C21" s="78"/>
    </row>
    <row r="22" spans="1:3" ht="12" customHeight="1">
      <c r="A22" s="79">
        <v>14</v>
      </c>
      <c r="B22" s="80" t="s">
        <v>162</v>
      </c>
      <c r="C22" s="81" t="s">
        <v>899</v>
      </c>
    </row>
    <row r="23" spans="1:3" ht="12" customHeight="1">
      <c r="A23" s="76" t="s">
        <v>890</v>
      </c>
      <c r="B23" s="77"/>
      <c r="C23" s="78"/>
    </row>
    <row r="24" spans="1:3" ht="24" customHeight="1">
      <c r="A24" s="76">
        <v>15</v>
      </c>
      <c r="B24" s="77" t="s">
        <v>163</v>
      </c>
      <c r="C24" s="78" t="s">
        <v>900</v>
      </c>
    </row>
    <row r="25" spans="1:3" ht="12" customHeight="1">
      <c r="A25" s="76">
        <v>16</v>
      </c>
      <c r="B25" s="77" t="s">
        <v>164</v>
      </c>
      <c r="C25" s="78">
        <v>6021</v>
      </c>
    </row>
    <row r="26" spans="1:3" ht="12" customHeight="1">
      <c r="A26" s="76">
        <v>17</v>
      </c>
      <c r="B26" s="77" t="s">
        <v>180</v>
      </c>
      <c r="C26" s="78" t="s">
        <v>901</v>
      </c>
    </row>
    <row r="27" spans="1:3" ht="12" customHeight="1">
      <c r="A27" s="76">
        <v>18</v>
      </c>
      <c r="B27" s="77" t="s">
        <v>181</v>
      </c>
      <c r="C27" s="78" t="s">
        <v>902</v>
      </c>
    </row>
    <row r="28" spans="1:3" ht="12" customHeight="1">
      <c r="A28" s="76">
        <v>19</v>
      </c>
      <c r="B28" s="77" t="s">
        <v>69</v>
      </c>
      <c r="C28" s="78">
        <v>6111</v>
      </c>
    </row>
    <row r="29" spans="1:3" ht="12" customHeight="1">
      <c r="A29" s="76">
        <v>20</v>
      </c>
      <c r="B29" s="77" t="s">
        <v>903</v>
      </c>
      <c r="C29" s="78" t="s">
        <v>904</v>
      </c>
    </row>
    <row r="30" spans="1:3" ht="12" customHeight="1">
      <c r="A30" s="76">
        <v>21</v>
      </c>
      <c r="B30" s="77" t="s">
        <v>905</v>
      </c>
      <c r="C30" s="78">
        <v>6141</v>
      </c>
    </row>
    <row r="31" spans="1:3" ht="12" customHeight="1">
      <c r="A31" s="76">
        <v>22</v>
      </c>
      <c r="B31" s="77" t="s">
        <v>906</v>
      </c>
      <c r="C31" s="78" t="s">
        <v>907</v>
      </c>
    </row>
    <row r="32" spans="1:3" ht="12" customHeight="1">
      <c r="A32" s="76">
        <v>23</v>
      </c>
      <c r="B32" s="77" t="s">
        <v>168</v>
      </c>
      <c r="C32" s="78" t="s">
        <v>908</v>
      </c>
    </row>
    <row r="33" spans="1:3" ht="56.25">
      <c r="A33" s="76">
        <v>24</v>
      </c>
      <c r="B33" s="77" t="s">
        <v>169</v>
      </c>
      <c r="C33" s="78" t="s">
        <v>909</v>
      </c>
    </row>
    <row r="34" spans="1:3" ht="12" customHeight="1">
      <c r="A34" s="76">
        <v>25</v>
      </c>
      <c r="B34" s="77" t="s">
        <v>155</v>
      </c>
      <c r="C34" s="78" t="s">
        <v>889</v>
      </c>
    </row>
    <row r="35" spans="1:3" ht="12" customHeight="1">
      <c r="A35" s="76" t="s">
        <v>890</v>
      </c>
      <c r="B35" s="77"/>
      <c r="C35" s="78"/>
    </row>
    <row r="36" spans="1:3" ht="12" customHeight="1">
      <c r="A36" s="79">
        <v>26</v>
      </c>
      <c r="B36" s="80" t="s">
        <v>170</v>
      </c>
      <c r="C36" s="81" t="s">
        <v>910</v>
      </c>
    </row>
    <row r="37" spans="1:3" ht="12" customHeight="1">
      <c r="A37" s="76" t="s">
        <v>890</v>
      </c>
      <c r="B37" s="77"/>
      <c r="C37" s="78"/>
    </row>
    <row r="38" spans="1:3" ht="12" customHeight="1">
      <c r="A38" s="76">
        <v>27</v>
      </c>
      <c r="B38" s="77" t="s">
        <v>171</v>
      </c>
      <c r="C38" s="78">
        <v>6811</v>
      </c>
    </row>
    <row r="39" spans="1:3" ht="12" customHeight="1">
      <c r="A39" s="76">
        <v>28</v>
      </c>
      <c r="B39" s="77" t="s">
        <v>172</v>
      </c>
      <c r="C39" s="78" t="s">
        <v>911</v>
      </c>
    </row>
    <row r="40" spans="1:3" ht="24" customHeight="1">
      <c r="A40" s="76">
        <v>29</v>
      </c>
      <c r="B40" s="77" t="s">
        <v>173</v>
      </c>
      <c r="C40" s="78" t="s">
        <v>912</v>
      </c>
    </row>
    <row r="41" spans="1:3" ht="12" customHeight="1">
      <c r="A41" s="76">
        <v>30</v>
      </c>
      <c r="B41" s="77" t="s">
        <v>155</v>
      </c>
      <c r="C41" s="78" t="s">
        <v>897</v>
      </c>
    </row>
    <row r="42" spans="1:3" ht="12" customHeight="1">
      <c r="A42" s="76" t="s">
        <v>890</v>
      </c>
      <c r="B42" s="77"/>
      <c r="C42" s="78"/>
    </row>
    <row r="43" spans="1:3" ht="12" customHeight="1">
      <c r="A43" s="79">
        <v>31</v>
      </c>
      <c r="B43" s="80" t="s">
        <v>174</v>
      </c>
      <c r="C43" s="81" t="s">
        <v>913</v>
      </c>
    </row>
    <row r="44" spans="1:3" ht="12" customHeight="1">
      <c r="A44" s="79" t="s">
        <v>890</v>
      </c>
      <c r="B44" s="80"/>
      <c r="C44" s="81"/>
    </row>
    <row r="45" spans="1:3" ht="12" customHeight="1">
      <c r="A45" s="79">
        <v>32</v>
      </c>
      <c r="B45" s="80" t="s">
        <v>175</v>
      </c>
      <c r="C45" s="81" t="s">
        <v>914</v>
      </c>
    </row>
    <row r="46" spans="1:3" ht="12" customHeight="1">
      <c r="A46" s="79" t="s">
        <v>890</v>
      </c>
      <c r="B46" s="80"/>
      <c r="C46" s="81"/>
    </row>
    <row r="47" spans="1:3" ht="12" customHeight="1">
      <c r="A47" s="79">
        <v>33</v>
      </c>
      <c r="B47" s="80" t="s">
        <v>176</v>
      </c>
      <c r="C47" s="81" t="s">
        <v>915</v>
      </c>
    </row>
    <row r="48" spans="1:3" ht="12" customHeight="1">
      <c r="A48" s="79" t="s">
        <v>890</v>
      </c>
      <c r="B48" s="80"/>
      <c r="C48" s="81"/>
    </row>
    <row r="49" spans="1:3" ht="24" customHeight="1">
      <c r="A49" s="79">
        <v>34</v>
      </c>
      <c r="B49" s="80" t="s">
        <v>940</v>
      </c>
      <c r="C49" s="81" t="s">
        <v>916</v>
      </c>
    </row>
    <row r="50" spans="1:3" ht="12" customHeight="1">
      <c r="A50" s="76" t="s">
        <v>890</v>
      </c>
      <c r="B50" s="77"/>
      <c r="C50" s="78"/>
    </row>
    <row r="51" spans="1:3" ht="12" customHeight="1">
      <c r="A51" s="76">
        <v>35</v>
      </c>
      <c r="B51" s="77" t="s">
        <v>178</v>
      </c>
      <c r="C51" s="78" t="s">
        <v>917</v>
      </c>
    </row>
    <row r="52" spans="1:3" ht="12" customHeight="1">
      <c r="A52" s="76">
        <v>36</v>
      </c>
      <c r="B52" s="77" t="s">
        <v>179</v>
      </c>
      <c r="C52" s="78" t="s">
        <v>918</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2015 00&amp;R&amp;7&amp;P</oddFooter>
    <evenFooter>&amp;L&amp;7&amp;P&amp;R&amp;7StatA MV, Statistischer Bericht L233 2015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54"/>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
    </sheetView>
  </sheetViews>
  <sheetFormatPr baseColWidth="10" defaultRowHeight="11.25"/>
  <cols>
    <col min="1" max="1" width="3.7109375" style="17" customWidth="1"/>
    <col min="2" max="2" width="40.7109375" style="17" customWidth="1"/>
    <col min="3" max="6" width="10.7109375" style="17" customWidth="1"/>
    <col min="7" max="16384" width="11.42578125" style="17"/>
  </cols>
  <sheetData>
    <row r="1" spans="1:8" s="22" customFormat="1" ht="24.95" customHeight="1">
      <c r="A1" s="222" t="s">
        <v>90</v>
      </c>
      <c r="B1" s="223"/>
      <c r="C1" s="224" t="str">
        <f>"Auszahlungen und Einzahlungen der Gemeinden
und Gemeindeverbände "&amp;Deckblatt!A7 - 1&amp;" und "&amp;Deckblatt!A7&amp;" 
nach Arten"</f>
        <v>Auszahlungen und Einzahlungen der Gemeinden
und Gemeindeverbände 2014 und 2015 
nach Arten</v>
      </c>
      <c r="D1" s="224"/>
      <c r="E1" s="224"/>
      <c r="F1" s="225"/>
    </row>
    <row r="2" spans="1:8" s="22" customFormat="1" ht="24.95" customHeight="1">
      <c r="A2" s="222"/>
      <c r="B2" s="223"/>
      <c r="C2" s="224"/>
      <c r="D2" s="224"/>
      <c r="E2" s="224"/>
      <c r="F2" s="225"/>
    </row>
    <row r="3" spans="1:8" s="21" customFormat="1" ht="11.45" customHeight="1">
      <c r="A3" s="213" t="s">
        <v>88</v>
      </c>
      <c r="B3" s="214" t="s">
        <v>197</v>
      </c>
      <c r="C3" s="215">
        <f>Deckblatt!A7-1</f>
        <v>2014</v>
      </c>
      <c r="D3" s="215"/>
      <c r="E3" s="216">
        <f>Deckblatt!A7</f>
        <v>2015</v>
      </c>
      <c r="F3" s="217"/>
    </row>
    <row r="4" spans="1:8" s="21" customFormat="1" ht="11.45" customHeight="1">
      <c r="A4" s="213"/>
      <c r="B4" s="214"/>
      <c r="C4" s="215"/>
      <c r="D4" s="215"/>
      <c r="E4" s="218"/>
      <c r="F4" s="219"/>
    </row>
    <row r="5" spans="1:8" s="21" customFormat="1" ht="11.45" customHeight="1">
      <c r="A5" s="213"/>
      <c r="B5" s="214"/>
      <c r="C5" s="215"/>
      <c r="D5" s="215"/>
      <c r="E5" s="218"/>
      <c r="F5" s="219"/>
    </row>
    <row r="6" spans="1:8" s="21" customFormat="1" ht="11.45" customHeight="1">
      <c r="A6" s="213"/>
      <c r="B6" s="214"/>
      <c r="C6" s="215"/>
      <c r="D6" s="215"/>
      <c r="E6" s="218"/>
      <c r="F6" s="219"/>
      <c r="G6" s="48"/>
      <c r="H6" s="48"/>
    </row>
    <row r="7" spans="1:8" s="21" customFormat="1" ht="11.45" customHeight="1">
      <c r="A7" s="213"/>
      <c r="B7" s="214"/>
      <c r="C7" s="215"/>
      <c r="D7" s="215"/>
      <c r="E7" s="218"/>
      <c r="F7" s="219"/>
    </row>
    <row r="8" spans="1:8" s="18" customFormat="1" ht="11.45" customHeight="1">
      <c r="A8" s="213"/>
      <c r="B8" s="214"/>
      <c r="C8" s="215"/>
      <c r="D8" s="215"/>
      <c r="E8" s="220"/>
      <c r="F8" s="221"/>
    </row>
    <row r="9" spans="1:8" s="18" customFormat="1" ht="11.45" customHeight="1">
      <c r="A9" s="213"/>
      <c r="B9" s="214"/>
      <c r="C9" s="227" t="s">
        <v>0</v>
      </c>
      <c r="D9" s="227" t="s">
        <v>89</v>
      </c>
      <c r="E9" s="227" t="s">
        <v>0</v>
      </c>
      <c r="F9" s="226" t="s">
        <v>89</v>
      </c>
    </row>
    <row r="10" spans="1:8" s="18" customFormat="1" ht="11.45" customHeight="1">
      <c r="A10" s="213"/>
      <c r="B10" s="214"/>
      <c r="C10" s="227"/>
      <c r="D10" s="227"/>
      <c r="E10" s="227"/>
      <c r="F10" s="226"/>
    </row>
    <row r="11" spans="1:8" s="18" customFormat="1" ht="11.45" customHeight="1">
      <c r="A11" s="213"/>
      <c r="B11" s="214"/>
      <c r="C11" s="227"/>
      <c r="D11" s="227"/>
      <c r="E11" s="227"/>
      <c r="F11" s="226"/>
    </row>
    <row r="12" spans="1:8" s="18" customFormat="1" ht="11.45" customHeight="1">
      <c r="A12" s="213"/>
      <c r="B12" s="214"/>
      <c r="C12" s="227"/>
      <c r="D12" s="227"/>
      <c r="E12" s="227"/>
      <c r="F12" s="226"/>
    </row>
    <row r="13" spans="1:8" s="18" customFormat="1" ht="11.45" customHeight="1">
      <c r="A13" s="213"/>
      <c r="B13" s="214"/>
      <c r="C13" s="227"/>
      <c r="D13" s="227"/>
      <c r="E13" s="227"/>
      <c r="F13" s="226"/>
    </row>
    <row r="14" spans="1:8" s="18" customFormat="1" ht="11.45" customHeight="1">
      <c r="A14" s="213"/>
      <c r="B14" s="214"/>
      <c r="C14" s="227"/>
      <c r="D14" s="227"/>
      <c r="E14" s="227"/>
      <c r="F14" s="226"/>
    </row>
    <row r="15" spans="1:8" s="18" customFormat="1" ht="11.45" customHeight="1">
      <c r="A15" s="213"/>
      <c r="B15" s="214"/>
      <c r="C15" s="227"/>
      <c r="D15" s="227"/>
      <c r="E15" s="227"/>
      <c r="F15" s="226"/>
    </row>
    <row r="16" spans="1:8" s="18" customFormat="1" ht="11.45" customHeight="1">
      <c r="A16" s="213"/>
      <c r="B16" s="214"/>
      <c r="C16" s="227"/>
      <c r="D16" s="227"/>
      <c r="E16" s="227"/>
      <c r="F16" s="226"/>
    </row>
    <row r="17" spans="1:10" s="19" customFormat="1" ht="11.45" customHeight="1">
      <c r="A17" s="24">
        <v>1</v>
      </c>
      <c r="B17" s="25">
        <v>2</v>
      </c>
      <c r="C17" s="26">
        <v>3</v>
      </c>
      <c r="D17" s="26">
        <v>4</v>
      </c>
      <c r="E17" s="26">
        <v>5</v>
      </c>
      <c r="F17" s="27">
        <v>6</v>
      </c>
    </row>
    <row r="18" spans="1:10" ht="20.100000000000001" customHeight="1">
      <c r="A18" s="16"/>
      <c r="B18" s="29"/>
      <c r="C18" s="28" t="s">
        <v>91</v>
      </c>
    </row>
    <row r="19" spans="1:10" ht="10.5" customHeight="1">
      <c r="A19" s="163">
        <f>IF(D19&lt;&gt;"",COUNTA($D$19:D19),"")</f>
        <v>1</v>
      </c>
      <c r="B19" s="42" t="s">
        <v>150</v>
      </c>
      <c r="C19" s="159">
        <v>1001727</v>
      </c>
      <c r="D19" s="123">
        <v>627.13</v>
      </c>
      <c r="E19" s="136">
        <v>996853</v>
      </c>
      <c r="F19" s="36">
        <v>622.79999999999995</v>
      </c>
      <c r="J19" s="151"/>
    </row>
    <row r="20" spans="1:10" ht="10.5" customHeight="1">
      <c r="A20" s="163">
        <f>IF(D20&lt;&gt;"",COUNTA($D$19:D20),"")</f>
        <v>2</v>
      </c>
      <c r="B20" s="42" t="s">
        <v>151</v>
      </c>
      <c r="C20" s="159">
        <v>525335</v>
      </c>
      <c r="D20" s="123">
        <v>328.88</v>
      </c>
      <c r="E20" s="136">
        <v>546336</v>
      </c>
      <c r="F20" s="36">
        <v>341.33</v>
      </c>
    </row>
    <row r="21" spans="1:10" ht="21.6" customHeight="1">
      <c r="A21" s="163">
        <f>IF(D21&lt;&gt;"",COUNTA($D$19:D21),"")</f>
        <v>3</v>
      </c>
      <c r="B21" s="43" t="s">
        <v>152</v>
      </c>
      <c r="C21" s="159">
        <v>1325679</v>
      </c>
      <c r="D21" s="123">
        <v>829.94</v>
      </c>
      <c r="E21" s="136">
        <v>1384404</v>
      </c>
      <c r="F21" s="36">
        <v>864.93</v>
      </c>
    </row>
    <row r="22" spans="1:10" ht="10.5" customHeight="1">
      <c r="A22" s="163">
        <f>IF(D22&lt;&gt;"",COUNTA($D$19:D22),"")</f>
        <v>4</v>
      </c>
      <c r="B22" s="42" t="s">
        <v>153</v>
      </c>
      <c r="C22" s="159">
        <v>57840</v>
      </c>
      <c r="D22" s="123">
        <v>36.21</v>
      </c>
      <c r="E22" s="136">
        <v>44948</v>
      </c>
      <c r="F22" s="36">
        <v>28.08</v>
      </c>
    </row>
    <row r="23" spans="1:10" ht="10.5" customHeight="1">
      <c r="A23" s="163">
        <f>IF(D23&lt;&gt;"",COUNTA($D$19:D23),"")</f>
        <v>5</v>
      </c>
      <c r="B23" s="42" t="s">
        <v>154</v>
      </c>
      <c r="C23" s="159">
        <v>1539427</v>
      </c>
      <c r="D23" s="123">
        <v>963.76</v>
      </c>
      <c r="E23" s="136">
        <v>1613733</v>
      </c>
      <c r="F23" s="36">
        <v>1008.21</v>
      </c>
    </row>
    <row r="24" spans="1:10" ht="10.5" customHeight="1">
      <c r="A24" s="163">
        <f>IF(D24&lt;&gt;"",COUNTA($D$19:D24),"")</f>
        <v>6</v>
      </c>
      <c r="B24" s="42" t="s">
        <v>155</v>
      </c>
      <c r="C24" s="159">
        <v>733167</v>
      </c>
      <c r="D24" s="123">
        <v>459</v>
      </c>
      <c r="E24" s="136">
        <v>754492</v>
      </c>
      <c r="F24" s="36">
        <v>471.38</v>
      </c>
    </row>
    <row r="25" spans="1:10" ht="20.100000000000001" customHeight="1">
      <c r="A25" s="164">
        <f>IF(D25&lt;&gt;"",COUNTA($D$19:D25),"")</f>
        <v>7</v>
      </c>
      <c r="B25" s="45" t="s">
        <v>156</v>
      </c>
      <c r="C25" s="160">
        <v>3716841</v>
      </c>
      <c r="D25" s="162">
        <v>2326.92</v>
      </c>
      <c r="E25" s="137">
        <v>3831781</v>
      </c>
      <c r="F25" s="37">
        <v>2393.9699999999998</v>
      </c>
      <c r="H25" s="66"/>
      <c r="I25" s="66"/>
    </row>
    <row r="26" spans="1:10" ht="21.6" customHeight="1">
      <c r="A26" s="163">
        <f>IF(D26&lt;&gt;"",COUNTA($D$19:D26),"")</f>
        <v>8</v>
      </c>
      <c r="B26" s="43" t="s">
        <v>157</v>
      </c>
      <c r="C26" s="159">
        <v>416353</v>
      </c>
      <c r="D26" s="123">
        <v>260.66000000000003</v>
      </c>
      <c r="E26" s="136">
        <v>372039</v>
      </c>
      <c r="F26" s="36">
        <v>232.44</v>
      </c>
    </row>
    <row r="27" spans="1:10" ht="10.5" customHeight="1">
      <c r="A27" s="163">
        <f>IF(D27&lt;&gt;"",COUNTA($D$19:D27),"")</f>
        <v>9</v>
      </c>
      <c r="B27" s="42" t="s">
        <v>158</v>
      </c>
      <c r="C27" s="159">
        <v>256935</v>
      </c>
      <c r="D27" s="123">
        <v>160.85</v>
      </c>
      <c r="E27" s="136">
        <v>224151</v>
      </c>
      <c r="F27" s="36">
        <v>140.04</v>
      </c>
    </row>
    <row r="28" spans="1:10" ht="10.5" customHeight="1">
      <c r="A28" s="163">
        <f>IF(D28&lt;&gt;"",COUNTA($D$19:D28),"")</f>
        <v>10</v>
      </c>
      <c r="B28" s="42" t="s">
        <v>159</v>
      </c>
      <c r="C28" s="122">
        <v>195</v>
      </c>
      <c r="D28" s="123">
        <v>0.12</v>
      </c>
      <c r="E28" s="136">
        <v>170</v>
      </c>
      <c r="F28" s="36">
        <v>0.11</v>
      </c>
    </row>
    <row r="29" spans="1:10" ht="10.5" customHeight="1">
      <c r="A29" s="163">
        <f>IF(D29&lt;&gt;"",COUNTA($D$19:D29),"")</f>
        <v>11</v>
      </c>
      <c r="B29" s="42" t="s">
        <v>160</v>
      </c>
      <c r="C29" s="159">
        <v>36457</v>
      </c>
      <c r="D29" s="123">
        <v>22.82</v>
      </c>
      <c r="E29" s="136">
        <v>31562</v>
      </c>
      <c r="F29" s="36">
        <v>19.72</v>
      </c>
    </row>
    <row r="30" spans="1:10" ht="10.5" customHeight="1">
      <c r="A30" s="163">
        <f>IF(D30&lt;&gt;"",COUNTA($D$19:D30),"")</f>
        <v>12</v>
      </c>
      <c r="B30" s="42" t="s">
        <v>155</v>
      </c>
      <c r="C30" s="159">
        <v>14041</v>
      </c>
      <c r="D30" s="123">
        <v>8.7899999999999991</v>
      </c>
      <c r="E30" s="136">
        <v>4628</v>
      </c>
      <c r="F30" s="36">
        <v>2.89</v>
      </c>
    </row>
    <row r="31" spans="1:10" ht="20.100000000000001" customHeight="1">
      <c r="A31" s="164">
        <f>IF(D31&lt;&gt;"",COUNTA($D$19:D31),"")</f>
        <v>13</v>
      </c>
      <c r="B31" s="45" t="s">
        <v>161</v>
      </c>
      <c r="C31" s="160">
        <v>438964</v>
      </c>
      <c r="D31" s="124">
        <v>274.81</v>
      </c>
      <c r="E31" s="137">
        <v>399142</v>
      </c>
      <c r="F31" s="37">
        <v>249.37</v>
      </c>
      <c r="H31" s="66"/>
      <c r="I31" s="66"/>
    </row>
    <row r="32" spans="1:10" ht="20.100000000000001" customHeight="1">
      <c r="A32" s="164">
        <f>IF(D32&lt;&gt;"",COUNTA($D$19:D32),"")</f>
        <v>14</v>
      </c>
      <c r="B32" s="45" t="s">
        <v>162</v>
      </c>
      <c r="C32" s="160">
        <v>4155805</v>
      </c>
      <c r="D32" s="162">
        <v>2601.73</v>
      </c>
      <c r="E32" s="137">
        <v>4230924</v>
      </c>
      <c r="F32" s="37">
        <v>2643.34</v>
      </c>
      <c r="H32" s="66"/>
      <c r="I32" s="66"/>
    </row>
    <row r="33" spans="1:9" ht="10.5" customHeight="1">
      <c r="A33" s="163">
        <f>IF(D33&lt;&gt;"",COUNTA($D$19:D33),"")</f>
        <v>15</v>
      </c>
      <c r="B33" s="42" t="s">
        <v>163</v>
      </c>
      <c r="C33" s="159">
        <v>982792</v>
      </c>
      <c r="D33" s="123">
        <v>615.28</v>
      </c>
      <c r="E33" s="136">
        <v>1065753</v>
      </c>
      <c r="F33" s="36">
        <v>665.85</v>
      </c>
    </row>
    <row r="34" spans="1:9" ht="10.5" customHeight="1">
      <c r="A34" s="163">
        <f>IF(D34&lt;&gt;"",COUNTA($D$19:D34),"")</f>
        <v>16</v>
      </c>
      <c r="B34" s="42" t="s">
        <v>164</v>
      </c>
      <c r="C34" s="159">
        <v>361005</v>
      </c>
      <c r="D34" s="123">
        <v>226.01</v>
      </c>
      <c r="E34" s="136">
        <v>394420</v>
      </c>
      <c r="F34" s="36">
        <v>246.42</v>
      </c>
    </row>
    <row r="35" spans="1:9" ht="10.5" customHeight="1">
      <c r="A35" s="163">
        <f>IF(D35&lt;&gt;"",COUNTA($D$19:D35),"")</f>
        <v>17</v>
      </c>
      <c r="B35" s="42" t="s">
        <v>180</v>
      </c>
      <c r="C35" s="159">
        <v>368531</v>
      </c>
      <c r="D35" s="123">
        <v>230.72</v>
      </c>
      <c r="E35" s="136">
        <v>401600</v>
      </c>
      <c r="F35" s="36">
        <v>250.91</v>
      </c>
    </row>
    <row r="36" spans="1:9" ht="10.5" customHeight="1">
      <c r="A36" s="163">
        <f>IF(D36&lt;&gt;"",COUNTA($D$19:D36),"")</f>
        <v>18</v>
      </c>
      <c r="B36" s="42" t="s">
        <v>181</v>
      </c>
      <c r="C36" s="159">
        <v>177357</v>
      </c>
      <c r="D36" s="123">
        <v>111.03</v>
      </c>
      <c r="E36" s="136">
        <v>183222</v>
      </c>
      <c r="F36" s="36">
        <v>114.47</v>
      </c>
    </row>
    <row r="37" spans="1:9" ht="10.5" customHeight="1">
      <c r="A37" s="163">
        <f>IF(D37&lt;&gt;"",COUNTA($D$19:D37),"")</f>
        <v>19</v>
      </c>
      <c r="B37" s="42" t="s">
        <v>69</v>
      </c>
      <c r="C37" s="159">
        <v>591631</v>
      </c>
      <c r="D37" s="123">
        <v>370.39</v>
      </c>
      <c r="E37" s="136">
        <v>601283</v>
      </c>
      <c r="F37" s="36">
        <v>375.66</v>
      </c>
    </row>
    <row r="38" spans="1:9" ht="21.6" customHeight="1">
      <c r="A38" s="163">
        <f>IF(D38&lt;&gt;"",COUNTA($D$19:D38),"")</f>
        <v>20</v>
      </c>
      <c r="B38" s="43" t="s">
        <v>165</v>
      </c>
      <c r="C38" s="159">
        <v>537822</v>
      </c>
      <c r="D38" s="123">
        <v>336.7</v>
      </c>
      <c r="E38" s="136">
        <v>539361</v>
      </c>
      <c r="F38" s="36">
        <v>336.97</v>
      </c>
    </row>
    <row r="39" spans="1:9" ht="21.6" customHeight="1">
      <c r="A39" s="163">
        <f>IF(D39&lt;&gt;"",COUNTA($D$19:D39),"")</f>
        <v>21</v>
      </c>
      <c r="B39" s="43" t="s">
        <v>166</v>
      </c>
      <c r="C39" s="159">
        <v>509646</v>
      </c>
      <c r="D39" s="123">
        <v>319.06</v>
      </c>
      <c r="E39" s="136">
        <v>513523</v>
      </c>
      <c r="F39" s="36">
        <v>320.83</v>
      </c>
    </row>
    <row r="40" spans="1:9" ht="21.6" customHeight="1">
      <c r="A40" s="163">
        <f>IF(D40&lt;&gt;"",COUNTA($D$19:D40),"")</f>
        <v>22</v>
      </c>
      <c r="B40" s="43" t="s">
        <v>167</v>
      </c>
      <c r="C40" s="159">
        <v>243289</v>
      </c>
      <c r="D40" s="123">
        <v>152.31</v>
      </c>
      <c r="E40" s="136">
        <v>249433</v>
      </c>
      <c r="F40" s="36">
        <v>155.84</v>
      </c>
    </row>
    <row r="41" spans="1:9" ht="10.5" customHeight="1">
      <c r="A41" s="163">
        <f>IF(D41&lt;&gt;"",COUNTA($D$19:D41),"")</f>
        <v>23</v>
      </c>
      <c r="B41" s="42" t="s">
        <v>168</v>
      </c>
      <c r="C41" s="159">
        <v>253327</v>
      </c>
      <c r="D41" s="123">
        <v>158.59</v>
      </c>
      <c r="E41" s="136">
        <v>256811</v>
      </c>
      <c r="F41" s="36">
        <v>160.44999999999999</v>
      </c>
    </row>
    <row r="42" spans="1:9" ht="10.5" customHeight="1">
      <c r="A42" s="163">
        <f>IF(D42&lt;&gt;"",COUNTA($D$19:D42),"")</f>
        <v>24</v>
      </c>
      <c r="B42" s="42" t="s">
        <v>169</v>
      </c>
      <c r="C42" s="159">
        <v>1452526</v>
      </c>
      <c r="D42" s="123">
        <v>909.35</v>
      </c>
      <c r="E42" s="136">
        <v>1520135</v>
      </c>
      <c r="F42" s="36">
        <v>949.73</v>
      </c>
    </row>
    <row r="43" spans="1:9" ht="10.5" customHeight="1">
      <c r="A43" s="163">
        <f>IF(D43&lt;&gt;"",COUNTA($D$19:D43),"")</f>
        <v>25</v>
      </c>
      <c r="B43" s="42" t="s">
        <v>155</v>
      </c>
      <c r="C43" s="159">
        <v>733167</v>
      </c>
      <c r="D43" s="123">
        <v>459</v>
      </c>
      <c r="E43" s="136">
        <v>754492</v>
      </c>
      <c r="F43" s="36">
        <v>471.38</v>
      </c>
    </row>
    <row r="44" spans="1:9" ht="20.100000000000001" customHeight="1">
      <c r="A44" s="164">
        <f>IF(D44&lt;&gt;"",COUNTA($D$19:D44),"")</f>
        <v>26</v>
      </c>
      <c r="B44" s="45" t="s">
        <v>170</v>
      </c>
      <c r="C44" s="160">
        <v>3837865</v>
      </c>
      <c r="D44" s="162">
        <v>2402.69</v>
      </c>
      <c r="E44" s="137">
        <v>3991808</v>
      </c>
      <c r="F44" s="37">
        <v>2493.9499999999998</v>
      </c>
      <c r="H44" s="66"/>
      <c r="I44" s="66"/>
    </row>
    <row r="45" spans="1:9" ht="10.5" customHeight="1">
      <c r="A45" s="163">
        <f>IF(D45&lt;&gt;"",COUNTA($D$19:D45),"")</f>
        <v>27</v>
      </c>
      <c r="B45" s="42" t="s">
        <v>171</v>
      </c>
      <c r="C45" s="159">
        <v>267264</v>
      </c>
      <c r="D45" s="123">
        <v>167.32</v>
      </c>
      <c r="E45" s="136">
        <v>249916</v>
      </c>
      <c r="F45" s="36">
        <v>156.13999999999999</v>
      </c>
    </row>
    <row r="46" spans="1:9" ht="10.5" customHeight="1">
      <c r="A46" s="163">
        <f>IF(D46&lt;&gt;"",COUNTA($D$19:D46),"")</f>
        <v>28</v>
      </c>
      <c r="B46" s="42" t="s">
        <v>172</v>
      </c>
      <c r="C46" s="159">
        <v>3037</v>
      </c>
      <c r="D46" s="123">
        <v>1.9</v>
      </c>
      <c r="E46" s="136">
        <v>72</v>
      </c>
      <c r="F46" s="36">
        <v>0.05</v>
      </c>
    </row>
    <row r="47" spans="1:9" ht="10.5" customHeight="1">
      <c r="A47" s="163">
        <f>IF(D47&lt;&gt;"",COUNTA($D$19:D47),"")</f>
        <v>29</v>
      </c>
      <c r="B47" s="42" t="s">
        <v>173</v>
      </c>
      <c r="C47" s="159">
        <v>119944</v>
      </c>
      <c r="D47" s="123">
        <v>75.09</v>
      </c>
      <c r="E47" s="136">
        <v>106990</v>
      </c>
      <c r="F47" s="36">
        <v>66.84</v>
      </c>
    </row>
    <row r="48" spans="1:9" ht="10.5" customHeight="1">
      <c r="A48" s="163">
        <f>IF(D48&lt;&gt;"",COUNTA($D$19:D48),"")</f>
        <v>30</v>
      </c>
      <c r="B48" s="42" t="s">
        <v>155</v>
      </c>
      <c r="C48" s="159">
        <v>14041</v>
      </c>
      <c r="D48" s="123">
        <v>8.7899999999999991</v>
      </c>
      <c r="E48" s="136">
        <v>4628</v>
      </c>
      <c r="F48" s="36">
        <v>2.89</v>
      </c>
    </row>
    <row r="49" spans="1:9" ht="20.100000000000001" customHeight="1">
      <c r="A49" s="164">
        <f>IF(D49&lt;&gt;"",COUNTA($D$19:D49),"")</f>
        <v>31</v>
      </c>
      <c r="B49" s="45" t="s">
        <v>174</v>
      </c>
      <c r="C49" s="160">
        <v>376204</v>
      </c>
      <c r="D49" s="124">
        <v>235.52</v>
      </c>
      <c r="E49" s="137">
        <v>352350</v>
      </c>
      <c r="F49" s="37">
        <v>220.14</v>
      </c>
      <c r="H49" s="66"/>
      <c r="I49" s="66"/>
    </row>
    <row r="50" spans="1:9" ht="20.100000000000001" customHeight="1">
      <c r="A50" s="164">
        <f>IF(D50&lt;&gt;"",COUNTA($D$19:D50),"")</f>
        <v>32</v>
      </c>
      <c r="B50" s="45" t="s">
        <v>175</v>
      </c>
      <c r="C50" s="160">
        <v>4214069</v>
      </c>
      <c r="D50" s="162">
        <v>2638.21</v>
      </c>
      <c r="E50" s="137">
        <v>4344158</v>
      </c>
      <c r="F50" s="37">
        <v>2714.08</v>
      </c>
      <c r="H50" s="66"/>
      <c r="I50" s="66"/>
    </row>
    <row r="51" spans="1:9" ht="20.100000000000001" customHeight="1">
      <c r="A51" s="164">
        <f>IF(D51&lt;&gt;"",COUNTA($D$19:D51),"")</f>
        <v>33</v>
      </c>
      <c r="B51" s="45" t="s">
        <v>176</v>
      </c>
      <c r="C51" s="160">
        <v>58264</v>
      </c>
      <c r="D51" s="124">
        <v>36.479999999999997</v>
      </c>
      <c r="E51" s="137">
        <v>113234</v>
      </c>
      <c r="F51" s="37">
        <v>70.739999999999995</v>
      </c>
      <c r="H51" s="66"/>
      <c r="I51" s="66"/>
    </row>
    <row r="52" spans="1:9" ht="24.95" customHeight="1">
      <c r="A52" s="163">
        <f>IF(D52&lt;&gt;"",COUNTA($D$19:D52),"")</f>
        <v>34</v>
      </c>
      <c r="B52" s="44" t="s">
        <v>177</v>
      </c>
      <c r="C52" s="161">
        <v>121024</v>
      </c>
      <c r="D52" s="125">
        <v>75.77</v>
      </c>
      <c r="E52" s="138">
        <v>160026</v>
      </c>
      <c r="F52" s="38">
        <v>99.98</v>
      </c>
      <c r="H52" s="66"/>
      <c r="I52" s="66"/>
    </row>
    <row r="53" spans="1:9" ht="18" customHeight="1">
      <c r="A53" s="163">
        <f>IF(D53&lt;&gt;"",COUNTA($D$19:D53),"")</f>
        <v>35</v>
      </c>
      <c r="B53" s="42" t="s">
        <v>178</v>
      </c>
      <c r="C53" s="159">
        <v>120685</v>
      </c>
      <c r="D53" s="123">
        <v>75.55</v>
      </c>
      <c r="E53" s="136">
        <v>156827</v>
      </c>
      <c r="F53" s="36">
        <v>97.98</v>
      </c>
    </row>
    <row r="54" spans="1:9">
      <c r="A54" s="163">
        <f>IF(D54&lt;&gt;"",COUNTA($D$19:D54),"")</f>
        <v>36</v>
      </c>
      <c r="B54" s="42" t="s">
        <v>179</v>
      </c>
      <c r="C54" s="159">
        <v>218135</v>
      </c>
      <c r="D54" s="123">
        <v>136.56</v>
      </c>
      <c r="E54" s="136">
        <v>206602</v>
      </c>
      <c r="F54" s="36">
        <v>129.08000000000001</v>
      </c>
    </row>
  </sheetData>
  <mergeCells count="10">
    <mergeCell ref="A3:A16"/>
    <mergeCell ref="B3:B16"/>
    <mergeCell ref="C3:D8"/>
    <mergeCell ref="E3:F8"/>
    <mergeCell ref="A1:B2"/>
    <mergeCell ref="C1:F2"/>
    <mergeCell ref="F9:F16"/>
    <mergeCell ref="C9:C16"/>
    <mergeCell ref="E9:E16"/>
    <mergeCell ref="D9:D16"/>
  </mergeCells>
  <phoneticPr fontId="1" type="noConversion"/>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2015 00&amp;R&amp;7&amp;P</oddFooter>
    <evenFooter>&amp;L&amp;7&amp;P&amp;R&amp;7StatA MV, Statistischer Bericht L233 2015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D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10" width="7.28515625" style="17" customWidth="1"/>
    <col min="11" max="11" width="6.710937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36" t="s">
        <v>104</v>
      </c>
      <c r="B1" s="237"/>
      <c r="C1" s="242" t="str">
        <f>"Auszahlungen und Einzahlungen der Gemeinden 
und Gemeindeverbände "&amp;Deckblatt!A7&amp;" nach Produktbereichen"</f>
        <v>Auszahlungen und Einzahlungen der Gemeinden 
und Gemeindeverbände 2015 nach Produktbereichen</v>
      </c>
      <c r="D1" s="243"/>
      <c r="E1" s="243"/>
      <c r="F1" s="243"/>
      <c r="G1" s="243"/>
      <c r="H1" s="243" t="str">
        <f>"Auszahlungen und Einzahlungen der Gemeinden 
und Gemeindeverbände "&amp;Deckblatt!A7&amp;" nach Produktbereichen"</f>
        <v>Auszahlungen und Einzahlungen der Gemeinden 
und Gemeindeverbände 2015 nach Produktbereichen</v>
      </c>
      <c r="I1" s="245"/>
      <c r="J1" s="245"/>
      <c r="K1" s="245"/>
      <c r="L1" s="245"/>
      <c r="M1" s="245"/>
      <c r="N1" s="245"/>
    </row>
    <row r="2" spans="1:14" s="18" customFormat="1" ht="27.75" customHeight="1">
      <c r="A2" s="236"/>
      <c r="B2" s="237"/>
      <c r="C2" s="244" t="s">
        <v>122</v>
      </c>
      <c r="D2" s="245"/>
      <c r="E2" s="245"/>
      <c r="F2" s="245"/>
      <c r="G2" s="245"/>
      <c r="H2" s="245" t="s">
        <v>122</v>
      </c>
      <c r="I2" s="245"/>
      <c r="J2" s="245"/>
      <c r="K2" s="245"/>
      <c r="L2" s="245"/>
      <c r="M2" s="245"/>
      <c r="N2" s="245"/>
    </row>
    <row r="3" spans="1:14" ht="11.45" customHeight="1">
      <c r="A3" s="241" t="s">
        <v>88</v>
      </c>
      <c r="B3" s="238" t="s">
        <v>197</v>
      </c>
      <c r="C3" s="238" t="s">
        <v>2</v>
      </c>
      <c r="D3" s="247" t="s">
        <v>201</v>
      </c>
      <c r="E3" s="246"/>
      <c r="F3" s="246"/>
      <c r="G3" s="246"/>
      <c r="H3" s="246" t="s">
        <v>201</v>
      </c>
      <c r="I3" s="246"/>
      <c r="J3" s="246"/>
      <c r="K3" s="246"/>
      <c r="L3" s="246"/>
      <c r="M3" s="246"/>
      <c r="N3" s="246"/>
    </row>
    <row r="4" spans="1:14" ht="11.45" customHeight="1">
      <c r="A4" s="235"/>
      <c r="B4" s="239"/>
      <c r="C4" s="239"/>
      <c r="D4" s="227" t="s">
        <v>188</v>
      </c>
      <c r="E4" s="227" t="s">
        <v>189</v>
      </c>
      <c r="F4" s="227" t="s">
        <v>190</v>
      </c>
      <c r="G4" s="226" t="s">
        <v>191</v>
      </c>
      <c r="H4" s="213" t="s">
        <v>192</v>
      </c>
      <c r="I4" s="234" t="s">
        <v>185</v>
      </c>
      <c r="J4" s="213"/>
      <c r="K4" s="227" t="s">
        <v>194</v>
      </c>
      <c r="L4" s="227" t="s">
        <v>199</v>
      </c>
      <c r="M4" s="230" t="s">
        <v>200</v>
      </c>
      <c r="N4" s="226" t="s">
        <v>195</v>
      </c>
    </row>
    <row r="5" spans="1:14" ht="11.45" customHeight="1">
      <c r="A5" s="235"/>
      <c r="B5" s="239"/>
      <c r="C5" s="239"/>
      <c r="D5" s="227"/>
      <c r="E5" s="227"/>
      <c r="F5" s="227"/>
      <c r="G5" s="226"/>
      <c r="H5" s="213"/>
      <c r="I5" s="235" t="s">
        <v>184</v>
      </c>
      <c r="J5" s="231" t="s">
        <v>193</v>
      </c>
      <c r="K5" s="227"/>
      <c r="L5" s="227"/>
      <c r="M5" s="231"/>
      <c r="N5" s="226"/>
    </row>
    <row r="6" spans="1:14" ht="11.45" customHeight="1">
      <c r="A6" s="235"/>
      <c r="B6" s="239"/>
      <c r="C6" s="239"/>
      <c r="D6" s="227"/>
      <c r="E6" s="227"/>
      <c r="F6" s="227"/>
      <c r="G6" s="226"/>
      <c r="H6" s="213"/>
      <c r="I6" s="235"/>
      <c r="J6" s="231"/>
      <c r="K6" s="227"/>
      <c r="L6" s="227"/>
      <c r="M6" s="231"/>
      <c r="N6" s="226"/>
    </row>
    <row r="7" spans="1:14" ht="11.45" customHeight="1">
      <c r="A7" s="235"/>
      <c r="B7" s="239"/>
      <c r="C7" s="239"/>
      <c r="D7" s="227"/>
      <c r="E7" s="227"/>
      <c r="F7" s="227"/>
      <c r="G7" s="226"/>
      <c r="H7" s="213"/>
      <c r="I7" s="235"/>
      <c r="J7" s="231"/>
      <c r="K7" s="227"/>
      <c r="L7" s="227"/>
      <c r="M7" s="231"/>
      <c r="N7" s="226"/>
    </row>
    <row r="8" spans="1:14" ht="11.45" customHeight="1">
      <c r="A8" s="235"/>
      <c r="B8" s="239"/>
      <c r="C8" s="239"/>
      <c r="D8" s="227"/>
      <c r="E8" s="227"/>
      <c r="F8" s="227"/>
      <c r="G8" s="226"/>
      <c r="H8" s="213"/>
      <c r="I8" s="235"/>
      <c r="J8" s="231"/>
      <c r="K8" s="227"/>
      <c r="L8" s="227"/>
      <c r="M8" s="231"/>
      <c r="N8" s="226"/>
    </row>
    <row r="9" spans="1:14" ht="11.45" customHeight="1">
      <c r="A9" s="235"/>
      <c r="B9" s="239"/>
      <c r="C9" s="239"/>
      <c r="D9" s="227"/>
      <c r="E9" s="227"/>
      <c r="F9" s="227"/>
      <c r="G9" s="226"/>
      <c r="H9" s="213"/>
      <c r="I9" s="235"/>
      <c r="J9" s="231"/>
      <c r="K9" s="227"/>
      <c r="L9" s="227"/>
      <c r="M9" s="231"/>
      <c r="N9" s="226"/>
    </row>
    <row r="10" spans="1:14" ht="11.45" customHeight="1">
      <c r="A10" s="235"/>
      <c r="B10" s="239"/>
      <c r="C10" s="239"/>
      <c r="D10" s="227"/>
      <c r="E10" s="227"/>
      <c r="F10" s="227"/>
      <c r="G10" s="226"/>
      <c r="H10" s="213"/>
      <c r="I10" s="235"/>
      <c r="J10" s="231"/>
      <c r="K10" s="227"/>
      <c r="L10" s="227"/>
      <c r="M10" s="231"/>
      <c r="N10" s="226"/>
    </row>
    <row r="11" spans="1:14" ht="11.45" customHeight="1">
      <c r="A11" s="235"/>
      <c r="B11" s="239"/>
      <c r="C11" s="239"/>
      <c r="D11" s="227"/>
      <c r="E11" s="227"/>
      <c r="F11" s="227"/>
      <c r="G11" s="226"/>
      <c r="H11" s="213"/>
      <c r="I11" s="235"/>
      <c r="J11" s="231"/>
      <c r="K11" s="227"/>
      <c r="L11" s="227"/>
      <c r="M11" s="231"/>
      <c r="N11" s="226"/>
    </row>
    <row r="12" spans="1:14" ht="11.45" customHeight="1">
      <c r="A12" s="235"/>
      <c r="B12" s="239"/>
      <c r="C12" s="239"/>
      <c r="D12" s="227"/>
      <c r="E12" s="227"/>
      <c r="F12" s="227"/>
      <c r="G12" s="226"/>
      <c r="H12" s="213"/>
      <c r="I12" s="235"/>
      <c r="J12" s="231"/>
      <c r="K12" s="227"/>
      <c r="L12" s="227"/>
      <c r="M12" s="231"/>
      <c r="N12" s="226"/>
    </row>
    <row r="13" spans="1:14" ht="11.45" customHeight="1">
      <c r="A13" s="235"/>
      <c r="B13" s="239"/>
      <c r="C13" s="239"/>
      <c r="D13" s="227"/>
      <c r="E13" s="227"/>
      <c r="F13" s="227"/>
      <c r="G13" s="226"/>
      <c r="H13" s="213"/>
      <c r="I13" s="235"/>
      <c r="J13" s="231"/>
      <c r="K13" s="227"/>
      <c r="L13" s="227"/>
      <c r="M13" s="231"/>
      <c r="N13" s="226"/>
    </row>
    <row r="14" spans="1:14" ht="11.45" customHeight="1">
      <c r="A14" s="235"/>
      <c r="B14" s="239"/>
      <c r="C14" s="239"/>
      <c r="D14" s="227"/>
      <c r="E14" s="227"/>
      <c r="F14" s="227"/>
      <c r="G14" s="226"/>
      <c r="H14" s="213"/>
      <c r="I14" s="235"/>
      <c r="J14" s="231"/>
      <c r="K14" s="227"/>
      <c r="L14" s="227"/>
      <c r="M14" s="231"/>
      <c r="N14" s="226"/>
    </row>
    <row r="15" spans="1:14" ht="11.45" customHeight="1">
      <c r="A15" s="235"/>
      <c r="B15" s="239"/>
      <c r="C15" s="239"/>
      <c r="D15" s="227"/>
      <c r="E15" s="227"/>
      <c r="F15" s="227"/>
      <c r="G15" s="226"/>
      <c r="H15" s="213"/>
      <c r="I15" s="208"/>
      <c r="J15" s="210"/>
      <c r="K15" s="227"/>
      <c r="L15" s="227"/>
      <c r="M15" s="210"/>
      <c r="N15" s="226"/>
    </row>
    <row r="16" spans="1:14" ht="11.45" customHeight="1">
      <c r="A16" s="208"/>
      <c r="B16" s="240"/>
      <c r="C16" s="240"/>
      <c r="D16" s="40">
        <v>11</v>
      </c>
      <c r="E16" s="40">
        <v>12</v>
      </c>
      <c r="F16" s="40" t="s">
        <v>182</v>
      </c>
      <c r="G16" s="41" t="s">
        <v>183</v>
      </c>
      <c r="H16" s="39">
        <v>3</v>
      </c>
      <c r="I16" s="39" t="s">
        <v>186</v>
      </c>
      <c r="J16" s="40">
        <v>36</v>
      </c>
      <c r="K16" s="40">
        <v>4</v>
      </c>
      <c r="L16" s="40" t="s">
        <v>187</v>
      </c>
      <c r="M16" s="41" t="s">
        <v>196</v>
      </c>
      <c r="N16" s="41">
        <v>6</v>
      </c>
    </row>
    <row r="17" spans="1:30" s="20" customFormat="1" ht="11.45" customHeight="1">
      <c r="A17" s="24">
        <v>1</v>
      </c>
      <c r="B17" s="25">
        <v>2</v>
      </c>
      <c r="C17" s="26">
        <v>3</v>
      </c>
      <c r="D17" s="26">
        <v>4</v>
      </c>
      <c r="E17" s="26">
        <v>5</v>
      </c>
      <c r="F17" s="26">
        <v>6</v>
      </c>
      <c r="G17" s="27">
        <v>7</v>
      </c>
      <c r="H17" s="46">
        <v>8</v>
      </c>
      <c r="I17" s="26">
        <v>9</v>
      </c>
      <c r="J17" s="26">
        <v>10</v>
      </c>
      <c r="K17" s="26">
        <v>11</v>
      </c>
      <c r="L17" s="26">
        <v>12</v>
      </c>
      <c r="M17" s="27">
        <v>13</v>
      </c>
      <c r="N17" s="27">
        <v>14</v>
      </c>
    </row>
    <row r="18" spans="1:30" s="22" customFormat="1" ht="20.100000000000001" customHeight="1">
      <c r="A18" s="23"/>
      <c r="B18" s="31"/>
      <c r="C18" s="232" t="s">
        <v>119</v>
      </c>
      <c r="D18" s="233"/>
      <c r="E18" s="233"/>
      <c r="F18" s="233"/>
      <c r="G18" s="233"/>
      <c r="H18" s="233" t="s">
        <v>119</v>
      </c>
      <c r="I18" s="233"/>
      <c r="J18" s="233"/>
      <c r="K18" s="233"/>
      <c r="L18" s="233"/>
      <c r="M18" s="233"/>
      <c r="N18" s="233"/>
      <c r="O18" s="126"/>
      <c r="P18" s="126"/>
      <c r="Q18" s="126"/>
      <c r="R18" s="126"/>
      <c r="S18" s="126"/>
      <c r="T18" s="126"/>
      <c r="U18" s="126"/>
      <c r="V18" s="126"/>
      <c r="W18" s="126"/>
      <c r="X18" s="126"/>
      <c r="Y18" s="126"/>
      <c r="Z18" s="126"/>
      <c r="AA18" s="126"/>
      <c r="AB18" s="126"/>
      <c r="AC18" s="126"/>
      <c r="AD18" s="126"/>
    </row>
    <row r="19" spans="1:30" s="22" customFormat="1" ht="11.1" customHeight="1">
      <c r="A19" s="163">
        <f>IF(D19&lt;&gt;"",COUNTA($D$19:D19),"")</f>
        <v>1</v>
      </c>
      <c r="B19" s="42" t="s">
        <v>150</v>
      </c>
      <c r="C19" s="136">
        <v>996853</v>
      </c>
      <c r="D19" s="136">
        <v>375268</v>
      </c>
      <c r="E19" s="136">
        <v>163060</v>
      </c>
      <c r="F19" s="136">
        <v>51585</v>
      </c>
      <c r="G19" s="136">
        <v>51954</v>
      </c>
      <c r="H19" s="136">
        <v>158176</v>
      </c>
      <c r="I19" s="136">
        <v>54601</v>
      </c>
      <c r="J19" s="136">
        <v>103576</v>
      </c>
      <c r="K19" s="136">
        <v>33187</v>
      </c>
      <c r="L19" s="136">
        <v>104812</v>
      </c>
      <c r="M19" s="136">
        <v>58811</v>
      </c>
      <c r="N19" s="136" t="s">
        <v>13</v>
      </c>
      <c r="O19" s="126"/>
      <c r="P19" s="126"/>
      <c r="Q19" s="126"/>
      <c r="R19" s="126"/>
      <c r="S19" s="126"/>
      <c r="T19" s="126"/>
      <c r="U19" s="126"/>
      <c r="V19" s="126"/>
      <c r="W19" s="126"/>
      <c r="X19" s="126"/>
      <c r="Y19" s="126"/>
      <c r="Z19" s="126"/>
      <c r="AA19" s="126"/>
      <c r="AB19" s="126"/>
      <c r="AC19" s="126"/>
      <c r="AD19" s="126"/>
    </row>
    <row r="20" spans="1:30" s="22" customFormat="1" ht="11.1" customHeight="1">
      <c r="A20" s="163">
        <f>IF(D20&lt;&gt;"",COUNTA($D$19:D20),"")</f>
        <v>2</v>
      </c>
      <c r="B20" s="42" t="s">
        <v>151</v>
      </c>
      <c r="C20" s="136">
        <v>546336</v>
      </c>
      <c r="D20" s="136">
        <v>117483</v>
      </c>
      <c r="E20" s="136">
        <v>39547</v>
      </c>
      <c r="F20" s="136">
        <v>158116</v>
      </c>
      <c r="G20" s="136">
        <v>16631</v>
      </c>
      <c r="H20" s="136">
        <v>47101</v>
      </c>
      <c r="I20" s="136">
        <v>34361</v>
      </c>
      <c r="J20" s="136">
        <v>12741</v>
      </c>
      <c r="K20" s="136">
        <v>23446</v>
      </c>
      <c r="L20" s="136">
        <v>93004</v>
      </c>
      <c r="M20" s="136">
        <v>50687</v>
      </c>
      <c r="N20" s="136">
        <v>321</v>
      </c>
      <c r="O20" s="126"/>
      <c r="P20" s="126"/>
      <c r="Q20" s="126"/>
      <c r="R20" s="126"/>
      <c r="S20" s="126"/>
      <c r="T20" s="126"/>
      <c r="U20" s="126"/>
      <c r="V20" s="126"/>
      <c r="W20" s="126"/>
      <c r="X20" s="126"/>
      <c r="Y20" s="126"/>
      <c r="Z20" s="126"/>
      <c r="AA20" s="126"/>
      <c r="AB20" s="126"/>
      <c r="AC20" s="126"/>
      <c r="AD20" s="126"/>
    </row>
    <row r="21" spans="1:30" s="22" customFormat="1" ht="21.6" customHeight="1">
      <c r="A21" s="163">
        <f>IF(D21&lt;&gt;"",COUNTA($D$19:D21),"")</f>
        <v>3</v>
      </c>
      <c r="B21" s="43" t="s">
        <v>152</v>
      </c>
      <c r="C21" s="136">
        <v>1384404</v>
      </c>
      <c r="D21" s="136" t="s">
        <v>13</v>
      </c>
      <c r="E21" s="136" t="s">
        <v>13</v>
      </c>
      <c r="F21" s="136" t="s">
        <v>13</v>
      </c>
      <c r="G21" s="136" t="s">
        <v>13</v>
      </c>
      <c r="H21" s="136">
        <v>1384404</v>
      </c>
      <c r="I21" s="136">
        <v>1118671</v>
      </c>
      <c r="J21" s="136">
        <v>265732</v>
      </c>
      <c r="K21" s="136" t="s">
        <v>13</v>
      </c>
      <c r="L21" s="136" t="s">
        <v>13</v>
      </c>
      <c r="M21" s="136" t="s">
        <v>13</v>
      </c>
      <c r="N21" s="136" t="s">
        <v>13</v>
      </c>
      <c r="O21" s="126"/>
      <c r="P21" s="126"/>
      <c r="Q21" s="126"/>
      <c r="R21" s="126"/>
      <c r="S21" s="126"/>
      <c r="T21" s="126"/>
      <c r="U21" s="126"/>
      <c r="V21" s="126"/>
      <c r="W21" s="126"/>
      <c r="X21" s="126"/>
      <c r="Y21" s="126"/>
      <c r="Z21" s="126"/>
      <c r="AA21" s="126"/>
      <c r="AB21" s="126"/>
      <c r="AC21" s="126"/>
      <c r="AD21" s="126"/>
    </row>
    <row r="22" spans="1:30" s="22" customFormat="1" ht="11.1" customHeight="1">
      <c r="A22" s="163">
        <f>IF(D22&lt;&gt;"",COUNTA($D$19:D22),"")</f>
        <v>4</v>
      </c>
      <c r="B22" s="42" t="s">
        <v>153</v>
      </c>
      <c r="C22" s="136">
        <v>44948</v>
      </c>
      <c r="D22" s="136">
        <v>2272</v>
      </c>
      <c r="E22" s="136">
        <v>65</v>
      </c>
      <c r="F22" s="136">
        <v>515</v>
      </c>
      <c r="G22" s="136">
        <v>1</v>
      </c>
      <c r="H22" s="136">
        <v>73</v>
      </c>
      <c r="I22" s="136">
        <v>1</v>
      </c>
      <c r="J22" s="136">
        <v>73</v>
      </c>
      <c r="K22" s="136">
        <v>110</v>
      </c>
      <c r="L22" s="136">
        <v>401</v>
      </c>
      <c r="M22" s="136">
        <v>1050</v>
      </c>
      <c r="N22" s="136">
        <v>40461</v>
      </c>
      <c r="O22" s="126"/>
      <c r="P22" s="126"/>
      <c r="Q22" s="126"/>
      <c r="R22" s="126"/>
      <c r="S22" s="126"/>
      <c r="T22" s="126"/>
      <c r="U22" s="126"/>
      <c r="V22" s="126"/>
      <c r="W22" s="126"/>
      <c r="X22" s="126"/>
      <c r="Y22" s="126"/>
      <c r="Z22" s="126"/>
      <c r="AA22" s="126"/>
      <c r="AB22" s="126"/>
      <c r="AC22" s="126"/>
      <c r="AD22" s="126"/>
    </row>
    <row r="23" spans="1:30" s="22" customFormat="1" ht="11.1" customHeight="1">
      <c r="A23" s="163">
        <f>IF(D23&lt;&gt;"",COUNTA($D$19:D23),"")</f>
        <v>5</v>
      </c>
      <c r="B23" s="42" t="s">
        <v>154</v>
      </c>
      <c r="C23" s="136">
        <v>1613733</v>
      </c>
      <c r="D23" s="136">
        <v>121254</v>
      </c>
      <c r="E23" s="136">
        <v>36692</v>
      </c>
      <c r="F23" s="136">
        <v>112700</v>
      </c>
      <c r="G23" s="136">
        <v>90817</v>
      </c>
      <c r="H23" s="136">
        <v>393779</v>
      </c>
      <c r="I23" s="136">
        <v>52927</v>
      </c>
      <c r="J23" s="136">
        <v>340852</v>
      </c>
      <c r="K23" s="136">
        <v>39437</v>
      </c>
      <c r="L23" s="136">
        <v>67766</v>
      </c>
      <c r="M23" s="136">
        <v>134349</v>
      </c>
      <c r="N23" s="136">
        <v>616939</v>
      </c>
      <c r="O23" s="126"/>
      <c r="P23" s="126"/>
      <c r="Q23" s="126"/>
      <c r="R23" s="126"/>
      <c r="S23" s="126"/>
      <c r="T23" s="126"/>
      <c r="U23" s="126"/>
      <c r="V23" s="126"/>
      <c r="W23" s="126"/>
      <c r="X23" s="126"/>
      <c r="Y23" s="126"/>
      <c r="Z23" s="126"/>
      <c r="AA23" s="126"/>
      <c r="AB23" s="126"/>
      <c r="AC23" s="126"/>
      <c r="AD23" s="126"/>
    </row>
    <row r="24" spans="1:30" s="22" customFormat="1" ht="11.1" customHeight="1">
      <c r="A24" s="163">
        <f>IF(D24&lt;&gt;"",COUNTA($D$19:D24),"")</f>
        <v>6</v>
      </c>
      <c r="B24" s="42" t="s">
        <v>155</v>
      </c>
      <c r="C24" s="136">
        <v>754492</v>
      </c>
      <c r="D24" s="136">
        <v>59774</v>
      </c>
      <c r="E24" s="136">
        <v>5937</v>
      </c>
      <c r="F24" s="136">
        <v>51024</v>
      </c>
      <c r="G24" s="136">
        <v>517</v>
      </c>
      <c r="H24" s="136">
        <v>25761</v>
      </c>
      <c r="I24" s="136">
        <v>736</v>
      </c>
      <c r="J24" s="136">
        <v>25025</v>
      </c>
      <c r="K24" s="136">
        <v>938</v>
      </c>
      <c r="L24" s="136">
        <v>4792</v>
      </c>
      <c r="M24" s="136">
        <v>790</v>
      </c>
      <c r="N24" s="136">
        <v>604958</v>
      </c>
      <c r="O24" s="126"/>
      <c r="P24" s="126"/>
      <c r="Q24" s="126"/>
      <c r="R24" s="126"/>
      <c r="S24" s="126"/>
      <c r="T24" s="126"/>
      <c r="U24" s="126"/>
      <c r="V24" s="126"/>
      <c r="W24" s="126"/>
      <c r="X24" s="126"/>
      <c r="Y24" s="126"/>
      <c r="Z24" s="126"/>
      <c r="AA24" s="126"/>
      <c r="AB24" s="126"/>
      <c r="AC24" s="126"/>
      <c r="AD24" s="126"/>
    </row>
    <row r="25" spans="1:30" s="22" customFormat="1" ht="20.100000000000001" customHeight="1">
      <c r="A25" s="164">
        <f>IF(D25&lt;&gt;"",COUNTA($D$19:D25),"")</f>
        <v>7</v>
      </c>
      <c r="B25" s="45" t="s">
        <v>156</v>
      </c>
      <c r="C25" s="137">
        <v>3831781</v>
      </c>
      <c r="D25" s="137">
        <v>556503</v>
      </c>
      <c r="E25" s="137">
        <v>233427</v>
      </c>
      <c r="F25" s="137">
        <v>271892</v>
      </c>
      <c r="G25" s="137">
        <v>158885</v>
      </c>
      <c r="H25" s="137">
        <v>1957773</v>
      </c>
      <c r="I25" s="137">
        <v>1259824</v>
      </c>
      <c r="J25" s="137">
        <v>697949</v>
      </c>
      <c r="K25" s="137">
        <v>95242</v>
      </c>
      <c r="L25" s="137">
        <v>261190</v>
      </c>
      <c r="M25" s="137">
        <v>244106</v>
      </c>
      <c r="N25" s="137">
        <v>52763</v>
      </c>
      <c r="O25" s="126"/>
      <c r="P25" s="126"/>
      <c r="Q25" s="126"/>
      <c r="R25" s="126"/>
      <c r="S25" s="126"/>
      <c r="T25" s="126"/>
      <c r="U25" s="126"/>
      <c r="V25" s="126"/>
      <c r="W25" s="126"/>
      <c r="X25" s="126"/>
      <c r="Y25" s="126"/>
      <c r="Z25" s="126"/>
      <c r="AA25" s="126"/>
      <c r="AB25" s="126"/>
      <c r="AC25" s="126"/>
      <c r="AD25" s="126"/>
    </row>
    <row r="26" spans="1:30" s="22" customFormat="1" ht="21.6" customHeight="1">
      <c r="A26" s="163">
        <f>IF(D26&lt;&gt;"",COUNTA($D$19:D26),"")</f>
        <v>8</v>
      </c>
      <c r="B26" s="43" t="s">
        <v>157</v>
      </c>
      <c r="C26" s="136">
        <v>372039</v>
      </c>
      <c r="D26" s="136">
        <v>44330</v>
      </c>
      <c r="E26" s="136">
        <v>20798</v>
      </c>
      <c r="F26" s="136">
        <v>44502</v>
      </c>
      <c r="G26" s="136">
        <v>7963</v>
      </c>
      <c r="H26" s="136">
        <v>18504</v>
      </c>
      <c r="I26" s="136">
        <v>5183</v>
      </c>
      <c r="J26" s="136">
        <v>13321</v>
      </c>
      <c r="K26" s="136">
        <v>7443</v>
      </c>
      <c r="L26" s="136">
        <v>181028</v>
      </c>
      <c r="M26" s="136">
        <v>47471</v>
      </c>
      <c r="N26" s="136" t="s">
        <v>13</v>
      </c>
      <c r="O26" s="126"/>
      <c r="P26" s="126"/>
      <c r="Q26" s="126"/>
      <c r="R26" s="126"/>
      <c r="S26" s="126"/>
      <c r="T26" s="126"/>
      <c r="U26" s="126"/>
      <c r="V26" s="126"/>
      <c r="W26" s="126"/>
      <c r="X26" s="126"/>
      <c r="Y26" s="126"/>
      <c r="Z26" s="126"/>
      <c r="AA26" s="126"/>
      <c r="AB26" s="126"/>
      <c r="AC26" s="126"/>
      <c r="AD26" s="126"/>
    </row>
    <row r="27" spans="1:30" s="22" customFormat="1" ht="11.1" customHeight="1">
      <c r="A27" s="163">
        <f>IF(D27&lt;&gt;"",COUNTA($D$19:D27),"")</f>
        <v>9</v>
      </c>
      <c r="B27" s="42" t="s">
        <v>158</v>
      </c>
      <c r="C27" s="136">
        <v>224151</v>
      </c>
      <c r="D27" s="136">
        <v>14210</v>
      </c>
      <c r="E27" s="136">
        <v>4669</v>
      </c>
      <c r="F27" s="136">
        <v>19215</v>
      </c>
      <c r="G27" s="136">
        <v>4512</v>
      </c>
      <c r="H27" s="136">
        <v>12531</v>
      </c>
      <c r="I27" s="136">
        <v>3705</v>
      </c>
      <c r="J27" s="136">
        <v>8826</v>
      </c>
      <c r="K27" s="136">
        <v>4945</v>
      </c>
      <c r="L27" s="136">
        <v>126635</v>
      </c>
      <c r="M27" s="136">
        <v>37433</v>
      </c>
      <c r="N27" s="136" t="s">
        <v>13</v>
      </c>
      <c r="O27" s="126"/>
      <c r="P27" s="126"/>
      <c r="Q27" s="126"/>
      <c r="R27" s="126"/>
      <c r="S27" s="126"/>
      <c r="T27" s="126"/>
      <c r="U27" s="126"/>
      <c r="V27" s="126"/>
      <c r="W27" s="126"/>
      <c r="X27" s="126"/>
      <c r="Y27" s="126"/>
      <c r="Z27" s="126"/>
      <c r="AA27" s="126"/>
      <c r="AB27" s="126"/>
      <c r="AC27" s="126"/>
      <c r="AD27" s="126"/>
    </row>
    <row r="28" spans="1:30" s="22" customFormat="1" ht="11.1" customHeight="1">
      <c r="A28" s="163">
        <f>IF(D28&lt;&gt;"",COUNTA($D$19:D28),"")</f>
        <v>10</v>
      </c>
      <c r="B28" s="42" t="s">
        <v>159</v>
      </c>
      <c r="C28" s="136">
        <v>170</v>
      </c>
      <c r="D28" s="136">
        <v>15</v>
      </c>
      <c r="E28" s="136" t="s">
        <v>13</v>
      </c>
      <c r="F28" s="136" t="s">
        <v>13</v>
      </c>
      <c r="G28" s="136" t="s">
        <v>13</v>
      </c>
      <c r="H28" s="136" t="s">
        <v>13</v>
      </c>
      <c r="I28" s="136" t="s">
        <v>13</v>
      </c>
      <c r="J28" s="136" t="s">
        <v>13</v>
      </c>
      <c r="K28" s="136" t="s">
        <v>13</v>
      </c>
      <c r="L28" s="136">
        <v>51</v>
      </c>
      <c r="M28" s="136" t="s">
        <v>13</v>
      </c>
      <c r="N28" s="136">
        <v>104</v>
      </c>
      <c r="O28" s="126"/>
      <c r="P28" s="126"/>
      <c r="Q28" s="126"/>
      <c r="R28" s="126"/>
      <c r="S28" s="126"/>
      <c r="T28" s="126"/>
      <c r="U28" s="126"/>
      <c r="V28" s="126"/>
      <c r="W28" s="126"/>
      <c r="X28" s="126"/>
      <c r="Y28" s="126"/>
      <c r="Z28" s="126"/>
      <c r="AA28" s="126"/>
      <c r="AB28" s="126"/>
      <c r="AC28" s="126"/>
      <c r="AD28" s="126"/>
    </row>
    <row r="29" spans="1:30" s="22" customFormat="1" ht="11.1" customHeight="1">
      <c r="A29" s="163">
        <f>IF(D29&lt;&gt;"",COUNTA($D$19:D29),"")</f>
        <v>11</v>
      </c>
      <c r="B29" s="42" t="s">
        <v>160</v>
      </c>
      <c r="C29" s="136">
        <v>31562</v>
      </c>
      <c r="D29" s="136">
        <v>1527</v>
      </c>
      <c r="E29" s="136">
        <v>1640</v>
      </c>
      <c r="F29" s="136">
        <v>276</v>
      </c>
      <c r="G29" s="136">
        <v>174</v>
      </c>
      <c r="H29" s="136">
        <v>3125</v>
      </c>
      <c r="I29" s="136">
        <v>641</v>
      </c>
      <c r="J29" s="136">
        <v>2483</v>
      </c>
      <c r="K29" s="136">
        <v>3456</v>
      </c>
      <c r="L29" s="136">
        <v>11853</v>
      </c>
      <c r="M29" s="136">
        <v>3943</v>
      </c>
      <c r="N29" s="136">
        <v>5568</v>
      </c>
      <c r="O29" s="126"/>
      <c r="P29" s="126"/>
      <c r="Q29" s="126"/>
      <c r="R29" s="126"/>
      <c r="S29" s="126"/>
      <c r="T29" s="126"/>
      <c r="U29" s="126"/>
      <c r="V29" s="126"/>
      <c r="W29" s="126"/>
      <c r="X29" s="126"/>
      <c r="Y29" s="126"/>
      <c r="Z29" s="126"/>
      <c r="AA29" s="126"/>
      <c r="AB29" s="126"/>
      <c r="AC29" s="126"/>
      <c r="AD29" s="126"/>
    </row>
    <row r="30" spans="1:30" s="22" customFormat="1" ht="11.1" customHeight="1">
      <c r="A30" s="163">
        <f>IF(D30&lt;&gt;"",COUNTA($D$19:D30),"")</f>
        <v>12</v>
      </c>
      <c r="B30" s="42" t="s">
        <v>155</v>
      </c>
      <c r="C30" s="136">
        <v>4628</v>
      </c>
      <c r="D30" s="136">
        <v>288</v>
      </c>
      <c r="E30" s="136">
        <v>1581</v>
      </c>
      <c r="F30" s="136">
        <v>261</v>
      </c>
      <c r="G30" s="136">
        <v>29</v>
      </c>
      <c r="H30" s="136">
        <v>1</v>
      </c>
      <c r="I30" s="136" t="s">
        <v>13</v>
      </c>
      <c r="J30" s="136">
        <v>1</v>
      </c>
      <c r="K30" s="136">
        <v>4</v>
      </c>
      <c r="L30" s="136">
        <v>844</v>
      </c>
      <c r="M30" s="136">
        <v>209</v>
      </c>
      <c r="N30" s="136">
        <v>1411</v>
      </c>
      <c r="O30" s="126"/>
      <c r="P30" s="126"/>
      <c r="Q30" s="126"/>
      <c r="R30" s="126"/>
      <c r="S30" s="126"/>
      <c r="T30" s="126"/>
      <c r="U30" s="126"/>
      <c r="V30" s="126"/>
      <c r="W30" s="126"/>
      <c r="X30" s="126"/>
      <c r="Y30" s="126"/>
      <c r="Z30" s="126"/>
      <c r="AA30" s="126"/>
      <c r="AB30" s="126"/>
      <c r="AC30" s="126"/>
      <c r="AD30" s="126"/>
    </row>
    <row r="31" spans="1:30" s="22" customFormat="1" ht="20.100000000000001" customHeight="1">
      <c r="A31" s="164">
        <f>IF(D31&lt;&gt;"",COUNTA($D$19:D31),"")</f>
        <v>13</v>
      </c>
      <c r="B31" s="45" t="s">
        <v>161</v>
      </c>
      <c r="C31" s="137">
        <v>399142</v>
      </c>
      <c r="D31" s="137">
        <v>45584</v>
      </c>
      <c r="E31" s="137">
        <v>20857</v>
      </c>
      <c r="F31" s="137">
        <v>44516</v>
      </c>
      <c r="G31" s="137">
        <v>8108</v>
      </c>
      <c r="H31" s="137">
        <v>21627</v>
      </c>
      <c r="I31" s="137">
        <v>5824</v>
      </c>
      <c r="J31" s="137">
        <v>15803</v>
      </c>
      <c r="K31" s="137">
        <v>10895</v>
      </c>
      <c r="L31" s="137">
        <v>192089</v>
      </c>
      <c r="M31" s="137">
        <v>51206</v>
      </c>
      <c r="N31" s="137">
        <v>4261</v>
      </c>
      <c r="O31" s="126"/>
      <c r="P31" s="126"/>
      <c r="Q31" s="126"/>
      <c r="R31" s="126"/>
      <c r="S31" s="126"/>
      <c r="T31" s="126"/>
      <c r="U31" s="126"/>
      <c r="V31" s="126"/>
      <c r="W31" s="126"/>
      <c r="X31" s="126"/>
      <c r="Y31" s="126"/>
      <c r="Z31" s="126"/>
      <c r="AA31" s="126"/>
      <c r="AB31" s="126"/>
      <c r="AC31" s="126"/>
      <c r="AD31" s="126"/>
    </row>
    <row r="32" spans="1:30" s="22" customFormat="1" ht="20.100000000000001" customHeight="1">
      <c r="A32" s="164">
        <f>IF(D32&lt;&gt;"",COUNTA($D$19:D32),"")</f>
        <v>14</v>
      </c>
      <c r="B32" s="45" t="s">
        <v>162</v>
      </c>
      <c r="C32" s="137">
        <v>4230924</v>
      </c>
      <c r="D32" s="137">
        <v>602087</v>
      </c>
      <c r="E32" s="137">
        <v>254284</v>
      </c>
      <c r="F32" s="137">
        <v>316408</v>
      </c>
      <c r="G32" s="137">
        <v>166994</v>
      </c>
      <c r="H32" s="137">
        <v>1979400</v>
      </c>
      <c r="I32" s="137">
        <v>1265649</v>
      </c>
      <c r="J32" s="137">
        <v>713752</v>
      </c>
      <c r="K32" s="137">
        <v>106137</v>
      </c>
      <c r="L32" s="137">
        <v>453279</v>
      </c>
      <c r="M32" s="137">
        <v>295312</v>
      </c>
      <c r="N32" s="137">
        <v>57024</v>
      </c>
      <c r="O32" s="126"/>
      <c r="P32" s="126"/>
      <c r="Q32" s="126"/>
      <c r="R32" s="126"/>
      <c r="S32" s="126"/>
      <c r="T32" s="126"/>
      <c r="U32" s="126"/>
      <c r="V32" s="126"/>
      <c r="W32" s="126"/>
      <c r="X32" s="126"/>
      <c r="Y32" s="126"/>
      <c r="Z32" s="126"/>
      <c r="AA32" s="126"/>
      <c r="AB32" s="126"/>
      <c r="AC32" s="126"/>
      <c r="AD32" s="126"/>
    </row>
    <row r="33" spans="1:30" s="22" customFormat="1" ht="11.1" customHeight="1">
      <c r="A33" s="163">
        <f>IF(D33&lt;&gt;"",COUNTA($D$19:D33),"")</f>
        <v>15</v>
      </c>
      <c r="B33" s="42" t="s">
        <v>163</v>
      </c>
      <c r="C33" s="136">
        <v>1065753</v>
      </c>
      <c r="D33" s="136" t="s">
        <v>13</v>
      </c>
      <c r="E33" s="136" t="s">
        <v>13</v>
      </c>
      <c r="F33" s="136" t="s">
        <v>13</v>
      </c>
      <c r="G33" s="136" t="s">
        <v>13</v>
      </c>
      <c r="H33" s="136" t="s">
        <v>13</v>
      </c>
      <c r="I33" s="136" t="s">
        <v>13</v>
      </c>
      <c r="J33" s="136" t="s">
        <v>13</v>
      </c>
      <c r="K33" s="136" t="s">
        <v>13</v>
      </c>
      <c r="L33" s="136" t="s">
        <v>13</v>
      </c>
      <c r="M33" s="136" t="s">
        <v>13</v>
      </c>
      <c r="N33" s="136">
        <v>1065753</v>
      </c>
      <c r="O33" s="126"/>
      <c r="P33" s="126"/>
      <c r="Q33" s="126"/>
      <c r="R33" s="126"/>
      <c r="S33" s="126"/>
      <c r="T33" s="126"/>
      <c r="U33" s="126"/>
      <c r="V33" s="126"/>
      <c r="W33" s="126"/>
      <c r="X33" s="126"/>
      <c r="Y33" s="126"/>
      <c r="Z33" s="126"/>
      <c r="AA33" s="126"/>
      <c r="AB33" s="126"/>
      <c r="AC33" s="126"/>
      <c r="AD33" s="126"/>
    </row>
    <row r="34" spans="1:30" s="22" customFormat="1" ht="11.1" customHeight="1">
      <c r="A34" s="163">
        <f>IF(D34&lt;&gt;"",COUNTA($D$19:D34),"")</f>
        <v>16</v>
      </c>
      <c r="B34" s="42" t="s">
        <v>164</v>
      </c>
      <c r="C34" s="136">
        <v>394420</v>
      </c>
      <c r="D34" s="136" t="s">
        <v>13</v>
      </c>
      <c r="E34" s="136" t="s">
        <v>13</v>
      </c>
      <c r="F34" s="136" t="s">
        <v>13</v>
      </c>
      <c r="G34" s="136" t="s">
        <v>13</v>
      </c>
      <c r="H34" s="136" t="s">
        <v>13</v>
      </c>
      <c r="I34" s="136" t="s">
        <v>13</v>
      </c>
      <c r="J34" s="136" t="s">
        <v>13</v>
      </c>
      <c r="K34" s="136" t="s">
        <v>13</v>
      </c>
      <c r="L34" s="136" t="s">
        <v>13</v>
      </c>
      <c r="M34" s="136" t="s">
        <v>13</v>
      </c>
      <c r="N34" s="136">
        <v>394420</v>
      </c>
      <c r="O34" s="126"/>
      <c r="P34" s="126"/>
      <c r="Q34" s="126"/>
      <c r="R34" s="126"/>
      <c r="S34" s="126"/>
      <c r="T34" s="126"/>
      <c r="U34" s="126"/>
      <c r="V34" s="126"/>
      <c r="W34" s="126"/>
      <c r="X34" s="126"/>
      <c r="Y34" s="126"/>
      <c r="Z34" s="126"/>
      <c r="AA34" s="126"/>
      <c r="AB34" s="126"/>
      <c r="AC34" s="126"/>
      <c r="AD34" s="126"/>
    </row>
    <row r="35" spans="1:30" s="22" customFormat="1" ht="11.1" customHeight="1">
      <c r="A35" s="163">
        <f>IF(D35&lt;&gt;"",COUNTA($D$19:D35),"")</f>
        <v>17</v>
      </c>
      <c r="B35" s="42" t="s">
        <v>180</v>
      </c>
      <c r="C35" s="136">
        <v>401600</v>
      </c>
      <c r="D35" s="136" t="s">
        <v>13</v>
      </c>
      <c r="E35" s="136" t="s">
        <v>13</v>
      </c>
      <c r="F35" s="136" t="s">
        <v>13</v>
      </c>
      <c r="G35" s="136" t="s">
        <v>13</v>
      </c>
      <c r="H35" s="136" t="s">
        <v>13</v>
      </c>
      <c r="I35" s="136" t="s">
        <v>13</v>
      </c>
      <c r="J35" s="136" t="s">
        <v>13</v>
      </c>
      <c r="K35" s="136" t="s">
        <v>13</v>
      </c>
      <c r="L35" s="136" t="s">
        <v>13</v>
      </c>
      <c r="M35" s="136" t="s">
        <v>13</v>
      </c>
      <c r="N35" s="136">
        <v>401600</v>
      </c>
      <c r="O35" s="126"/>
      <c r="P35" s="126"/>
      <c r="Q35" s="126"/>
      <c r="R35" s="126"/>
      <c r="S35" s="126"/>
      <c r="T35" s="126"/>
      <c r="U35" s="126"/>
      <c r="V35" s="126"/>
      <c r="W35" s="126"/>
      <c r="X35" s="126"/>
      <c r="Y35" s="126"/>
      <c r="Z35" s="126"/>
      <c r="AA35" s="126"/>
      <c r="AB35" s="126"/>
      <c r="AC35" s="126"/>
      <c r="AD35" s="126"/>
    </row>
    <row r="36" spans="1:30" s="22" customFormat="1" ht="11.1" customHeight="1">
      <c r="A36" s="163">
        <f>IF(D36&lt;&gt;"",COUNTA($D$19:D36),"")</f>
        <v>18</v>
      </c>
      <c r="B36" s="42" t="s">
        <v>181</v>
      </c>
      <c r="C36" s="136">
        <v>183222</v>
      </c>
      <c r="D36" s="136" t="s">
        <v>13</v>
      </c>
      <c r="E36" s="136" t="s">
        <v>13</v>
      </c>
      <c r="F36" s="136" t="s">
        <v>13</v>
      </c>
      <c r="G36" s="136" t="s">
        <v>13</v>
      </c>
      <c r="H36" s="136" t="s">
        <v>13</v>
      </c>
      <c r="I36" s="136" t="s">
        <v>13</v>
      </c>
      <c r="J36" s="136" t="s">
        <v>13</v>
      </c>
      <c r="K36" s="136" t="s">
        <v>13</v>
      </c>
      <c r="L36" s="136" t="s">
        <v>13</v>
      </c>
      <c r="M36" s="136" t="s">
        <v>13</v>
      </c>
      <c r="N36" s="136">
        <v>183222</v>
      </c>
      <c r="O36" s="126"/>
      <c r="P36" s="126"/>
      <c r="Q36" s="126"/>
      <c r="R36" s="126"/>
      <c r="S36" s="126"/>
      <c r="T36" s="126"/>
      <c r="U36" s="126"/>
      <c r="V36" s="126"/>
      <c r="W36" s="126"/>
      <c r="X36" s="126"/>
      <c r="Y36" s="126"/>
      <c r="Z36" s="126"/>
      <c r="AA36" s="126"/>
      <c r="AB36" s="126"/>
      <c r="AC36" s="126"/>
      <c r="AD36" s="126"/>
    </row>
    <row r="37" spans="1:30" s="22" customFormat="1" ht="11.1" customHeight="1">
      <c r="A37" s="163">
        <f>IF(D37&lt;&gt;"",COUNTA($D$19:D37),"")</f>
        <v>19</v>
      </c>
      <c r="B37" s="42" t="s">
        <v>69</v>
      </c>
      <c r="C37" s="136">
        <v>601283</v>
      </c>
      <c r="D37" s="136" t="s">
        <v>13</v>
      </c>
      <c r="E37" s="136" t="s">
        <v>13</v>
      </c>
      <c r="F37" s="136" t="s">
        <v>13</v>
      </c>
      <c r="G37" s="136" t="s">
        <v>13</v>
      </c>
      <c r="H37" s="136" t="s">
        <v>13</v>
      </c>
      <c r="I37" s="136" t="s">
        <v>13</v>
      </c>
      <c r="J37" s="136" t="s">
        <v>13</v>
      </c>
      <c r="K37" s="136" t="s">
        <v>13</v>
      </c>
      <c r="L37" s="136" t="s">
        <v>13</v>
      </c>
      <c r="M37" s="136" t="s">
        <v>13</v>
      </c>
      <c r="N37" s="136">
        <v>601283</v>
      </c>
      <c r="O37" s="126"/>
      <c r="P37" s="126"/>
      <c r="Q37" s="126"/>
      <c r="R37" s="126"/>
      <c r="S37" s="126"/>
      <c r="T37" s="126"/>
      <c r="U37" s="126"/>
      <c r="V37" s="126"/>
      <c r="W37" s="126"/>
      <c r="X37" s="126"/>
      <c r="Y37" s="126"/>
      <c r="Z37" s="126"/>
      <c r="AA37" s="126"/>
      <c r="AB37" s="126"/>
      <c r="AC37" s="126"/>
      <c r="AD37" s="126"/>
    </row>
    <row r="38" spans="1:30" s="22" customFormat="1" ht="21.6" customHeight="1">
      <c r="A38" s="163">
        <f>IF(D38&lt;&gt;"",COUNTA($D$19:D38),"")</f>
        <v>20</v>
      </c>
      <c r="B38" s="43" t="s">
        <v>165</v>
      </c>
      <c r="C38" s="136">
        <v>539361</v>
      </c>
      <c r="D38" s="136" t="s">
        <v>13</v>
      </c>
      <c r="E38" s="136" t="s">
        <v>13</v>
      </c>
      <c r="F38" s="136" t="s">
        <v>13</v>
      </c>
      <c r="G38" s="136" t="s">
        <v>13</v>
      </c>
      <c r="H38" s="136" t="s">
        <v>13</v>
      </c>
      <c r="I38" s="136" t="s">
        <v>13</v>
      </c>
      <c r="J38" s="136" t="s">
        <v>13</v>
      </c>
      <c r="K38" s="136" t="s">
        <v>13</v>
      </c>
      <c r="L38" s="136" t="s">
        <v>13</v>
      </c>
      <c r="M38" s="136" t="s">
        <v>13</v>
      </c>
      <c r="N38" s="136">
        <v>539361</v>
      </c>
      <c r="O38" s="126"/>
      <c r="P38" s="126"/>
      <c r="Q38" s="126"/>
      <c r="R38" s="126"/>
      <c r="S38" s="126"/>
      <c r="T38" s="126"/>
      <c r="U38" s="126"/>
      <c r="V38" s="126"/>
      <c r="W38" s="126"/>
      <c r="X38" s="126"/>
      <c r="Y38" s="126"/>
      <c r="Z38" s="126"/>
      <c r="AA38" s="126"/>
      <c r="AB38" s="126"/>
      <c r="AC38" s="126"/>
      <c r="AD38" s="126"/>
    </row>
    <row r="39" spans="1:30" s="22" customFormat="1" ht="21.6" customHeight="1">
      <c r="A39" s="163">
        <f>IF(D39&lt;&gt;"",COUNTA($D$19:D39),"")</f>
        <v>21</v>
      </c>
      <c r="B39" s="43" t="s">
        <v>166</v>
      </c>
      <c r="C39" s="136">
        <v>513523</v>
      </c>
      <c r="D39" s="136">
        <v>4227</v>
      </c>
      <c r="E39" s="136">
        <v>1151</v>
      </c>
      <c r="F39" s="136">
        <v>13588</v>
      </c>
      <c r="G39" s="136">
        <v>40139</v>
      </c>
      <c r="H39" s="136">
        <v>423930</v>
      </c>
      <c r="I39" s="136">
        <v>285756</v>
      </c>
      <c r="J39" s="136">
        <v>138174</v>
      </c>
      <c r="K39" s="136">
        <v>1087</v>
      </c>
      <c r="L39" s="136">
        <v>26335</v>
      </c>
      <c r="M39" s="136">
        <v>3065</v>
      </c>
      <c r="N39" s="136" t="s">
        <v>13</v>
      </c>
      <c r="O39" s="126"/>
      <c r="P39" s="126"/>
      <c r="Q39" s="126"/>
      <c r="R39" s="126"/>
      <c r="S39" s="126"/>
      <c r="T39" s="126"/>
      <c r="U39" s="126"/>
      <c r="V39" s="126"/>
      <c r="W39" s="126"/>
      <c r="X39" s="126"/>
      <c r="Y39" s="126"/>
      <c r="Z39" s="126"/>
      <c r="AA39" s="126"/>
      <c r="AB39" s="126"/>
      <c r="AC39" s="126"/>
      <c r="AD39" s="126"/>
    </row>
    <row r="40" spans="1:30" s="22" customFormat="1" ht="21.6" customHeight="1">
      <c r="A40" s="163">
        <f>IF(D40&lt;&gt;"",COUNTA($D$19:D40),"")</f>
        <v>22</v>
      </c>
      <c r="B40" s="43" t="s">
        <v>167</v>
      </c>
      <c r="C40" s="136">
        <v>249433</v>
      </c>
      <c r="D40" s="136">
        <v>5814</v>
      </c>
      <c r="E40" s="136">
        <v>161</v>
      </c>
      <c r="F40" s="136">
        <v>141</v>
      </c>
      <c r="G40" s="136">
        <v>858</v>
      </c>
      <c r="H40" s="136">
        <v>240347</v>
      </c>
      <c r="I40" s="136">
        <v>239282</v>
      </c>
      <c r="J40" s="136">
        <v>1064</v>
      </c>
      <c r="K40" s="136">
        <v>158</v>
      </c>
      <c r="L40" s="136">
        <v>646</v>
      </c>
      <c r="M40" s="136">
        <v>1309</v>
      </c>
      <c r="N40" s="136" t="s">
        <v>13</v>
      </c>
      <c r="O40" s="126"/>
      <c r="P40" s="126"/>
      <c r="Q40" s="126"/>
      <c r="R40" s="126"/>
      <c r="S40" s="126"/>
      <c r="T40" s="126"/>
      <c r="U40" s="126"/>
      <c r="V40" s="126"/>
      <c r="W40" s="126"/>
      <c r="X40" s="126"/>
      <c r="Y40" s="126"/>
      <c r="Z40" s="126"/>
      <c r="AA40" s="126"/>
      <c r="AB40" s="126"/>
      <c r="AC40" s="126"/>
      <c r="AD40" s="126"/>
    </row>
    <row r="41" spans="1:30" s="22" customFormat="1" ht="11.1" customHeight="1">
      <c r="A41" s="163">
        <f>IF(D41&lt;&gt;"",COUNTA($D$19:D41),"")</f>
        <v>23</v>
      </c>
      <c r="B41" s="42" t="s">
        <v>168</v>
      </c>
      <c r="C41" s="136">
        <v>256811</v>
      </c>
      <c r="D41" s="136">
        <v>4251</v>
      </c>
      <c r="E41" s="136">
        <v>55246</v>
      </c>
      <c r="F41" s="136">
        <v>5132</v>
      </c>
      <c r="G41" s="136">
        <v>9182</v>
      </c>
      <c r="H41" s="136">
        <v>18408</v>
      </c>
      <c r="I41" s="136">
        <v>341</v>
      </c>
      <c r="J41" s="136">
        <v>18067</v>
      </c>
      <c r="K41" s="136">
        <v>8074</v>
      </c>
      <c r="L41" s="136">
        <v>40640</v>
      </c>
      <c r="M41" s="136">
        <v>115879</v>
      </c>
      <c r="N41" s="136" t="s">
        <v>13</v>
      </c>
      <c r="O41" s="126"/>
      <c r="P41" s="126"/>
      <c r="Q41" s="126"/>
      <c r="R41" s="126"/>
      <c r="S41" s="126"/>
      <c r="T41" s="126"/>
      <c r="U41" s="126"/>
      <c r="V41" s="126"/>
      <c r="W41" s="126"/>
      <c r="X41" s="126"/>
      <c r="Y41" s="126"/>
      <c r="Z41" s="126"/>
      <c r="AA41" s="126"/>
      <c r="AB41" s="126"/>
      <c r="AC41" s="126"/>
      <c r="AD41" s="126"/>
    </row>
    <row r="42" spans="1:30" s="22" customFormat="1" ht="11.1" customHeight="1">
      <c r="A42" s="163">
        <f>IF(D42&lt;&gt;"",COUNTA($D$19:D42),"")</f>
        <v>24</v>
      </c>
      <c r="B42" s="42" t="s">
        <v>169</v>
      </c>
      <c r="C42" s="152">
        <v>1520135</v>
      </c>
      <c r="D42" s="136">
        <v>205328</v>
      </c>
      <c r="E42" s="136">
        <v>57780</v>
      </c>
      <c r="F42" s="136">
        <v>61202</v>
      </c>
      <c r="G42" s="136">
        <v>15133</v>
      </c>
      <c r="H42" s="136">
        <v>384310</v>
      </c>
      <c r="I42" s="136">
        <v>264540</v>
      </c>
      <c r="J42" s="136">
        <v>119770</v>
      </c>
      <c r="K42" s="136">
        <v>7172</v>
      </c>
      <c r="L42" s="136">
        <v>41183</v>
      </c>
      <c r="M42" s="136">
        <v>95080</v>
      </c>
      <c r="N42" s="136">
        <v>652947</v>
      </c>
      <c r="O42" s="126"/>
      <c r="P42" s="126"/>
      <c r="Q42" s="126"/>
      <c r="R42" s="126"/>
      <c r="S42" s="126"/>
      <c r="T42" s="126"/>
      <c r="U42" s="126"/>
      <c r="V42" s="126"/>
      <c r="W42" s="126"/>
      <c r="X42" s="126"/>
      <c r="Y42" s="126"/>
      <c r="Z42" s="126"/>
      <c r="AA42" s="126"/>
      <c r="AB42" s="126"/>
      <c r="AC42" s="126"/>
      <c r="AD42" s="126"/>
    </row>
    <row r="43" spans="1:30" s="22" customFormat="1" ht="11.1" customHeight="1">
      <c r="A43" s="163">
        <f>IF(D43&lt;&gt;"",COUNTA($D$19:D43),"")</f>
        <v>25</v>
      </c>
      <c r="B43" s="42" t="s">
        <v>155</v>
      </c>
      <c r="C43" s="136">
        <v>754492</v>
      </c>
      <c r="D43" s="136">
        <v>59774</v>
      </c>
      <c r="E43" s="136">
        <v>5937</v>
      </c>
      <c r="F43" s="136">
        <v>51024</v>
      </c>
      <c r="G43" s="136">
        <v>517</v>
      </c>
      <c r="H43" s="136">
        <v>25761</v>
      </c>
      <c r="I43" s="136">
        <v>736</v>
      </c>
      <c r="J43" s="136">
        <v>25025</v>
      </c>
      <c r="K43" s="136">
        <v>938</v>
      </c>
      <c r="L43" s="136">
        <v>4792</v>
      </c>
      <c r="M43" s="136">
        <v>790</v>
      </c>
      <c r="N43" s="136">
        <v>604958</v>
      </c>
      <c r="O43" s="126"/>
      <c r="P43" s="126"/>
      <c r="Q43" s="126"/>
      <c r="R43" s="126"/>
      <c r="S43" s="126"/>
      <c r="T43" s="126"/>
      <c r="U43" s="126"/>
      <c r="V43" s="126"/>
      <c r="W43" s="126"/>
      <c r="X43" s="126"/>
      <c r="Y43" s="126"/>
      <c r="Z43" s="126"/>
      <c r="AA43" s="126"/>
      <c r="AB43" s="126"/>
      <c r="AC43" s="126"/>
      <c r="AD43" s="126"/>
    </row>
    <row r="44" spans="1:30" s="22" customFormat="1" ht="20.100000000000001" customHeight="1">
      <c r="A44" s="164">
        <f>IF(D44&lt;&gt;"",COUNTA($D$19:D44),"")</f>
        <v>26</v>
      </c>
      <c r="B44" s="45" t="s">
        <v>170</v>
      </c>
      <c r="C44" s="137">
        <v>3991808</v>
      </c>
      <c r="D44" s="137">
        <v>159845</v>
      </c>
      <c r="E44" s="137">
        <v>108401</v>
      </c>
      <c r="F44" s="137">
        <v>29039</v>
      </c>
      <c r="G44" s="137">
        <v>64795</v>
      </c>
      <c r="H44" s="137">
        <v>1041233</v>
      </c>
      <c r="I44" s="137">
        <v>789184</v>
      </c>
      <c r="J44" s="137">
        <v>252050</v>
      </c>
      <c r="K44" s="137">
        <v>15554</v>
      </c>
      <c r="L44" s="137">
        <v>104011</v>
      </c>
      <c r="M44" s="137">
        <v>214542</v>
      </c>
      <c r="N44" s="137">
        <v>2254387</v>
      </c>
      <c r="O44" s="126"/>
      <c r="P44" s="126"/>
      <c r="Q44" s="126"/>
      <c r="R44" s="126"/>
      <c r="S44" s="126"/>
      <c r="T44" s="126"/>
      <c r="U44" s="126"/>
      <c r="V44" s="126"/>
      <c r="W44" s="126"/>
      <c r="X44" s="126"/>
      <c r="Y44" s="126"/>
      <c r="Z44" s="126"/>
      <c r="AA44" s="126"/>
      <c r="AB44" s="126"/>
      <c r="AC44" s="126"/>
      <c r="AD44" s="126"/>
    </row>
    <row r="45" spans="1:30" s="47" customFormat="1" ht="11.1" customHeight="1">
      <c r="A45" s="163">
        <f>IF(D45&lt;&gt;"",COUNTA($D$19:D45),"")</f>
        <v>27</v>
      </c>
      <c r="B45" s="42" t="s">
        <v>171</v>
      </c>
      <c r="C45" s="136">
        <v>249916</v>
      </c>
      <c r="D45" s="136">
        <v>5978</v>
      </c>
      <c r="E45" s="136">
        <v>11670</v>
      </c>
      <c r="F45" s="136">
        <v>27041</v>
      </c>
      <c r="G45" s="136">
        <v>4840</v>
      </c>
      <c r="H45" s="136">
        <v>8584</v>
      </c>
      <c r="I45" s="136">
        <v>1978</v>
      </c>
      <c r="J45" s="136">
        <v>6606</v>
      </c>
      <c r="K45" s="136">
        <v>4941</v>
      </c>
      <c r="L45" s="136">
        <v>53418</v>
      </c>
      <c r="M45" s="136">
        <v>24529</v>
      </c>
      <c r="N45" s="136">
        <v>108914</v>
      </c>
      <c r="O45" s="127"/>
      <c r="P45" s="127"/>
      <c r="Q45" s="127"/>
      <c r="R45" s="127"/>
      <c r="S45" s="127"/>
      <c r="T45" s="127"/>
      <c r="U45" s="127"/>
      <c r="V45" s="127"/>
      <c r="W45" s="127"/>
      <c r="X45" s="127"/>
      <c r="Y45" s="127"/>
      <c r="Z45" s="127"/>
      <c r="AA45" s="127"/>
      <c r="AB45" s="127"/>
      <c r="AC45" s="127"/>
      <c r="AD45" s="127"/>
    </row>
    <row r="46" spans="1:30" s="47" customFormat="1" ht="11.1" customHeight="1">
      <c r="A46" s="163">
        <f>IF(D46&lt;&gt;"",COUNTA($D$19:D46),"")</f>
        <v>28</v>
      </c>
      <c r="B46" s="42" t="s">
        <v>172</v>
      </c>
      <c r="C46" s="136">
        <v>72</v>
      </c>
      <c r="D46" s="136" t="s">
        <v>13</v>
      </c>
      <c r="E46" s="136" t="s">
        <v>13</v>
      </c>
      <c r="F46" s="136" t="s">
        <v>13</v>
      </c>
      <c r="G46" s="136" t="s">
        <v>13</v>
      </c>
      <c r="H46" s="136" t="s">
        <v>13</v>
      </c>
      <c r="I46" s="136" t="s">
        <v>13</v>
      </c>
      <c r="J46" s="136" t="s">
        <v>13</v>
      </c>
      <c r="K46" s="136" t="s">
        <v>13</v>
      </c>
      <c r="L46" s="136">
        <v>72</v>
      </c>
      <c r="M46" s="136" t="s">
        <v>13</v>
      </c>
      <c r="N46" s="136" t="s">
        <v>13</v>
      </c>
      <c r="O46" s="127"/>
      <c r="P46" s="127"/>
      <c r="Q46" s="127"/>
      <c r="R46" s="127"/>
      <c r="S46" s="127"/>
      <c r="T46" s="127"/>
      <c r="U46" s="127"/>
      <c r="V46" s="127"/>
      <c r="W46" s="127"/>
      <c r="X46" s="127"/>
      <c r="Y46" s="127"/>
      <c r="Z46" s="127"/>
      <c r="AA46" s="127"/>
      <c r="AB46" s="127"/>
      <c r="AC46" s="127"/>
      <c r="AD46" s="127"/>
    </row>
    <row r="47" spans="1:30" s="47" customFormat="1" ht="11.1" customHeight="1">
      <c r="A47" s="163">
        <f>IF(D47&lt;&gt;"",COUNTA($D$19:D47),"")</f>
        <v>29</v>
      </c>
      <c r="B47" s="42" t="s">
        <v>173</v>
      </c>
      <c r="C47" s="136">
        <v>106990</v>
      </c>
      <c r="D47" s="136">
        <v>42367</v>
      </c>
      <c r="E47" s="136">
        <v>2605</v>
      </c>
      <c r="F47" s="136">
        <v>1768</v>
      </c>
      <c r="G47" s="136">
        <v>409</v>
      </c>
      <c r="H47" s="136">
        <v>1399</v>
      </c>
      <c r="I47" s="136">
        <v>252</v>
      </c>
      <c r="J47" s="136">
        <v>1147</v>
      </c>
      <c r="K47" s="136">
        <v>2079</v>
      </c>
      <c r="L47" s="136">
        <v>35177</v>
      </c>
      <c r="M47" s="136">
        <v>14215</v>
      </c>
      <c r="N47" s="136">
        <v>6971</v>
      </c>
      <c r="O47" s="127"/>
      <c r="P47" s="127"/>
      <c r="Q47" s="127"/>
      <c r="R47" s="127"/>
      <c r="S47" s="127"/>
      <c r="T47" s="127"/>
      <c r="U47" s="127"/>
      <c r="V47" s="127"/>
      <c r="W47" s="127"/>
      <c r="X47" s="127"/>
      <c r="Y47" s="127"/>
      <c r="Z47" s="127"/>
      <c r="AA47" s="127"/>
      <c r="AB47" s="127"/>
      <c r="AC47" s="127"/>
      <c r="AD47" s="127"/>
    </row>
    <row r="48" spans="1:30" s="47" customFormat="1" ht="11.1" customHeight="1">
      <c r="A48" s="163">
        <f>IF(D48&lt;&gt;"",COUNTA($D$19:D48),"")</f>
        <v>30</v>
      </c>
      <c r="B48" s="42" t="s">
        <v>155</v>
      </c>
      <c r="C48" s="136">
        <v>4628</v>
      </c>
      <c r="D48" s="136">
        <v>288</v>
      </c>
      <c r="E48" s="136">
        <v>1581</v>
      </c>
      <c r="F48" s="136">
        <v>261</v>
      </c>
      <c r="G48" s="136">
        <v>29</v>
      </c>
      <c r="H48" s="136">
        <v>1</v>
      </c>
      <c r="I48" s="136" t="s">
        <v>13</v>
      </c>
      <c r="J48" s="136">
        <v>1</v>
      </c>
      <c r="K48" s="136">
        <v>4</v>
      </c>
      <c r="L48" s="136">
        <v>844</v>
      </c>
      <c r="M48" s="136">
        <v>209</v>
      </c>
      <c r="N48" s="136">
        <v>1411</v>
      </c>
      <c r="O48" s="127"/>
      <c r="P48" s="127"/>
      <c r="Q48" s="127"/>
      <c r="R48" s="127"/>
      <c r="S48" s="127"/>
      <c r="T48" s="127"/>
      <c r="U48" s="127"/>
      <c r="V48" s="127"/>
      <c r="W48" s="127"/>
      <c r="X48" s="127"/>
      <c r="Y48" s="127"/>
      <c r="Z48" s="127"/>
      <c r="AA48" s="127"/>
      <c r="AB48" s="127"/>
      <c r="AC48" s="127"/>
      <c r="AD48" s="127"/>
    </row>
    <row r="49" spans="1:30" s="22" customFormat="1" ht="20.100000000000001" customHeight="1">
      <c r="A49" s="164">
        <f>IF(D49&lt;&gt;"",COUNTA($D$19:D49),"")</f>
        <v>31</v>
      </c>
      <c r="B49" s="45" t="s">
        <v>174</v>
      </c>
      <c r="C49" s="137">
        <v>352350</v>
      </c>
      <c r="D49" s="137">
        <v>48057</v>
      </c>
      <c r="E49" s="137">
        <v>12694</v>
      </c>
      <c r="F49" s="137">
        <v>28548</v>
      </c>
      <c r="G49" s="137">
        <v>5220</v>
      </c>
      <c r="H49" s="137">
        <v>9982</v>
      </c>
      <c r="I49" s="137">
        <v>2230</v>
      </c>
      <c r="J49" s="137">
        <v>7752</v>
      </c>
      <c r="K49" s="137">
        <v>7016</v>
      </c>
      <c r="L49" s="137">
        <v>87824</v>
      </c>
      <c r="M49" s="137">
        <v>38536</v>
      </c>
      <c r="N49" s="137">
        <v>114474</v>
      </c>
      <c r="O49" s="126"/>
      <c r="P49" s="126"/>
      <c r="Q49" s="126"/>
      <c r="R49" s="126"/>
      <c r="S49" s="126"/>
      <c r="T49" s="126"/>
      <c r="U49" s="126"/>
      <c r="V49" s="126"/>
      <c r="W49" s="126"/>
      <c r="X49" s="126"/>
      <c r="Y49" s="126"/>
      <c r="Z49" s="126"/>
      <c r="AA49" s="126"/>
      <c r="AB49" s="126"/>
      <c r="AC49" s="126"/>
      <c r="AD49" s="126"/>
    </row>
    <row r="50" spans="1:30" s="22" customFormat="1" ht="20.100000000000001" customHeight="1">
      <c r="A50" s="164">
        <f>IF(D50&lt;&gt;"",COUNTA($D$19:D50),"")</f>
        <v>32</v>
      </c>
      <c r="B50" s="45" t="s">
        <v>175</v>
      </c>
      <c r="C50" s="137">
        <v>4344158</v>
      </c>
      <c r="D50" s="137">
        <v>207902</v>
      </c>
      <c r="E50" s="137">
        <v>121096</v>
      </c>
      <c r="F50" s="137">
        <v>57586</v>
      </c>
      <c r="G50" s="137">
        <v>70015</v>
      </c>
      <c r="H50" s="137">
        <v>1051216</v>
      </c>
      <c r="I50" s="137">
        <v>791414</v>
      </c>
      <c r="J50" s="137">
        <v>259802</v>
      </c>
      <c r="K50" s="137">
        <v>22570</v>
      </c>
      <c r="L50" s="137">
        <v>191835</v>
      </c>
      <c r="M50" s="137">
        <v>253078</v>
      </c>
      <c r="N50" s="137">
        <v>2368861</v>
      </c>
      <c r="O50" s="126"/>
      <c r="P50" s="126"/>
      <c r="Q50" s="126"/>
      <c r="R50" s="126"/>
      <c r="S50" s="126"/>
      <c r="T50" s="126"/>
      <c r="U50" s="126"/>
      <c r="V50" s="126"/>
      <c r="W50" s="126"/>
      <c r="X50" s="126"/>
      <c r="Y50" s="126"/>
      <c r="Z50" s="126"/>
      <c r="AA50" s="126"/>
      <c r="AB50" s="126"/>
      <c r="AC50" s="126"/>
      <c r="AD50" s="126"/>
    </row>
    <row r="51" spans="1:30" s="22" customFormat="1" ht="20.100000000000001" customHeight="1">
      <c r="A51" s="164">
        <f>IF(D51&lt;&gt;"",COUNTA($D$19:D51),"")</f>
        <v>33</v>
      </c>
      <c r="B51" s="45" t="s">
        <v>176</v>
      </c>
      <c r="C51" s="137">
        <v>113234</v>
      </c>
      <c r="D51" s="137">
        <v>-394184</v>
      </c>
      <c r="E51" s="137">
        <v>-133188</v>
      </c>
      <c r="F51" s="137">
        <v>-258821</v>
      </c>
      <c r="G51" s="137">
        <v>-96979</v>
      </c>
      <c r="H51" s="137">
        <v>-928185</v>
      </c>
      <c r="I51" s="137">
        <v>-474235</v>
      </c>
      <c r="J51" s="137">
        <v>-453950</v>
      </c>
      <c r="K51" s="137">
        <v>-83567</v>
      </c>
      <c r="L51" s="137">
        <v>-261444</v>
      </c>
      <c r="M51" s="137">
        <v>-42234</v>
      </c>
      <c r="N51" s="137">
        <v>2311837</v>
      </c>
      <c r="O51" s="126"/>
      <c r="P51" s="126"/>
      <c r="Q51" s="126"/>
      <c r="R51" s="126"/>
      <c r="S51" s="126"/>
      <c r="T51" s="126"/>
      <c r="U51" s="126"/>
      <c r="V51" s="126"/>
      <c r="W51" s="126"/>
      <c r="X51" s="126"/>
      <c r="Y51" s="126"/>
      <c r="Z51" s="126"/>
      <c r="AA51" s="126"/>
      <c r="AB51" s="126"/>
      <c r="AC51" s="126"/>
      <c r="AD51" s="126"/>
    </row>
    <row r="52" spans="1:30" s="47" customFormat="1" ht="24.95" customHeight="1">
      <c r="A52" s="163">
        <f>IF(D52&lt;&gt;"",COUNTA($D$19:D52),"")</f>
        <v>34</v>
      </c>
      <c r="B52" s="44" t="s">
        <v>177</v>
      </c>
      <c r="C52" s="138">
        <v>160026</v>
      </c>
      <c r="D52" s="138">
        <v>-396658</v>
      </c>
      <c r="E52" s="138">
        <v>-125025</v>
      </c>
      <c r="F52" s="138">
        <v>-242853</v>
      </c>
      <c r="G52" s="138">
        <v>-94090</v>
      </c>
      <c r="H52" s="138">
        <v>-916540</v>
      </c>
      <c r="I52" s="138">
        <v>-470641</v>
      </c>
      <c r="J52" s="138">
        <v>-445899</v>
      </c>
      <c r="K52" s="138">
        <v>-79688</v>
      </c>
      <c r="L52" s="138">
        <v>-157179</v>
      </c>
      <c r="M52" s="138">
        <v>-29564</v>
      </c>
      <c r="N52" s="138">
        <v>2201624</v>
      </c>
      <c r="O52" s="127"/>
      <c r="P52" s="127"/>
      <c r="Q52" s="127"/>
      <c r="R52" s="127"/>
      <c r="S52" s="127"/>
      <c r="T52" s="127"/>
      <c r="U52" s="127"/>
      <c r="V52" s="127"/>
      <c r="W52" s="127"/>
      <c r="X52" s="127"/>
      <c r="Y52" s="127"/>
      <c r="Z52" s="127"/>
      <c r="AA52" s="127"/>
      <c r="AB52" s="127"/>
      <c r="AC52" s="127"/>
      <c r="AD52" s="127"/>
    </row>
    <row r="53" spans="1:30" s="47" customFormat="1" ht="18" customHeight="1">
      <c r="A53" s="163">
        <f>IF(D53&lt;&gt;"",COUNTA($D$19:D53),"")</f>
        <v>35</v>
      </c>
      <c r="B53" s="42" t="s">
        <v>178</v>
      </c>
      <c r="C53" s="136">
        <v>156827</v>
      </c>
      <c r="D53" s="136">
        <v>3794</v>
      </c>
      <c r="E53" s="136">
        <v>2476</v>
      </c>
      <c r="F53" s="136">
        <v>2397</v>
      </c>
      <c r="G53" s="136" t="s">
        <v>13</v>
      </c>
      <c r="H53" s="136">
        <v>1363</v>
      </c>
      <c r="I53" s="136" t="s">
        <v>13</v>
      </c>
      <c r="J53" s="136">
        <v>1363</v>
      </c>
      <c r="K53" s="136">
        <v>509</v>
      </c>
      <c r="L53" s="136">
        <v>1509</v>
      </c>
      <c r="M53" s="136">
        <v>781</v>
      </c>
      <c r="N53" s="136">
        <v>143997</v>
      </c>
      <c r="O53" s="127"/>
      <c r="P53" s="127"/>
      <c r="Q53" s="127"/>
      <c r="R53" s="127"/>
      <c r="S53" s="127"/>
      <c r="T53" s="127"/>
      <c r="U53" s="127"/>
      <c r="V53" s="127"/>
      <c r="W53" s="127"/>
      <c r="X53" s="127"/>
      <c r="Y53" s="127"/>
      <c r="Z53" s="127"/>
      <c r="AA53" s="127"/>
      <c r="AB53" s="127"/>
      <c r="AC53" s="127"/>
      <c r="AD53" s="127"/>
    </row>
    <row r="54" spans="1:30" ht="11.1" customHeight="1">
      <c r="A54" s="163">
        <f>IF(D54&lt;&gt;"",COUNTA($D$19:D54),"")</f>
        <v>36</v>
      </c>
      <c r="B54" s="42" t="s">
        <v>179</v>
      </c>
      <c r="C54" s="136">
        <v>206602</v>
      </c>
      <c r="D54" s="136">
        <v>9246</v>
      </c>
      <c r="E54" s="136">
        <v>608</v>
      </c>
      <c r="F54" s="136">
        <v>2140</v>
      </c>
      <c r="G54" s="136">
        <v>5</v>
      </c>
      <c r="H54" s="136">
        <v>1649</v>
      </c>
      <c r="I54" s="136" t="s">
        <v>13</v>
      </c>
      <c r="J54" s="136">
        <v>1649</v>
      </c>
      <c r="K54" s="136">
        <v>1045</v>
      </c>
      <c r="L54" s="136">
        <v>3482</v>
      </c>
      <c r="M54" s="136">
        <v>1959</v>
      </c>
      <c r="N54" s="136">
        <v>186467</v>
      </c>
    </row>
    <row r="55" spans="1:30" s="18" customFormat="1" ht="20.100000000000001" customHeight="1">
      <c r="A55" s="163" t="str">
        <f>IF(D55&lt;&gt;"",COUNTA($D$19:D55),"")</f>
        <v/>
      </c>
      <c r="B55" s="42"/>
      <c r="C55" s="228" t="s">
        <v>120</v>
      </c>
      <c r="D55" s="229"/>
      <c r="E55" s="229"/>
      <c r="F55" s="229"/>
      <c r="G55" s="229"/>
      <c r="H55" s="229" t="s">
        <v>120</v>
      </c>
      <c r="I55" s="229"/>
      <c r="J55" s="229"/>
      <c r="K55" s="229"/>
      <c r="L55" s="229"/>
      <c r="M55" s="229"/>
      <c r="N55" s="229"/>
    </row>
    <row r="56" spans="1:30" s="22" customFormat="1" ht="11.1" customHeight="1">
      <c r="A56" s="163">
        <f>IF(D56&lt;&gt;"",COUNTA($D$19:D56),"")</f>
        <v>37</v>
      </c>
      <c r="B56" s="42" t="s">
        <v>150</v>
      </c>
      <c r="C56" s="36">
        <v>622.79999999999995</v>
      </c>
      <c r="D56" s="36">
        <v>234.45</v>
      </c>
      <c r="E56" s="36">
        <v>101.87</v>
      </c>
      <c r="F56" s="36">
        <v>32.229999999999997</v>
      </c>
      <c r="G56" s="36">
        <v>32.46</v>
      </c>
      <c r="H56" s="36">
        <v>98.82</v>
      </c>
      <c r="I56" s="36">
        <v>34.11</v>
      </c>
      <c r="J56" s="36">
        <v>64.709999999999994</v>
      </c>
      <c r="K56" s="36">
        <v>20.73</v>
      </c>
      <c r="L56" s="36">
        <v>65.48</v>
      </c>
      <c r="M56" s="36">
        <v>36.74</v>
      </c>
      <c r="N56" s="36" t="s">
        <v>13</v>
      </c>
      <c r="O56" s="126"/>
      <c r="P56" s="126"/>
      <c r="Q56" s="126"/>
      <c r="R56" s="126"/>
      <c r="S56" s="126"/>
      <c r="T56" s="126"/>
      <c r="U56" s="126"/>
      <c r="V56" s="126"/>
      <c r="W56" s="126"/>
      <c r="X56" s="126"/>
      <c r="Y56" s="126"/>
      <c r="Z56" s="126"/>
      <c r="AA56" s="126"/>
      <c r="AB56" s="126"/>
      <c r="AC56" s="126"/>
      <c r="AD56" s="126"/>
    </row>
    <row r="57" spans="1:30" s="22" customFormat="1" ht="11.1" customHeight="1">
      <c r="A57" s="163">
        <f>IF(D57&lt;&gt;"",COUNTA($D$19:D57),"")</f>
        <v>38</v>
      </c>
      <c r="B57" s="42" t="s">
        <v>151</v>
      </c>
      <c r="C57" s="36">
        <v>341.33</v>
      </c>
      <c r="D57" s="36">
        <v>73.400000000000006</v>
      </c>
      <c r="E57" s="36">
        <v>24.71</v>
      </c>
      <c r="F57" s="36">
        <v>98.79</v>
      </c>
      <c r="G57" s="36">
        <v>10.39</v>
      </c>
      <c r="H57" s="36">
        <v>29.43</v>
      </c>
      <c r="I57" s="36">
        <v>21.47</v>
      </c>
      <c r="J57" s="36">
        <v>7.96</v>
      </c>
      <c r="K57" s="36">
        <v>14.65</v>
      </c>
      <c r="L57" s="36">
        <v>58.11</v>
      </c>
      <c r="M57" s="36">
        <v>31.67</v>
      </c>
      <c r="N57" s="36">
        <v>0.2</v>
      </c>
      <c r="O57" s="126"/>
      <c r="P57" s="126"/>
      <c r="Q57" s="126"/>
      <c r="R57" s="126"/>
      <c r="S57" s="126"/>
      <c r="T57" s="126"/>
      <c r="U57" s="126"/>
      <c r="V57" s="126"/>
      <c r="W57" s="126"/>
      <c r="X57" s="126"/>
      <c r="Y57" s="126"/>
      <c r="Z57" s="126"/>
      <c r="AA57" s="126"/>
      <c r="AB57" s="126"/>
      <c r="AC57" s="126"/>
      <c r="AD57" s="126"/>
    </row>
    <row r="58" spans="1:30" s="22" customFormat="1" ht="21.6" customHeight="1">
      <c r="A58" s="163">
        <f>IF(D58&lt;&gt;"",COUNTA($D$19:D58),"")</f>
        <v>39</v>
      </c>
      <c r="B58" s="43" t="s">
        <v>152</v>
      </c>
      <c r="C58" s="36">
        <v>864.93</v>
      </c>
      <c r="D58" s="36" t="s">
        <v>13</v>
      </c>
      <c r="E58" s="36" t="s">
        <v>13</v>
      </c>
      <c r="F58" s="36" t="s">
        <v>13</v>
      </c>
      <c r="G58" s="36" t="s">
        <v>13</v>
      </c>
      <c r="H58" s="36">
        <v>864.93</v>
      </c>
      <c r="I58" s="36">
        <v>698.91</v>
      </c>
      <c r="J58" s="36">
        <v>166.02</v>
      </c>
      <c r="K58" s="36" t="s">
        <v>13</v>
      </c>
      <c r="L58" s="36" t="s">
        <v>13</v>
      </c>
      <c r="M58" s="36" t="s">
        <v>13</v>
      </c>
      <c r="N58" s="36" t="s">
        <v>13</v>
      </c>
      <c r="O58" s="126"/>
      <c r="P58" s="126"/>
      <c r="Q58" s="126"/>
      <c r="R58" s="126"/>
      <c r="S58" s="126"/>
      <c r="T58" s="126"/>
      <c r="U58" s="126"/>
      <c r="V58" s="126"/>
      <c r="W58" s="126"/>
      <c r="X58" s="126"/>
      <c r="Y58" s="126"/>
      <c r="Z58" s="126"/>
      <c r="AA58" s="126"/>
      <c r="AB58" s="126"/>
      <c r="AC58" s="126"/>
      <c r="AD58" s="126"/>
    </row>
    <row r="59" spans="1:30" s="22" customFormat="1" ht="11.1" customHeight="1">
      <c r="A59" s="163">
        <f>IF(D59&lt;&gt;"",COUNTA($D$19:D59),"")</f>
        <v>40</v>
      </c>
      <c r="B59" s="42" t="s">
        <v>153</v>
      </c>
      <c r="C59" s="36">
        <v>28.08</v>
      </c>
      <c r="D59" s="36">
        <v>1.42</v>
      </c>
      <c r="E59" s="36">
        <v>0.04</v>
      </c>
      <c r="F59" s="36">
        <v>0.32</v>
      </c>
      <c r="G59" s="36" t="s">
        <v>13</v>
      </c>
      <c r="H59" s="36">
        <v>0.05</v>
      </c>
      <c r="I59" s="36" t="s">
        <v>13</v>
      </c>
      <c r="J59" s="36">
        <v>0.05</v>
      </c>
      <c r="K59" s="36">
        <v>7.0000000000000007E-2</v>
      </c>
      <c r="L59" s="36">
        <v>0.25</v>
      </c>
      <c r="M59" s="36">
        <v>0.66</v>
      </c>
      <c r="N59" s="36">
        <v>25.28</v>
      </c>
      <c r="O59" s="126"/>
      <c r="P59" s="126"/>
      <c r="Q59" s="126"/>
      <c r="R59" s="126"/>
      <c r="S59" s="126"/>
      <c r="T59" s="126"/>
      <c r="U59" s="126"/>
      <c r="V59" s="126"/>
      <c r="W59" s="126"/>
      <c r="X59" s="126"/>
      <c r="Y59" s="126"/>
      <c r="Z59" s="126"/>
      <c r="AA59" s="126"/>
      <c r="AB59" s="126"/>
      <c r="AC59" s="126"/>
      <c r="AD59" s="126"/>
    </row>
    <row r="60" spans="1:30" s="22" customFormat="1" ht="11.1" customHeight="1">
      <c r="A60" s="163">
        <f>IF(D60&lt;&gt;"",COUNTA($D$19:D60),"")</f>
        <v>41</v>
      </c>
      <c r="B60" s="42" t="s">
        <v>154</v>
      </c>
      <c r="C60" s="36">
        <v>1008.21</v>
      </c>
      <c r="D60" s="36">
        <v>75.760000000000005</v>
      </c>
      <c r="E60" s="36">
        <v>22.92</v>
      </c>
      <c r="F60" s="36">
        <v>70.41</v>
      </c>
      <c r="G60" s="36">
        <v>56.74</v>
      </c>
      <c r="H60" s="36">
        <v>246.02</v>
      </c>
      <c r="I60" s="36">
        <v>33.07</v>
      </c>
      <c r="J60" s="36">
        <v>212.95</v>
      </c>
      <c r="K60" s="36">
        <v>24.64</v>
      </c>
      <c r="L60" s="36">
        <v>42.34</v>
      </c>
      <c r="M60" s="36">
        <v>83.94</v>
      </c>
      <c r="N60" s="36">
        <v>385.44</v>
      </c>
      <c r="O60" s="126"/>
      <c r="P60" s="126"/>
      <c r="Q60" s="126"/>
      <c r="R60" s="126"/>
      <c r="S60" s="126"/>
      <c r="T60" s="126"/>
      <c r="U60" s="126"/>
      <c r="V60" s="126"/>
      <c r="W60" s="126"/>
      <c r="X60" s="126"/>
      <c r="Y60" s="126"/>
      <c r="Z60" s="126"/>
      <c r="AA60" s="126"/>
      <c r="AB60" s="126"/>
      <c r="AC60" s="126"/>
      <c r="AD60" s="126"/>
    </row>
    <row r="61" spans="1:30" s="22" customFormat="1" ht="11.1" customHeight="1">
      <c r="A61" s="163">
        <f>IF(D61&lt;&gt;"",COUNTA($D$19:D61),"")</f>
        <v>42</v>
      </c>
      <c r="B61" s="42" t="s">
        <v>155</v>
      </c>
      <c r="C61" s="36">
        <v>471.38</v>
      </c>
      <c r="D61" s="36">
        <v>37.340000000000003</v>
      </c>
      <c r="E61" s="36">
        <v>3.71</v>
      </c>
      <c r="F61" s="36">
        <v>31.88</v>
      </c>
      <c r="G61" s="36">
        <v>0.32</v>
      </c>
      <c r="H61" s="36">
        <v>16.09</v>
      </c>
      <c r="I61" s="36">
        <v>0.46</v>
      </c>
      <c r="J61" s="36">
        <v>15.63</v>
      </c>
      <c r="K61" s="36">
        <v>0.59</v>
      </c>
      <c r="L61" s="36">
        <v>2.99</v>
      </c>
      <c r="M61" s="36">
        <v>0.49</v>
      </c>
      <c r="N61" s="36">
        <v>377.96</v>
      </c>
      <c r="O61" s="126"/>
      <c r="P61" s="126"/>
      <c r="Q61" s="126"/>
      <c r="R61" s="126"/>
      <c r="S61" s="126"/>
      <c r="T61" s="126"/>
      <c r="U61" s="126"/>
      <c r="V61" s="126"/>
      <c r="W61" s="126"/>
      <c r="X61" s="126"/>
      <c r="Y61" s="126"/>
      <c r="Z61" s="126"/>
      <c r="AA61" s="126"/>
      <c r="AB61" s="126"/>
      <c r="AC61" s="126"/>
      <c r="AD61" s="126"/>
    </row>
    <row r="62" spans="1:30" s="22" customFormat="1" ht="20.100000000000001" customHeight="1">
      <c r="A62" s="164">
        <f>IF(D62&lt;&gt;"",COUNTA($D$19:D62),"")</f>
        <v>43</v>
      </c>
      <c r="B62" s="45" t="s">
        <v>156</v>
      </c>
      <c r="C62" s="37">
        <v>2393.9699999999998</v>
      </c>
      <c r="D62" s="37">
        <v>347.68</v>
      </c>
      <c r="E62" s="37">
        <v>145.84</v>
      </c>
      <c r="F62" s="37">
        <v>169.87</v>
      </c>
      <c r="G62" s="37">
        <v>99.27</v>
      </c>
      <c r="H62" s="37">
        <v>1223.1500000000001</v>
      </c>
      <c r="I62" s="37">
        <v>787.1</v>
      </c>
      <c r="J62" s="37">
        <v>436.05</v>
      </c>
      <c r="K62" s="37">
        <v>59.5</v>
      </c>
      <c r="L62" s="37">
        <v>163.18</v>
      </c>
      <c r="M62" s="37">
        <v>152.51</v>
      </c>
      <c r="N62" s="37">
        <v>32.96</v>
      </c>
      <c r="O62" s="126"/>
      <c r="P62" s="126"/>
      <c r="Q62" s="126"/>
      <c r="R62" s="126"/>
      <c r="S62" s="126"/>
      <c r="T62" s="126"/>
      <c r="U62" s="126"/>
      <c r="V62" s="126"/>
      <c r="W62" s="126"/>
      <c r="X62" s="126"/>
      <c r="Y62" s="126"/>
      <c r="Z62" s="126"/>
      <c r="AA62" s="126"/>
      <c r="AB62" s="126"/>
      <c r="AC62" s="126"/>
      <c r="AD62" s="126"/>
    </row>
    <row r="63" spans="1:30" s="22" customFormat="1" ht="21.6" customHeight="1">
      <c r="A63" s="163">
        <f>IF(D63&lt;&gt;"",COUNTA($D$19:D63),"")</f>
        <v>44</v>
      </c>
      <c r="B63" s="43" t="s">
        <v>157</v>
      </c>
      <c r="C63" s="36">
        <v>232.44</v>
      </c>
      <c r="D63" s="36">
        <v>27.7</v>
      </c>
      <c r="E63" s="36">
        <v>12.99</v>
      </c>
      <c r="F63" s="36">
        <v>27.8</v>
      </c>
      <c r="G63" s="36">
        <v>4.9800000000000004</v>
      </c>
      <c r="H63" s="36">
        <v>11.56</v>
      </c>
      <c r="I63" s="36">
        <v>3.24</v>
      </c>
      <c r="J63" s="36">
        <v>8.32</v>
      </c>
      <c r="K63" s="36">
        <v>4.6500000000000004</v>
      </c>
      <c r="L63" s="36">
        <v>113.1</v>
      </c>
      <c r="M63" s="36">
        <v>29.66</v>
      </c>
      <c r="N63" s="36" t="s">
        <v>13</v>
      </c>
      <c r="O63" s="126"/>
      <c r="P63" s="126"/>
      <c r="Q63" s="126"/>
      <c r="R63" s="126"/>
      <c r="S63" s="126"/>
      <c r="T63" s="126"/>
      <c r="U63" s="126"/>
      <c r="V63" s="126"/>
      <c r="W63" s="126"/>
      <c r="X63" s="126"/>
      <c r="Y63" s="126"/>
      <c r="Z63" s="126"/>
      <c r="AA63" s="126"/>
      <c r="AB63" s="126"/>
      <c r="AC63" s="126"/>
      <c r="AD63" s="126"/>
    </row>
    <row r="64" spans="1:30" s="22" customFormat="1" ht="11.1" customHeight="1">
      <c r="A64" s="163">
        <f>IF(D64&lt;&gt;"",COUNTA($D$19:D64),"")</f>
        <v>45</v>
      </c>
      <c r="B64" s="42" t="s">
        <v>158</v>
      </c>
      <c r="C64" s="36">
        <v>140.04</v>
      </c>
      <c r="D64" s="36">
        <v>8.8800000000000008</v>
      </c>
      <c r="E64" s="36">
        <v>2.92</v>
      </c>
      <c r="F64" s="36">
        <v>12.01</v>
      </c>
      <c r="G64" s="36">
        <v>2.82</v>
      </c>
      <c r="H64" s="36">
        <v>7.83</v>
      </c>
      <c r="I64" s="36">
        <v>2.31</v>
      </c>
      <c r="J64" s="36">
        <v>5.51</v>
      </c>
      <c r="K64" s="36">
        <v>3.09</v>
      </c>
      <c r="L64" s="36">
        <v>79.12</v>
      </c>
      <c r="M64" s="36">
        <v>23.39</v>
      </c>
      <c r="N64" s="36" t="s">
        <v>13</v>
      </c>
      <c r="O64" s="126"/>
      <c r="P64" s="126"/>
      <c r="Q64" s="126"/>
      <c r="R64" s="126"/>
      <c r="S64" s="126"/>
      <c r="T64" s="126"/>
      <c r="U64" s="126"/>
      <c r="V64" s="126"/>
      <c r="W64" s="126"/>
      <c r="X64" s="126"/>
      <c r="Y64" s="126"/>
      <c r="Z64" s="126"/>
      <c r="AA64" s="126"/>
      <c r="AB64" s="126"/>
      <c r="AC64" s="126"/>
      <c r="AD64" s="126"/>
    </row>
    <row r="65" spans="1:30" s="22" customFormat="1" ht="11.1" customHeight="1">
      <c r="A65" s="163">
        <f>IF(D65&lt;&gt;"",COUNTA($D$19:D65),"")</f>
        <v>46</v>
      </c>
      <c r="B65" s="42" t="s">
        <v>159</v>
      </c>
      <c r="C65" s="36">
        <v>0.11</v>
      </c>
      <c r="D65" s="36">
        <v>0.01</v>
      </c>
      <c r="E65" s="36" t="s">
        <v>13</v>
      </c>
      <c r="F65" s="36" t="s">
        <v>13</v>
      </c>
      <c r="G65" s="36" t="s">
        <v>13</v>
      </c>
      <c r="H65" s="36" t="s">
        <v>13</v>
      </c>
      <c r="I65" s="36" t="s">
        <v>13</v>
      </c>
      <c r="J65" s="36" t="s">
        <v>13</v>
      </c>
      <c r="K65" s="36" t="s">
        <v>13</v>
      </c>
      <c r="L65" s="36">
        <v>0.03</v>
      </c>
      <c r="M65" s="36" t="s">
        <v>13</v>
      </c>
      <c r="N65" s="36">
        <v>7.0000000000000007E-2</v>
      </c>
      <c r="O65" s="126"/>
      <c r="P65" s="126"/>
      <c r="Q65" s="126"/>
      <c r="R65" s="126"/>
      <c r="S65" s="126"/>
      <c r="T65" s="126"/>
      <c r="U65" s="126"/>
      <c r="V65" s="126"/>
      <c r="W65" s="126"/>
      <c r="X65" s="126"/>
      <c r="Y65" s="126"/>
      <c r="Z65" s="126"/>
      <c r="AA65" s="126"/>
      <c r="AB65" s="126"/>
      <c r="AC65" s="126"/>
      <c r="AD65" s="126"/>
    </row>
    <row r="66" spans="1:30" s="22" customFormat="1" ht="11.1" customHeight="1">
      <c r="A66" s="163">
        <f>IF(D66&lt;&gt;"",COUNTA($D$19:D66),"")</f>
        <v>47</v>
      </c>
      <c r="B66" s="42" t="s">
        <v>160</v>
      </c>
      <c r="C66" s="36">
        <v>19.72</v>
      </c>
      <c r="D66" s="36">
        <v>0.95</v>
      </c>
      <c r="E66" s="36">
        <v>1.02</v>
      </c>
      <c r="F66" s="36">
        <v>0.17</v>
      </c>
      <c r="G66" s="36">
        <v>0.11</v>
      </c>
      <c r="H66" s="36">
        <v>1.95</v>
      </c>
      <c r="I66" s="36">
        <v>0.4</v>
      </c>
      <c r="J66" s="36">
        <v>1.55</v>
      </c>
      <c r="K66" s="36">
        <v>2.16</v>
      </c>
      <c r="L66" s="36">
        <v>7.41</v>
      </c>
      <c r="M66" s="36">
        <v>2.46</v>
      </c>
      <c r="N66" s="36">
        <v>3.48</v>
      </c>
      <c r="O66" s="126"/>
      <c r="P66" s="126"/>
      <c r="Q66" s="126"/>
      <c r="R66" s="126"/>
      <c r="S66" s="126"/>
      <c r="T66" s="126"/>
      <c r="U66" s="126"/>
      <c r="V66" s="126"/>
      <c r="W66" s="126"/>
      <c r="X66" s="126"/>
      <c r="Y66" s="126"/>
      <c r="Z66" s="126"/>
      <c r="AA66" s="126"/>
      <c r="AB66" s="126"/>
      <c r="AC66" s="126"/>
      <c r="AD66" s="126"/>
    </row>
    <row r="67" spans="1:30" s="22" customFormat="1" ht="11.1" customHeight="1">
      <c r="A67" s="163">
        <f>IF(D67&lt;&gt;"",COUNTA($D$19:D67),"")</f>
        <v>48</v>
      </c>
      <c r="B67" s="42" t="s">
        <v>155</v>
      </c>
      <c r="C67" s="36">
        <v>2.89</v>
      </c>
      <c r="D67" s="36">
        <v>0.18</v>
      </c>
      <c r="E67" s="36">
        <v>0.99</v>
      </c>
      <c r="F67" s="36">
        <v>0.16</v>
      </c>
      <c r="G67" s="36">
        <v>0.02</v>
      </c>
      <c r="H67" s="36" t="s">
        <v>13</v>
      </c>
      <c r="I67" s="36" t="s">
        <v>13</v>
      </c>
      <c r="J67" s="36" t="s">
        <v>13</v>
      </c>
      <c r="K67" s="36" t="s">
        <v>13</v>
      </c>
      <c r="L67" s="36">
        <v>0.53</v>
      </c>
      <c r="M67" s="36">
        <v>0.13</v>
      </c>
      <c r="N67" s="36">
        <v>0.88</v>
      </c>
      <c r="O67" s="126"/>
      <c r="P67" s="126"/>
      <c r="Q67" s="126"/>
      <c r="R67" s="126"/>
      <c r="S67" s="126"/>
      <c r="T67" s="126"/>
      <c r="U67" s="126"/>
      <c r="V67" s="126"/>
      <c r="W67" s="126"/>
      <c r="X67" s="126"/>
      <c r="Y67" s="126"/>
      <c r="Z67" s="126"/>
      <c r="AA67" s="126"/>
      <c r="AB67" s="126"/>
      <c r="AC67" s="126"/>
      <c r="AD67" s="126"/>
    </row>
    <row r="68" spans="1:30" s="22" customFormat="1" ht="20.100000000000001" customHeight="1">
      <c r="A68" s="164">
        <f>IF(D68&lt;&gt;"",COUNTA($D$19:D68),"")</f>
        <v>49</v>
      </c>
      <c r="B68" s="45" t="s">
        <v>161</v>
      </c>
      <c r="C68" s="37">
        <v>249.37</v>
      </c>
      <c r="D68" s="37">
        <v>28.48</v>
      </c>
      <c r="E68" s="37">
        <v>13.03</v>
      </c>
      <c r="F68" s="37">
        <v>27.81</v>
      </c>
      <c r="G68" s="37">
        <v>5.07</v>
      </c>
      <c r="H68" s="37">
        <v>13.51</v>
      </c>
      <c r="I68" s="37">
        <v>3.64</v>
      </c>
      <c r="J68" s="37">
        <v>9.8699999999999992</v>
      </c>
      <c r="K68" s="37">
        <v>6.81</v>
      </c>
      <c r="L68" s="37">
        <v>120.01</v>
      </c>
      <c r="M68" s="37">
        <v>31.99</v>
      </c>
      <c r="N68" s="37">
        <v>2.66</v>
      </c>
      <c r="O68" s="126"/>
      <c r="P68" s="126"/>
      <c r="Q68" s="126"/>
      <c r="R68" s="126"/>
      <c r="S68" s="126"/>
      <c r="T68" s="126"/>
      <c r="U68" s="126"/>
      <c r="V68" s="126"/>
      <c r="W68" s="126"/>
      <c r="X68" s="126"/>
      <c r="Y68" s="126"/>
      <c r="Z68" s="126"/>
      <c r="AA68" s="126"/>
      <c r="AB68" s="126"/>
      <c r="AC68" s="126"/>
      <c r="AD68" s="126"/>
    </row>
    <row r="69" spans="1:30" s="22" customFormat="1" ht="20.100000000000001" customHeight="1">
      <c r="A69" s="164">
        <f>IF(D69&lt;&gt;"",COUNTA($D$19:D69),"")</f>
        <v>50</v>
      </c>
      <c r="B69" s="45" t="s">
        <v>162</v>
      </c>
      <c r="C69" s="37">
        <v>2643.34</v>
      </c>
      <c r="D69" s="37">
        <v>376.16</v>
      </c>
      <c r="E69" s="37">
        <v>158.87</v>
      </c>
      <c r="F69" s="37">
        <v>197.68</v>
      </c>
      <c r="G69" s="37">
        <v>104.33</v>
      </c>
      <c r="H69" s="37">
        <v>1236.6600000000001</v>
      </c>
      <c r="I69" s="37">
        <v>790.73</v>
      </c>
      <c r="J69" s="37">
        <v>445.93</v>
      </c>
      <c r="K69" s="37">
        <v>66.31</v>
      </c>
      <c r="L69" s="37">
        <v>283.19</v>
      </c>
      <c r="M69" s="37">
        <v>184.5</v>
      </c>
      <c r="N69" s="37">
        <v>35.630000000000003</v>
      </c>
      <c r="O69" s="126"/>
      <c r="P69" s="126"/>
      <c r="Q69" s="126"/>
      <c r="R69" s="126"/>
      <c r="S69" s="126"/>
      <c r="T69" s="126"/>
      <c r="U69" s="126"/>
      <c r="V69" s="126"/>
      <c r="W69" s="126"/>
      <c r="X69" s="126"/>
      <c r="Y69" s="126"/>
      <c r="Z69" s="126"/>
      <c r="AA69" s="126"/>
      <c r="AB69" s="126"/>
      <c r="AC69" s="126"/>
      <c r="AD69" s="126"/>
    </row>
    <row r="70" spans="1:30" s="22" customFormat="1" ht="11.1" customHeight="1">
      <c r="A70" s="163">
        <f>IF(D70&lt;&gt;"",COUNTA($D$19:D70),"")</f>
        <v>51</v>
      </c>
      <c r="B70" s="42" t="s">
        <v>163</v>
      </c>
      <c r="C70" s="36">
        <v>665.85</v>
      </c>
      <c r="D70" s="36" t="s">
        <v>13</v>
      </c>
      <c r="E70" s="36" t="s">
        <v>13</v>
      </c>
      <c r="F70" s="36" t="s">
        <v>13</v>
      </c>
      <c r="G70" s="36" t="s">
        <v>13</v>
      </c>
      <c r="H70" s="36" t="s">
        <v>13</v>
      </c>
      <c r="I70" s="36" t="s">
        <v>13</v>
      </c>
      <c r="J70" s="36" t="s">
        <v>13</v>
      </c>
      <c r="K70" s="36" t="s">
        <v>13</v>
      </c>
      <c r="L70" s="36" t="s">
        <v>13</v>
      </c>
      <c r="M70" s="36" t="s">
        <v>13</v>
      </c>
      <c r="N70" s="36">
        <v>665.85</v>
      </c>
      <c r="O70" s="126"/>
      <c r="P70" s="126"/>
      <c r="Q70" s="126"/>
      <c r="R70" s="126"/>
      <c r="S70" s="126"/>
      <c r="T70" s="126"/>
      <c r="U70" s="126"/>
      <c r="V70" s="126"/>
      <c r="W70" s="126"/>
      <c r="X70" s="126"/>
      <c r="Y70" s="126"/>
      <c r="Z70" s="126"/>
      <c r="AA70" s="126"/>
      <c r="AB70" s="126"/>
      <c r="AC70" s="126"/>
      <c r="AD70" s="126"/>
    </row>
    <row r="71" spans="1:30" s="22" customFormat="1" ht="11.1" customHeight="1">
      <c r="A71" s="163">
        <f>IF(D71&lt;&gt;"",COUNTA($D$19:D71),"")</f>
        <v>52</v>
      </c>
      <c r="B71" s="42" t="s">
        <v>164</v>
      </c>
      <c r="C71" s="36">
        <v>246.42</v>
      </c>
      <c r="D71" s="36" t="s">
        <v>13</v>
      </c>
      <c r="E71" s="36" t="s">
        <v>13</v>
      </c>
      <c r="F71" s="36" t="s">
        <v>13</v>
      </c>
      <c r="G71" s="36" t="s">
        <v>13</v>
      </c>
      <c r="H71" s="36" t="s">
        <v>13</v>
      </c>
      <c r="I71" s="36" t="s">
        <v>13</v>
      </c>
      <c r="J71" s="36" t="s">
        <v>13</v>
      </c>
      <c r="K71" s="36" t="s">
        <v>13</v>
      </c>
      <c r="L71" s="36" t="s">
        <v>13</v>
      </c>
      <c r="M71" s="36" t="s">
        <v>13</v>
      </c>
      <c r="N71" s="36">
        <v>246.42</v>
      </c>
      <c r="O71" s="126"/>
      <c r="P71" s="126"/>
      <c r="Q71" s="126"/>
      <c r="R71" s="126"/>
      <c r="S71" s="126"/>
      <c r="T71" s="126"/>
      <c r="U71" s="126"/>
      <c r="V71" s="126"/>
      <c r="W71" s="126"/>
      <c r="X71" s="126"/>
      <c r="Y71" s="126"/>
      <c r="Z71" s="126"/>
      <c r="AA71" s="126"/>
      <c r="AB71" s="126"/>
      <c r="AC71" s="126"/>
      <c r="AD71" s="126"/>
    </row>
    <row r="72" spans="1:30" s="22" customFormat="1" ht="11.1" customHeight="1">
      <c r="A72" s="163">
        <f>IF(D72&lt;&gt;"",COUNTA($D$19:D72),"")</f>
        <v>53</v>
      </c>
      <c r="B72" s="42" t="s">
        <v>180</v>
      </c>
      <c r="C72" s="36">
        <v>250.91</v>
      </c>
      <c r="D72" s="36" t="s">
        <v>13</v>
      </c>
      <c r="E72" s="36" t="s">
        <v>13</v>
      </c>
      <c r="F72" s="36" t="s">
        <v>13</v>
      </c>
      <c r="G72" s="36" t="s">
        <v>13</v>
      </c>
      <c r="H72" s="36" t="s">
        <v>13</v>
      </c>
      <c r="I72" s="36" t="s">
        <v>13</v>
      </c>
      <c r="J72" s="36" t="s">
        <v>13</v>
      </c>
      <c r="K72" s="36" t="s">
        <v>13</v>
      </c>
      <c r="L72" s="36" t="s">
        <v>13</v>
      </c>
      <c r="M72" s="36" t="s">
        <v>13</v>
      </c>
      <c r="N72" s="36">
        <v>250.91</v>
      </c>
      <c r="O72" s="126"/>
      <c r="P72" s="126"/>
      <c r="Q72" s="126"/>
      <c r="R72" s="126"/>
      <c r="S72" s="126"/>
      <c r="T72" s="126"/>
      <c r="U72" s="126"/>
      <c r="V72" s="126"/>
      <c r="W72" s="126"/>
      <c r="X72" s="126"/>
      <c r="Y72" s="126"/>
      <c r="Z72" s="126"/>
      <c r="AA72" s="126"/>
      <c r="AB72" s="126"/>
      <c r="AC72" s="126"/>
      <c r="AD72" s="126"/>
    </row>
    <row r="73" spans="1:30" s="22" customFormat="1" ht="11.1" customHeight="1">
      <c r="A73" s="163">
        <f>IF(D73&lt;&gt;"",COUNTA($D$19:D73),"")</f>
        <v>54</v>
      </c>
      <c r="B73" s="42" t="s">
        <v>181</v>
      </c>
      <c r="C73" s="36">
        <v>114.47</v>
      </c>
      <c r="D73" s="36" t="s">
        <v>13</v>
      </c>
      <c r="E73" s="36" t="s">
        <v>13</v>
      </c>
      <c r="F73" s="36" t="s">
        <v>13</v>
      </c>
      <c r="G73" s="36" t="s">
        <v>13</v>
      </c>
      <c r="H73" s="36" t="s">
        <v>13</v>
      </c>
      <c r="I73" s="36" t="s">
        <v>13</v>
      </c>
      <c r="J73" s="36" t="s">
        <v>13</v>
      </c>
      <c r="K73" s="36" t="s">
        <v>13</v>
      </c>
      <c r="L73" s="36" t="s">
        <v>13</v>
      </c>
      <c r="M73" s="36" t="s">
        <v>13</v>
      </c>
      <c r="N73" s="36">
        <v>114.47</v>
      </c>
      <c r="O73" s="126"/>
      <c r="P73" s="126"/>
      <c r="Q73" s="126"/>
      <c r="R73" s="126"/>
      <c r="S73" s="126"/>
      <c r="T73" s="126"/>
      <c r="U73" s="126"/>
      <c r="V73" s="126"/>
      <c r="W73" s="126"/>
      <c r="X73" s="126"/>
      <c r="Y73" s="126"/>
      <c r="Z73" s="126"/>
      <c r="AA73" s="126"/>
      <c r="AB73" s="126"/>
      <c r="AC73" s="126"/>
      <c r="AD73" s="126"/>
    </row>
    <row r="74" spans="1:30" s="22" customFormat="1" ht="11.1" customHeight="1">
      <c r="A74" s="163">
        <f>IF(D74&lt;&gt;"",COUNTA($D$19:D74),"")</f>
        <v>55</v>
      </c>
      <c r="B74" s="42" t="s">
        <v>69</v>
      </c>
      <c r="C74" s="36">
        <v>375.66</v>
      </c>
      <c r="D74" s="36" t="s">
        <v>13</v>
      </c>
      <c r="E74" s="36" t="s">
        <v>13</v>
      </c>
      <c r="F74" s="36" t="s">
        <v>13</v>
      </c>
      <c r="G74" s="36" t="s">
        <v>13</v>
      </c>
      <c r="H74" s="36" t="s">
        <v>13</v>
      </c>
      <c r="I74" s="36" t="s">
        <v>13</v>
      </c>
      <c r="J74" s="36" t="s">
        <v>13</v>
      </c>
      <c r="K74" s="36" t="s">
        <v>13</v>
      </c>
      <c r="L74" s="36" t="s">
        <v>13</v>
      </c>
      <c r="M74" s="36" t="s">
        <v>13</v>
      </c>
      <c r="N74" s="36">
        <v>375.66</v>
      </c>
      <c r="O74" s="126"/>
      <c r="P74" s="126"/>
      <c r="Q74" s="126"/>
      <c r="R74" s="126"/>
      <c r="S74" s="126"/>
      <c r="T74" s="126"/>
      <c r="U74" s="126"/>
      <c r="V74" s="126"/>
      <c r="W74" s="126"/>
      <c r="X74" s="126"/>
      <c r="Y74" s="126"/>
      <c r="Z74" s="126"/>
      <c r="AA74" s="126"/>
      <c r="AB74" s="126"/>
      <c r="AC74" s="126"/>
      <c r="AD74" s="126"/>
    </row>
    <row r="75" spans="1:30" s="22" customFormat="1" ht="21.6" customHeight="1">
      <c r="A75" s="163">
        <f>IF(D75&lt;&gt;"",COUNTA($D$19:D75),"")</f>
        <v>56</v>
      </c>
      <c r="B75" s="43" t="s">
        <v>165</v>
      </c>
      <c r="C75" s="36">
        <v>336.97</v>
      </c>
      <c r="D75" s="36" t="s">
        <v>13</v>
      </c>
      <c r="E75" s="36" t="s">
        <v>13</v>
      </c>
      <c r="F75" s="36" t="s">
        <v>13</v>
      </c>
      <c r="G75" s="36" t="s">
        <v>13</v>
      </c>
      <c r="H75" s="36" t="s">
        <v>13</v>
      </c>
      <c r="I75" s="36" t="s">
        <v>13</v>
      </c>
      <c r="J75" s="36" t="s">
        <v>13</v>
      </c>
      <c r="K75" s="36" t="s">
        <v>13</v>
      </c>
      <c r="L75" s="36" t="s">
        <v>13</v>
      </c>
      <c r="M75" s="36" t="s">
        <v>13</v>
      </c>
      <c r="N75" s="36">
        <v>336.97</v>
      </c>
      <c r="O75" s="126"/>
      <c r="P75" s="126"/>
      <c r="Q75" s="126"/>
      <c r="R75" s="126"/>
      <c r="S75" s="126"/>
      <c r="T75" s="126"/>
      <c r="U75" s="126"/>
      <c r="V75" s="126"/>
      <c r="W75" s="126"/>
      <c r="X75" s="126"/>
      <c r="Y75" s="126"/>
      <c r="Z75" s="126"/>
      <c r="AA75" s="126"/>
      <c r="AB75" s="126"/>
      <c r="AC75" s="126"/>
      <c r="AD75" s="126"/>
    </row>
    <row r="76" spans="1:30" s="22" customFormat="1" ht="21.6" customHeight="1">
      <c r="A76" s="163">
        <f>IF(D76&lt;&gt;"",COUNTA($D$19:D76),"")</f>
        <v>57</v>
      </c>
      <c r="B76" s="43" t="s">
        <v>166</v>
      </c>
      <c r="C76" s="36">
        <v>320.83</v>
      </c>
      <c r="D76" s="36">
        <v>2.64</v>
      </c>
      <c r="E76" s="36">
        <v>0.72</v>
      </c>
      <c r="F76" s="36">
        <v>8.49</v>
      </c>
      <c r="G76" s="36">
        <v>25.08</v>
      </c>
      <c r="H76" s="36">
        <v>264.86</v>
      </c>
      <c r="I76" s="36">
        <v>178.53</v>
      </c>
      <c r="J76" s="36">
        <v>86.33</v>
      </c>
      <c r="K76" s="36">
        <v>0.68</v>
      </c>
      <c r="L76" s="36">
        <v>16.45</v>
      </c>
      <c r="M76" s="36">
        <v>1.91</v>
      </c>
      <c r="N76" s="36" t="s">
        <v>13</v>
      </c>
      <c r="O76" s="126"/>
      <c r="P76" s="126"/>
      <c r="Q76" s="126"/>
      <c r="R76" s="126"/>
      <c r="S76" s="126"/>
      <c r="T76" s="126"/>
      <c r="U76" s="126"/>
      <c r="V76" s="126"/>
      <c r="W76" s="126"/>
      <c r="X76" s="126"/>
      <c r="Y76" s="126"/>
      <c r="Z76" s="126"/>
      <c r="AA76" s="126"/>
      <c r="AB76" s="126"/>
      <c r="AC76" s="126"/>
      <c r="AD76" s="126"/>
    </row>
    <row r="77" spans="1:30" s="22" customFormat="1" ht="21.6" customHeight="1">
      <c r="A77" s="163">
        <f>IF(D77&lt;&gt;"",COUNTA($D$19:D77),"")</f>
        <v>58</v>
      </c>
      <c r="B77" s="43" t="s">
        <v>167</v>
      </c>
      <c r="C77" s="36">
        <v>155.84</v>
      </c>
      <c r="D77" s="36">
        <v>3.63</v>
      </c>
      <c r="E77" s="36">
        <v>0.1</v>
      </c>
      <c r="F77" s="36">
        <v>0.09</v>
      </c>
      <c r="G77" s="36">
        <v>0.54</v>
      </c>
      <c r="H77" s="36">
        <v>150.16</v>
      </c>
      <c r="I77" s="36">
        <v>149.5</v>
      </c>
      <c r="J77" s="36">
        <v>0.66</v>
      </c>
      <c r="K77" s="36">
        <v>0.1</v>
      </c>
      <c r="L77" s="36">
        <v>0.4</v>
      </c>
      <c r="M77" s="36">
        <v>0.82</v>
      </c>
      <c r="N77" s="36" t="s">
        <v>13</v>
      </c>
      <c r="O77" s="126"/>
      <c r="P77" s="126"/>
      <c r="Q77" s="126"/>
      <c r="R77" s="126"/>
      <c r="S77" s="126"/>
      <c r="T77" s="126"/>
      <c r="U77" s="126"/>
      <c r="V77" s="126"/>
      <c r="W77" s="126"/>
      <c r="X77" s="126"/>
      <c r="Y77" s="126"/>
      <c r="Z77" s="126"/>
      <c r="AA77" s="126"/>
      <c r="AB77" s="126"/>
      <c r="AC77" s="126"/>
      <c r="AD77" s="126"/>
    </row>
    <row r="78" spans="1:30" s="22" customFormat="1" ht="11.1" customHeight="1">
      <c r="A78" s="163">
        <f>IF(D78&lt;&gt;"",COUNTA($D$19:D78),"")</f>
        <v>59</v>
      </c>
      <c r="B78" s="42" t="s">
        <v>168</v>
      </c>
      <c r="C78" s="36">
        <v>160.44999999999999</v>
      </c>
      <c r="D78" s="36">
        <v>2.66</v>
      </c>
      <c r="E78" s="36">
        <v>34.520000000000003</v>
      </c>
      <c r="F78" s="36">
        <v>3.21</v>
      </c>
      <c r="G78" s="36">
        <v>5.74</v>
      </c>
      <c r="H78" s="36">
        <v>11.5</v>
      </c>
      <c r="I78" s="36">
        <v>0.21</v>
      </c>
      <c r="J78" s="36">
        <v>11.29</v>
      </c>
      <c r="K78" s="36">
        <v>5.04</v>
      </c>
      <c r="L78" s="36">
        <v>25.39</v>
      </c>
      <c r="M78" s="36">
        <v>72.400000000000006</v>
      </c>
      <c r="N78" s="36" t="s">
        <v>13</v>
      </c>
      <c r="O78" s="126"/>
      <c r="P78" s="126"/>
      <c r="Q78" s="126"/>
      <c r="R78" s="126"/>
      <c r="S78" s="126"/>
      <c r="T78" s="126"/>
      <c r="U78" s="126"/>
      <c r="V78" s="126"/>
      <c r="W78" s="126"/>
      <c r="X78" s="126"/>
      <c r="Y78" s="126"/>
      <c r="Z78" s="126"/>
      <c r="AA78" s="126"/>
      <c r="AB78" s="126"/>
      <c r="AC78" s="126"/>
      <c r="AD78" s="126"/>
    </row>
    <row r="79" spans="1:30" s="22" customFormat="1" ht="11.1" customHeight="1">
      <c r="A79" s="163">
        <f>IF(D79&lt;&gt;"",COUNTA($D$19:D79),"")</f>
        <v>60</v>
      </c>
      <c r="B79" s="42" t="s">
        <v>169</v>
      </c>
      <c r="C79" s="36">
        <v>949.73</v>
      </c>
      <c r="D79" s="36">
        <v>128.28</v>
      </c>
      <c r="E79" s="36">
        <v>36.1</v>
      </c>
      <c r="F79" s="36">
        <v>38.24</v>
      </c>
      <c r="G79" s="36">
        <v>9.4499999999999993</v>
      </c>
      <c r="H79" s="36">
        <v>240.1</v>
      </c>
      <c r="I79" s="36">
        <v>165.28</v>
      </c>
      <c r="J79" s="36">
        <v>74.83</v>
      </c>
      <c r="K79" s="36">
        <v>4.4800000000000004</v>
      </c>
      <c r="L79" s="36">
        <v>25.73</v>
      </c>
      <c r="M79" s="36">
        <v>59.4</v>
      </c>
      <c r="N79" s="36">
        <v>407.94</v>
      </c>
      <c r="O79" s="126"/>
      <c r="P79" s="126"/>
      <c r="Q79" s="126"/>
      <c r="R79" s="126"/>
      <c r="S79" s="126"/>
      <c r="T79" s="126"/>
      <c r="U79" s="126"/>
      <c r="V79" s="126"/>
      <c r="W79" s="126"/>
      <c r="X79" s="126"/>
      <c r="Y79" s="126"/>
      <c r="Z79" s="126"/>
      <c r="AA79" s="126"/>
      <c r="AB79" s="126"/>
      <c r="AC79" s="126"/>
      <c r="AD79" s="126"/>
    </row>
    <row r="80" spans="1:30" s="22" customFormat="1" ht="11.1" customHeight="1">
      <c r="A80" s="163">
        <f>IF(D80&lt;&gt;"",COUNTA($D$19:D80),"")</f>
        <v>61</v>
      </c>
      <c r="B80" s="42" t="s">
        <v>155</v>
      </c>
      <c r="C80" s="36">
        <v>471.38</v>
      </c>
      <c r="D80" s="36">
        <v>37.340000000000003</v>
      </c>
      <c r="E80" s="36">
        <v>3.71</v>
      </c>
      <c r="F80" s="36">
        <v>31.88</v>
      </c>
      <c r="G80" s="36">
        <v>0.32</v>
      </c>
      <c r="H80" s="36">
        <v>16.09</v>
      </c>
      <c r="I80" s="36">
        <v>0.46</v>
      </c>
      <c r="J80" s="36">
        <v>15.63</v>
      </c>
      <c r="K80" s="36">
        <v>0.59</v>
      </c>
      <c r="L80" s="36">
        <v>2.99</v>
      </c>
      <c r="M80" s="36">
        <v>0.49</v>
      </c>
      <c r="N80" s="36">
        <v>377.96</v>
      </c>
      <c r="O80" s="126"/>
      <c r="P80" s="126"/>
      <c r="Q80" s="126"/>
      <c r="R80" s="126"/>
      <c r="S80" s="126"/>
      <c r="T80" s="126"/>
      <c r="U80" s="126"/>
      <c r="V80" s="126"/>
      <c r="W80" s="126"/>
      <c r="X80" s="126"/>
      <c r="Y80" s="126"/>
      <c r="Z80" s="126"/>
      <c r="AA80" s="126"/>
      <c r="AB80" s="126"/>
      <c r="AC80" s="126"/>
      <c r="AD80" s="126"/>
    </row>
    <row r="81" spans="1:30" s="22" customFormat="1" ht="20.100000000000001" customHeight="1">
      <c r="A81" s="164">
        <f>IF(D81&lt;&gt;"",COUNTA($D$19:D81),"")</f>
        <v>62</v>
      </c>
      <c r="B81" s="45" t="s">
        <v>170</v>
      </c>
      <c r="C81" s="37">
        <v>2493.9499999999998</v>
      </c>
      <c r="D81" s="37">
        <v>99.87</v>
      </c>
      <c r="E81" s="37">
        <v>67.73</v>
      </c>
      <c r="F81" s="37">
        <v>18.14</v>
      </c>
      <c r="G81" s="37">
        <v>40.479999999999997</v>
      </c>
      <c r="H81" s="37">
        <v>650.53</v>
      </c>
      <c r="I81" s="37">
        <v>493.06</v>
      </c>
      <c r="J81" s="37">
        <v>157.47</v>
      </c>
      <c r="K81" s="37">
        <v>9.7200000000000006</v>
      </c>
      <c r="L81" s="37">
        <v>64.98</v>
      </c>
      <c r="M81" s="37">
        <v>134.04</v>
      </c>
      <c r="N81" s="37">
        <v>1408.46</v>
      </c>
      <c r="O81" s="126"/>
      <c r="P81" s="126"/>
      <c r="Q81" s="126"/>
      <c r="R81" s="126"/>
      <c r="S81" s="126"/>
      <c r="T81" s="126"/>
      <c r="U81" s="126"/>
      <c r="V81" s="126"/>
      <c r="W81" s="126"/>
      <c r="X81" s="126"/>
      <c r="Y81" s="126"/>
      <c r="Z81" s="126"/>
      <c r="AA81" s="126"/>
      <c r="AB81" s="126"/>
      <c r="AC81" s="126"/>
      <c r="AD81" s="126"/>
    </row>
    <row r="82" spans="1:30" s="47" customFormat="1" ht="11.1" customHeight="1">
      <c r="A82" s="163">
        <f>IF(D82&lt;&gt;"",COUNTA($D$19:D82),"")</f>
        <v>63</v>
      </c>
      <c r="B82" s="42" t="s">
        <v>171</v>
      </c>
      <c r="C82" s="36">
        <v>156.13999999999999</v>
      </c>
      <c r="D82" s="36">
        <v>3.73</v>
      </c>
      <c r="E82" s="36">
        <v>7.29</v>
      </c>
      <c r="F82" s="36">
        <v>16.89</v>
      </c>
      <c r="G82" s="36">
        <v>3.02</v>
      </c>
      <c r="H82" s="36">
        <v>5.36</v>
      </c>
      <c r="I82" s="36">
        <v>1.24</v>
      </c>
      <c r="J82" s="36">
        <v>4.13</v>
      </c>
      <c r="K82" s="36">
        <v>3.09</v>
      </c>
      <c r="L82" s="36">
        <v>33.369999999999997</v>
      </c>
      <c r="M82" s="36">
        <v>15.33</v>
      </c>
      <c r="N82" s="36">
        <v>68.05</v>
      </c>
      <c r="O82" s="127"/>
      <c r="P82" s="127"/>
      <c r="Q82" s="127"/>
      <c r="R82" s="127"/>
      <c r="S82" s="127"/>
      <c r="T82" s="127"/>
      <c r="U82" s="127"/>
      <c r="V82" s="127"/>
      <c r="W82" s="127"/>
      <c r="X82" s="127"/>
      <c r="Y82" s="127"/>
      <c r="Z82" s="127"/>
      <c r="AA82" s="127"/>
      <c r="AB82" s="127"/>
      <c r="AC82" s="127"/>
      <c r="AD82" s="127"/>
    </row>
    <row r="83" spans="1:30" s="47" customFormat="1" ht="11.1" customHeight="1">
      <c r="A83" s="163">
        <f>IF(D83&lt;&gt;"",COUNTA($D$19:D83),"")</f>
        <v>64</v>
      </c>
      <c r="B83" s="42" t="s">
        <v>172</v>
      </c>
      <c r="C83" s="36">
        <v>0.05</v>
      </c>
      <c r="D83" s="36" t="s">
        <v>13</v>
      </c>
      <c r="E83" s="36" t="s">
        <v>13</v>
      </c>
      <c r="F83" s="36" t="s">
        <v>13</v>
      </c>
      <c r="G83" s="36" t="s">
        <v>13</v>
      </c>
      <c r="H83" s="36" t="s">
        <v>13</v>
      </c>
      <c r="I83" s="36" t="s">
        <v>13</v>
      </c>
      <c r="J83" s="36" t="s">
        <v>13</v>
      </c>
      <c r="K83" s="36" t="s">
        <v>13</v>
      </c>
      <c r="L83" s="36">
        <v>0.05</v>
      </c>
      <c r="M83" s="36" t="s">
        <v>13</v>
      </c>
      <c r="N83" s="36" t="s">
        <v>13</v>
      </c>
      <c r="O83" s="127"/>
      <c r="P83" s="127"/>
      <c r="Q83" s="127"/>
      <c r="R83" s="127"/>
      <c r="S83" s="127"/>
      <c r="T83" s="127"/>
      <c r="U83" s="127"/>
      <c r="V83" s="127"/>
      <c r="W83" s="127"/>
      <c r="X83" s="127"/>
      <c r="Y83" s="127"/>
      <c r="Z83" s="127"/>
      <c r="AA83" s="127"/>
      <c r="AB83" s="127"/>
      <c r="AC83" s="127"/>
      <c r="AD83" s="127"/>
    </row>
    <row r="84" spans="1:30" s="47" customFormat="1" ht="11.1" customHeight="1">
      <c r="A84" s="163">
        <f>IF(D84&lt;&gt;"",COUNTA($D$19:D84),"")</f>
        <v>65</v>
      </c>
      <c r="B84" s="42" t="s">
        <v>173</v>
      </c>
      <c r="C84" s="36">
        <v>66.84</v>
      </c>
      <c r="D84" s="36">
        <v>26.47</v>
      </c>
      <c r="E84" s="36">
        <v>1.63</v>
      </c>
      <c r="F84" s="36">
        <v>1.1000000000000001</v>
      </c>
      <c r="G84" s="36">
        <v>0.26</v>
      </c>
      <c r="H84" s="36">
        <v>0.87</v>
      </c>
      <c r="I84" s="36">
        <v>0.16</v>
      </c>
      <c r="J84" s="36">
        <v>0.72</v>
      </c>
      <c r="K84" s="36">
        <v>1.3</v>
      </c>
      <c r="L84" s="36">
        <v>21.98</v>
      </c>
      <c r="M84" s="36">
        <v>8.8800000000000008</v>
      </c>
      <c r="N84" s="36">
        <v>4.3600000000000003</v>
      </c>
      <c r="O84" s="127"/>
      <c r="P84" s="127"/>
      <c r="Q84" s="127"/>
      <c r="R84" s="127"/>
      <c r="S84" s="127"/>
      <c r="T84" s="127"/>
      <c r="U84" s="127"/>
      <c r="V84" s="127"/>
      <c r="W84" s="127"/>
      <c r="X84" s="127"/>
      <c r="Y84" s="127"/>
      <c r="Z84" s="127"/>
      <c r="AA84" s="127"/>
      <c r="AB84" s="127"/>
      <c r="AC84" s="127"/>
      <c r="AD84" s="127"/>
    </row>
    <row r="85" spans="1:30" s="47" customFormat="1" ht="11.1" customHeight="1">
      <c r="A85" s="163">
        <f>IF(D85&lt;&gt;"",COUNTA($D$19:D85),"")</f>
        <v>66</v>
      </c>
      <c r="B85" s="42" t="s">
        <v>155</v>
      </c>
      <c r="C85" s="36">
        <v>2.89</v>
      </c>
      <c r="D85" s="36">
        <v>0.18</v>
      </c>
      <c r="E85" s="36">
        <v>0.99</v>
      </c>
      <c r="F85" s="36">
        <v>0.16</v>
      </c>
      <c r="G85" s="36">
        <v>0.02</v>
      </c>
      <c r="H85" s="36" t="s">
        <v>13</v>
      </c>
      <c r="I85" s="36" t="s">
        <v>13</v>
      </c>
      <c r="J85" s="36" t="s">
        <v>13</v>
      </c>
      <c r="K85" s="36" t="s">
        <v>13</v>
      </c>
      <c r="L85" s="36">
        <v>0.53</v>
      </c>
      <c r="M85" s="36">
        <v>0.13</v>
      </c>
      <c r="N85" s="36">
        <v>0.88</v>
      </c>
      <c r="O85" s="127"/>
      <c r="P85" s="127"/>
      <c r="Q85" s="127"/>
      <c r="R85" s="127"/>
      <c r="S85" s="127"/>
      <c r="T85" s="127"/>
      <c r="U85" s="127"/>
      <c r="V85" s="127"/>
      <c r="W85" s="127"/>
      <c r="X85" s="127"/>
      <c r="Y85" s="127"/>
      <c r="Z85" s="127"/>
      <c r="AA85" s="127"/>
      <c r="AB85" s="127"/>
      <c r="AC85" s="127"/>
      <c r="AD85" s="127"/>
    </row>
    <row r="86" spans="1:30" s="22" customFormat="1" ht="20.100000000000001" customHeight="1">
      <c r="A86" s="164">
        <f>IF(D86&lt;&gt;"",COUNTA($D$19:D86),"")</f>
        <v>67</v>
      </c>
      <c r="B86" s="45" t="s">
        <v>174</v>
      </c>
      <c r="C86" s="37">
        <v>220.14</v>
      </c>
      <c r="D86" s="37">
        <v>30.02</v>
      </c>
      <c r="E86" s="37">
        <v>7.93</v>
      </c>
      <c r="F86" s="37">
        <v>17.84</v>
      </c>
      <c r="G86" s="37">
        <v>3.26</v>
      </c>
      <c r="H86" s="37">
        <v>6.24</v>
      </c>
      <c r="I86" s="37">
        <v>1.39</v>
      </c>
      <c r="J86" s="37">
        <v>4.84</v>
      </c>
      <c r="K86" s="37">
        <v>4.38</v>
      </c>
      <c r="L86" s="37">
        <v>54.87</v>
      </c>
      <c r="M86" s="37">
        <v>24.08</v>
      </c>
      <c r="N86" s="37">
        <v>71.52</v>
      </c>
      <c r="O86" s="126"/>
      <c r="P86" s="126"/>
      <c r="Q86" s="126"/>
      <c r="R86" s="126"/>
      <c r="S86" s="126"/>
      <c r="T86" s="126"/>
      <c r="U86" s="126"/>
      <c r="V86" s="126"/>
      <c r="W86" s="126"/>
      <c r="X86" s="126"/>
      <c r="Y86" s="126"/>
      <c r="Z86" s="126"/>
      <c r="AA86" s="126"/>
      <c r="AB86" s="126"/>
      <c r="AC86" s="126"/>
      <c r="AD86" s="126"/>
    </row>
    <row r="87" spans="1:30" s="22" customFormat="1" ht="20.100000000000001" customHeight="1">
      <c r="A87" s="164">
        <f>IF(D87&lt;&gt;"",COUNTA($D$19:D87),"")</f>
        <v>68</v>
      </c>
      <c r="B87" s="45" t="s">
        <v>175</v>
      </c>
      <c r="C87" s="37">
        <v>2714.08</v>
      </c>
      <c r="D87" s="37">
        <v>129.88999999999999</v>
      </c>
      <c r="E87" s="37">
        <v>75.66</v>
      </c>
      <c r="F87" s="37">
        <v>35.979999999999997</v>
      </c>
      <c r="G87" s="37">
        <v>43.74</v>
      </c>
      <c r="H87" s="37">
        <v>656.76</v>
      </c>
      <c r="I87" s="37">
        <v>494.45</v>
      </c>
      <c r="J87" s="37">
        <v>162.32</v>
      </c>
      <c r="K87" s="37">
        <v>14.1</v>
      </c>
      <c r="L87" s="37">
        <v>119.85</v>
      </c>
      <c r="M87" s="37">
        <v>158.11000000000001</v>
      </c>
      <c r="N87" s="37">
        <v>1479.98</v>
      </c>
      <c r="O87" s="126"/>
      <c r="P87" s="126"/>
      <c r="Q87" s="126"/>
      <c r="R87" s="126"/>
      <c r="S87" s="126"/>
      <c r="T87" s="126"/>
      <c r="U87" s="126"/>
      <c r="V87" s="126"/>
      <c r="W87" s="126"/>
      <c r="X87" s="126"/>
      <c r="Y87" s="126"/>
      <c r="Z87" s="126"/>
      <c r="AA87" s="126"/>
      <c r="AB87" s="126"/>
      <c r="AC87" s="126"/>
      <c r="AD87" s="126"/>
    </row>
    <row r="88" spans="1:30" s="22" customFormat="1" ht="20.100000000000001" customHeight="1">
      <c r="A88" s="164">
        <f>IF(D88&lt;&gt;"",COUNTA($D$19:D88),"")</f>
        <v>69</v>
      </c>
      <c r="B88" s="45" t="s">
        <v>176</v>
      </c>
      <c r="C88" s="37">
        <v>70.739999999999995</v>
      </c>
      <c r="D88" s="37">
        <v>-246.27</v>
      </c>
      <c r="E88" s="37">
        <v>-83.21</v>
      </c>
      <c r="F88" s="37">
        <v>-161.69999999999999</v>
      </c>
      <c r="G88" s="37">
        <v>-60.59</v>
      </c>
      <c r="H88" s="37">
        <v>-579.9</v>
      </c>
      <c r="I88" s="37">
        <v>-296.29000000000002</v>
      </c>
      <c r="J88" s="37">
        <v>-283.61</v>
      </c>
      <c r="K88" s="37">
        <v>-52.21</v>
      </c>
      <c r="L88" s="37">
        <v>-163.34</v>
      </c>
      <c r="M88" s="37">
        <v>-26.39</v>
      </c>
      <c r="N88" s="37">
        <v>1444.36</v>
      </c>
      <c r="O88" s="126"/>
      <c r="P88" s="126"/>
      <c r="Q88" s="126"/>
      <c r="R88" s="126"/>
      <c r="S88" s="126"/>
      <c r="T88" s="126"/>
      <c r="U88" s="126"/>
      <c r="V88" s="126"/>
      <c r="W88" s="126"/>
      <c r="X88" s="126"/>
      <c r="Y88" s="126"/>
      <c r="Z88" s="126"/>
      <c r="AA88" s="126"/>
      <c r="AB88" s="126"/>
      <c r="AC88" s="126"/>
      <c r="AD88" s="126"/>
    </row>
    <row r="89" spans="1:30" s="47" customFormat="1" ht="24.95" customHeight="1">
      <c r="A89" s="163">
        <f>IF(D89&lt;&gt;"",COUNTA($D$19:D89),"")</f>
        <v>70</v>
      </c>
      <c r="B89" s="44" t="s">
        <v>177</v>
      </c>
      <c r="C89" s="38">
        <v>99.98</v>
      </c>
      <c r="D89" s="38">
        <v>-247.82</v>
      </c>
      <c r="E89" s="38">
        <v>-78.11</v>
      </c>
      <c r="F89" s="38">
        <v>-151.72999999999999</v>
      </c>
      <c r="G89" s="38">
        <v>-58.78</v>
      </c>
      <c r="H89" s="38">
        <v>-572.62</v>
      </c>
      <c r="I89" s="38">
        <v>-294.04000000000002</v>
      </c>
      <c r="J89" s="38">
        <v>-278.58</v>
      </c>
      <c r="K89" s="38">
        <v>-49.79</v>
      </c>
      <c r="L89" s="38">
        <v>-98.2</v>
      </c>
      <c r="M89" s="38">
        <v>-18.47</v>
      </c>
      <c r="N89" s="38">
        <v>1375.5</v>
      </c>
      <c r="O89" s="127"/>
      <c r="P89" s="127"/>
      <c r="Q89" s="127"/>
      <c r="R89" s="127"/>
      <c r="S89" s="127"/>
      <c r="T89" s="127"/>
      <c r="U89" s="127"/>
      <c r="V89" s="127"/>
      <c r="W89" s="127"/>
      <c r="X89" s="127"/>
      <c r="Y89" s="127"/>
      <c r="Z89" s="127"/>
      <c r="AA89" s="127"/>
      <c r="AB89" s="127"/>
      <c r="AC89" s="127"/>
      <c r="AD89" s="127"/>
    </row>
    <row r="90" spans="1:30" s="47" customFormat="1" ht="18" customHeight="1">
      <c r="A90" s="163">
        <f>IF(D90&lt;&gt;"",COUNTA($D$19:D90),"")</f>
        <v>71</v>
      </c>
      <c r="B90" s="42" t="s">
        <v>178</v>
      </c>
      <c r="C90" s="36">
        <v>97.98</v>
      </c>
      <c r="D90" s="36">
        <v>2.37</v>
      </c>
      <c r="E90" s="36">
        <v>1.55</v>
      </c>
      <c r="F90" s="36">
        <v>1.5</v>
      </c>
      <c r="G90" s="36" t="s">
        <v>13</v>
      </c>
      <c r="H90" s="36">
        <v>0.85</v>
      </c>
      <c r="I90" s="36" t="s">
        <v>13</v>
      </c>
      <c r="J90" s="36">
        <v>0.85</v>
      </c>
      <c r="K90" s="36">
        <v>0.32</v>
      </c>
      <c r="L90" s="36">
        <v>0.94</v>
      </c>
      <c r="M90" s="36">
        <v>0.49</v>
      </c>
      <c r="N90" s="36">
        <v>89.96</v>
      </c>
      <c r="O90" s="127"/>
      <c r="P90" s="127"/>
      <c r="Q90" s="127"/>
      <c r="R90" s="127"/>
      <c r="S90" s="127"/>
      <c r="T90" s="127"/>
      <c r="U90" s="127"/>
      <c r="V90" s="127"/>
      <c r="W90" s="127"/>
      <c r="X90" s="127"/>
      <c r="Y90" s="127"/>
      <c r="Z90" s="127"/>
      <c r="AA90" s="127"/>
      <c r="AB90" s="127"/>
      <c r="AC90" s="127"/>
      <c r="AD90" s="127"/>
    </row>
    <row r="91" spans="1:30" ht="11.1" customHeight="1">
      <c r="A91" s="163">
        <f>IF(D91&lt;&gt;"",COUNTA($D$19:D91),"")</f>
        <v>72</v>
      </c>
      <c r="B91" s="42" t="s">
        <v>179</v>
      </c>
      <c r="C91" s="36">
        <v>129.08000000000001</v>
      </c>
      <c r="D91" s="36">
        <v>5.78</v>
      </c>
      <c r="E91" s="36">
        <v>0.38</v>
      </c>
      <c r="F91" s="36">
        <v>1.34</v>
      </c>
      <c r="G91" s="36" t="s">
        <v>13</v>
      </c>
      <c r="H91" s="36">
        <v>1.03</v>
      </c>
      <c r="I91" s="36" t="s">
        <v>13</v>
      </c>
      <c r="J91" s="36">
        <v>1.03</v>
      </c>
      <c r="K91" s="36">
        <v>0.65</v>
      </c>
      <c r="L91" s="36">
        <v>2.1800000000000002</v>
      </c>
      <c r="M91" s="36">
        <v>1.22</v>
      </c>
      <c r="N91" s="36">
        <v>116.5</v>
      </c>
    </row>
  </sheetData>
  <mergeCells count="26">
    <mergeCell ref="A1:B2"/>
    <mergeCell ref="D4:D15"/>
    <mergeCell ref="E4:E15"/>
    <mergeCell ref="G4:G15"/>
    <mergeCell ref="H4:H15"/>
    <mergeCell ref="B3:B16"/>
    <mergeCell ref="A3:A16"/>
    <mergeCell ref="C1:G1"/>
    <mergeCell ref="C2:G2"/>
    <mergeCell ref="C3:C16"/>
    <mergeCell ref="H1:N1"/>
    <mergeCell ref="H2:N2"/>
    <mergeCell ref="H3:N3"/>
    <mergeCell ref="D3:G3"/>
    <mergeCell ref="L4:L15"/>
    <mergeCell ref="K4:K15"/>
    <mergeCell ref="C55:G55"/>
    <mergeCell ref="H55:N55"/>
    <mergeCell ref="N4:N15"/>
    <mergeCell ref="M4:M15"/>
    <mergeCell ref="C18:G18"/>
    <mergeCell ref="H18:N18"/>
    <mergeCell ref="F4:F15"/>
    <mergeCell ref="I4:J4"/>
    <mergeCell ref="I5:I15"/>
    <mergeCell ref="J5:J15"/>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2.75"/>
  <cols>
    <col min="1" max="1" width="3.7109375" style="17" customWidth="1"/>
    <col min="2" max="2" width="36.7109375" style="17" customWidth="1"/>
    <col min="3" max="3" width="9.28515625" style="17" customWidth="1"/>
    <col min="4" max="12" width="8.28515625" style="17" customWidth="1"/>
    <col min="13" max="14" width="8.7109375" style="17" customWidth="1"/>
    <col min="24" max="16384" width="11.42578125" style="17"/>
  </cols>
  <sheetData>
    <row r="1" spans="1:23" s="18" customFormat="1" ht="35.1" customHeight="1">
      <c r="A1" s="236" t="s">
        <v>92</v>
      </c>
      <c r="B1" s="237"/>
      <c r="C1" s="244" t="str">
        <f>"Auszahlungen und Einzahlungen der Gemeinden 
und Gemeindeverbände "&amp;Deckblatt!A7&amp;" nach Gebietskörperschaften"</f>
        <v>Auszahlungen und Einzahlungen der Gemeinden 
und Gemeindeverbände 2015 nach Gebietskörperschaften</v>
      </c>
      <c r="D1" s="245"/>
      <c r="E1" s="245"/>
      <c r="F1" s="245"/>
      <c r="G1" s="245"/>
      <c r="H1" s="245"/>
      <c r="I1" s="245" t="str">
        <f>"Auszahlungen und Einzahlungen der Gemeinden 
und Gemeindeverbände "&amp;Deckblatt!A7&amp;" nach Gebietskörperschaften"</f>
        <v>Auszahlungen und Einzahlungen der Gemeinden 
und Gemeindeverbände 2015 nach Gebietskörperschaften</v>
      </c>
      <c r="J1" s="245"/>
      <c r="K1" s="245"/>
      <c r="L1" s="245"/>
      <c r="M1" s="245"/>
      <c r="N1" s="245"/>
      <c r="O1"/>
      <c r="P1"/>
      <c r="Q1"/>
      <c r="R1"/>
      <c r="S1"/>
      <c r="T1"/>
      <c r="U1"/>
      <c r="V1"/>
      <c r="W1"/>
    </row>
    <row r="2" spans="1:23" s="18" customFormat="1" ht="30" customHeight="1">
      <c r="A2" s="236"/>
      <c r="B2" s="237"/>
      <c r="C2" s="244" t="s">
        <v>122</v>
      </c>
      <c r="D2" s="245"/>
      <c r="E2" s="245"/>
      <c r="F2" s="245"/>
      <c r="G2" s="245"/>
      <c r="H2" s="245"/>
      <c r="I2" s="245" t="s">
        <v>122</v>
      </c>
      <c r="J2" s="245"/>
      <c r="K2" s="245"/>
      <c r="L2" s="245"/>
      <c r="M2" s="245"/>
      <c r="N2" s="245"/>
      <c r="O2"/>
      <c r="P2"/>
      <c r="Q2"/>
      <c r="R2"/>
      <c r="S2"/>
      <c r="T2"/>
      <c r="U2"/>
      <c r="V2"/>
      <c r="W2"/>
    </row>
    <row r="3" spans="1:23" s="18" customFormat="1" ht="11.45" customHeight="1">
      <c r="A3" s="241" t="s">
        <v>88</v>
      </c>
      <c r="B3" s="238" t="s">
        <v>197</v>
      </c>
      <c r="C3" s="214" t="s">
        <v>2</v>
      </c>
      <c r="D3" s="227" t="s">
        <v>93</v>
      </c>
      <c r="E3" s="227" t="s">
        <v>94</v>
      </c>
      <c r="F3" s="249" t="s">
        <v>3</v>
      </c>
      <c r="G3" s="249"/>
      <c r="H3" s="250"/>
      <c r="I3" s="248" t="s">
        <v>3</v>
      </c>
      <c r="J3" s="249"/>
      <c r="K3" s="249"/>
      <c r="L3" s="249"/>
      <c r="M3" s="249" t="s">
        <v>101</v>
      </c>
      <c r="N3" s="250" t="s">
        <v>102</v>
      </c>
      <c r="O3"/>
      <c r="P3"/>
      <c r="Q3"/>
      <c r="R3"/>
      <c r="S3"/>
      <c r="T3"/>
      <c r="U3"/>
      <c r="V3"/>
      <c r="W3"/>
    </row>
    <row r="4" spans="1:23" s="18" customFormat="1" ht="11.45" customHeight="1">
      <c r="A4" s="235"/>
      <c r="B4" s="239"/>
      <c r="C4" s="214"/>
      <c r="D4" s="227"/>
      <c r="E4" s="227"/>
      <c r="F4" s="249"/>
      <c r="G4" s="249"/>
      <c r="H4" s="250"/>
      <c r="I4" s="248"/>
      <c r="J4" s="249"/>
      <c r="K4" s="249"/>
      <c r="L4" s="249"/>
      <c r="M4" s="249"/>
      <c r="N4" s="250"/>
      <c r="O4"/>
      <c r="P4"/>
      <c r="Q4"/>
      <c r="R4"/>
      <c r="S4"/>
      <c r="T4"/>
      <c r="U4"/>
      <c r="V4"/>
      <c r="W4"/>
    </row>
    <row r="5" spans="1:23" s="18" customFormat="1" ht="11.45" customHeight="1">
      <c r="A5" s="235"/>
      <c r="B5" s="239"/>
      <c r="C5" s="214"/>
      <c r="D5" s="227"/>
      <c r="E5" s="227"/>
      <c r="F5" s="227" t="s">
        <v>5</v>
      </c>
      <c r="G5" s="227" t="s">
        <v>95</v>
      </c>
      <c r="H5" s="226" t="s">
        <v>96</v>
      </c>
      <c r="I5" s="213" t="s">
        <v>97</v>
      </c>
      <c r="J5" s="227" t="s">
        <v>98</v>
      </c>
      <c r="K5" s="227" t="s">
        <v>99</v>
      </c>
      <c r="L5" s="227" t="s">
        <v>100</v>
      </c>
      <c r="M5" s="249"/>
      <c r="N5" s="250"/>
      <c r="O5"/>
      <c r="P5"/>
      <c r="Q5"/>
      <c r="R5"/>
      <c r="S5"/>
      <c r="T5"/>
      <c r="U5"/>
      <c r="V5"/>
      <c r="W5"/>
    </row>
    <row r="6" spans="1:23" s="18" customFormat="1" ht="11.45" customHeight="1">
      <c r="A6" s="235"/>
      <c r="B6" s="239"/>
      <c r="C6" s="214"/>
      <c r="D6" s="227"/>
      <c r="E6" s="227"/>
      <c r="F6" s="227"/>
      <c r="G6" s="227"/>
      <c r="H6" s="226"/>
      <c r="I6" s="213"/>
      <c r="J6" s="227"/>
      <c r="K6" s="227"/>
      <c r="L6" s="227"/>
      <c r="M6" s="249"/>
      <c r="N6" s="250"/>
      <c r="O6"/>
      <c r="P6"/>
      <c r="Q6"/>
      <c r="R6"/>
      <c r="S6"/>
      <c r="T6"/>
      <c r="U6"/>
      <c r="V6"/>
      <c r="W6"/>
    </row>
    <row r="7" spans="1:23" s="18" customFormat="1" ht="11.45" customHeight="1">
      <c r="A7" s="235"/>
      <c r="B7" s="239"/>
      <c r="C7" s="214"/>
      <c r="D7" s="227"/>
      <c r="E7" s="227"/>
      <c r="F7" s="227"/>
      <c r="G7" s="227"/>
      <c r="H7" s="226"/>
      <c r="I7" s="213"/>
      <c r="J7" s="227"/>
      <c r="K7" s="227"/>
      <c r="L7" s="227"/>
      <c r="M7" s="249"/>
      <c r="N7" s="250"/>
      <c r="O7"/>
      <c r="P7"/>
      <c r="Q7"/>
      <c r="R7"/>
      <c r="S7"/>
      <c r="T7"/>
      <c r="U7"/>
      <c r="V7"/>
      <c r="W7"/>
    </row>
    <row r="8" spans="1:23" s="18" customFormat="1" ht="11.45" customHeight="1">
      <c r="A8" s="235"/>
      <c r="B8" s="239"/>
      <c r="C8" s="214"/>
      <c r="D8" s="227"/>
      <c r="E8" s="227"/>
      <c r="F8" s="227"/>
      <c r="G8" s="227"/>
      <c r="H8" s="226"/>
      <c r="I8" s="213"/>
      <c r="J8" s="227"/>
      <c r="K8" s="227"/>
      <c r="L8" s="227"/>
      <c r="M8" s="249"/>
      <c r="N8" s="250"/>
      <c r="O8"/>
      <c r="P8"/>
      <c r="Q8"/>
      <c r="R8"/>
      <c r="S8"/>
      <c r="T8"/>
      <c r="U8"/>
      <c r="V8"/>
      <c r="W8"/>
    </row>
    <row r="9" spans="1:23" s="19" customFormat="1" ht="11.45" customHeight="1">
      <c r="A9" s="235"/>
      <c r="B9" s="239"/>
      <c r="C9" s="214"/>
      <c r="D9" s="227"/>
      <c r="E9" s="227"/>
      <c r="F9" s="227"/>
      <c r="G9" s="227"/>
      <c r="H9" s="226"/>
      <c r="I9" s="213"/>
      <c r="J9" s="227"/>
      <c r="K9" s="227"/>
      <c r="L9" s="227"/>
      <c r="M9" s="249"/>
      <c r="N9" s="250"/>
      <c r="O9"/>
      <c r="P9"/>
      <c r="Q9"/>
      <c r="R9"/>
      <c r="S9"/>
      <c r="T9"/>
      <c r="U9"/>
      <c r="V9"/>
      <c r="W9"/>
    </row>
    <row r="10" spans="1:23" ht="11.45" customHeight="1">
      <c r="A10" s="235"/>
      <c r="B10" s="239"/>
      <c r="C10" s="214"/>
      <c r="D10" s="227"/>
      <c r="E10" s="227"/>
      <c r="F10" s="227"/>
      <c r="G10" s="227"/>
      <c r="H10" s="226"/>
      <c r="I10" s="213"/>
      <c r="J10" s="227"/>
      <c r="K10" s="227"/>
      <c r="L10" s="227"/>
      <c r="M10" s="249"/>
      <c r="N10" s="250"/>
    </row>
    <row r="11" spans="1:23" ht="11.45" customHeight="1">
      <c r="A11" s="235"/>
      <c r="B11" s="239"/>
      <c r="C11" s="214"/>
      <c r="D11" s="227"/>
      <c r="E11" s="227"/>
      <c r="F11" s="227"/>
      <c r="G11" s="227"/>
      <c r="H11" s="226"/>
      <c r="I11" s="213"/>
      <c r="J11" s="227"/>
      <c r="K11" s="227"/>
      <c r="L11" s="227"/>
      <c r="M11" s="249"/>
      <c r="N11" s="250"/>
    </row>
    <row r="12" spans="1:23" ht="11.45" customHeight="1">
      <c r="A12" s="235"/>
      <c r="B12" s="239"/>
      <c r="C12" s="214"/>
      <c r="D12" s="227"/>
      <c r="E12" s="227"/>
      <c r="F12" s="227"/>
      <c r="G12" s="227"/>
      <c r="H12" s="226"/>
      <c r="I12" s="213"/>
      <c r="J12" s="227"/>
      <c r="K12" s="227"/>
      <c r="L12" s="227"/>
      <c r="M12" s="249"/>
      <c r="N12" s="250"/>
    </row>
    <row r="13" spans="1:23" ht="11.45" customHeight="1">
      <c r="A13" s="235"/>
      <c r="B13" s="239"/>
      <c r="C13" s="214"/>
      <c r="D13" s="227"/>
      <c r="E13" s="227"/>
      <c r="F13" s="227" t="s">
        <v>1</v>
      </c>
      <c r="G13" s="227"/>
      <c r="H13" s="226"/>
      <c r="I13" s="213" t="s">
        <v>1</v>
      </c>
      <c r="J13" s="227"/>
      <c r="K13" s="227"/>
      <c r="L13" s="227"/>
      <c r="M13" s="249"/>
      <c r="N13" s="250"/>
    </row>
    <row r="14" spans="1:23" ht="11.45" customHeight="1">
      <c r="A14" s="235"/>
      <c r="B14" s="239"/>
      <c r="C14" s="214"/>
      <c r="D14" s="227"/>
      <c r="E14" s="227"/>
      <c r="F14" s="227"/>
      <c r="G14" s="227"/>
      <c r="H14" s="226"/>
      <c r="I14" s="213"/>
      <c r="J14" s="227"/>
      <c r="K14" s="227"/>
      <c r="L14" s="227"/>
      <c r="M14" s="249"/>
      <c r="N14" s="250"/>
    </row>
    <row r="15" spans="1:23" ht="10.5" customHeight="1">
      <c r="A15" s="235"/>
      <c r="B15" s="239"/>
      <c r="C15" s="214"/>
      <c r="D15" s="227"/>
      <c r="E15" s="227"/>
      <c r="F15" s="227"/>
      <c r="G15" s="227"/>
      <c r="H15" s="226"/>
      <c r="I15" s="213"/>
      <c r="J15" s="227"/>
      <c r="K15" s="227"/>
      <c r="L15" s="227"/>
      <c r="M15" s="249"/>
      <c r="N15" s="250"/>
    </row>
    <row r="16" spans="1:23" ht="2.25" hidden="1" customHeight="1">
      <c r="A16" s="208"/>
      <c r="B16" s="240"/>
      <c r="C16" s="214"/>
      <c r="D16" s="227"/>
      <c r="E16" s="227"/>
      <c r="F16" s="227"/>
      <c r="G16" s="227"/>
      <c r="H16" s="226"/>
      <c r="I16" s="213"/>
      <c r="J16" s="227"/>
      <c r="K16" s="227"/>
      <c r="L16" s="227"/>
      <c r="M16" s="249"/>
      <c r="N16" s="250"/>
    </row>
    <row r="17" spans="1:23"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c r="P17"/>
      <c r="Q17"/>
      <c r="R17"/>
      <c r="S17"/>
      <c r="T17"/>
      <c r="U17"/>
      <c r="V17"/>
      <c r="W17"/>
    </row>
    <row r="18" spans="1:23" s="22" customFormat="1" ht="20.100000000000001" customHeight="1">
      <c r="A18" s="23"/>
      <c r="B18" s="31"/>
      <c r="C18" s="232" t="s">
        <v>119</v>
      </c>
      <c r="D18" s="233"/>
      <c r="E18" s="233"/>
      <c r="F18" s="233"/>
      <c r="G18" s="233"/>
      <c r="H18" s="233"/>
      <c r="I18" s="233" t="s">
        <v>119</v>
      </c>
      <c r="J18" s="233"/>
      <c r="K18" s="233"/>
      <c r="L18" s="233"/>
      <c r="M18" s="233"/>
      <c r="N18" s="233"/>
      <c r="O18"/>
      <c r="P18"/>
      <c r="Q18"/>
      <c r="R18"/>
      <c r="S18"/>
      <c r="T18"/>
      <c r="U18"/>
      <c r="V18"/>
      <c r="W18"/>
    </row>
    <row r="19" spans="1:23" s="22" customFormat="1" ht="11.1" customHeight="1">
      <c r="A19" s="163">
        <f>IF(D19&lt;&gt;"",COUNTA($D$19:D19),"")</f>
        <v>1</v>
      </c>
      <c r="B19" s="42" t="s">
        <v>150</v>
      </c>
      <c r="C19" s="136">
        <v>996853</v>
      </c>
      <c r="D19" s="136">
        <v>173481</v>
      </c>
      <c r="E19" s="136">
        <v>405194</v>
      </c>
      <c r="F19" s="136">
        <v>9326</v>
      </c>
      <c r="G19" s="136">
        <v>21680</v>
      </c>
      <c r="H19" s="136">
        <v>34019</v>
      </c>
      <c r="I19" s="136">
        <v>49618</v>
      </c>
      <c r="J19" s="136">
        <v>84688</v>
      </c>
      <c r="K19" s="136">
        <v>70169</v>
      </c>
      <c r="L19" s="136">
        <v>135693</v>
      </c>
      <c r="M19" s="136">
        <v>83020</v>
      </c>
      <c r="N19" s="136">
        <v>335159</v>
      </c>
      <c r="O19"/>
      <c r="P19"/>
      <c r="Q19"/>
      <c r="R19"/>
      <c r="S19"/>
      <c r="T19"/>
      <c r="U19"/>
      <c r="V19"/>
      <c r="W19"/>
    </row>
    <row r="20" spans="1:23" s="22" customFormat="1" ht="11.1" customHeight="1">
      <c r="A20" s="163">
        <f>IF(D20&lt;&gt;"",COUNTA($D$19:D20),"")</f>
        <v>2</v>
      </c>
      <c r="B20" s="42" t="s">
        <v>151</v>
      </c>
      <c r="C20" s="136">
        <v>546336</v>
      </c>
      <c r="D20" s="136">
        <v>68529</v>
      </c>
      <c r="E20" s="136">
        <v>276791</v>
      </c>
      <c r="F20" s="136">
        <v>17997</v>
      </c>
      <c r="G20" s="136">
        <v>35120</v>
      </c>
      <c r="H20" s="136">
        <v>47406</v>
      </c>
      <c r="I20" s="136">
        <v>35572</v>
      </c>
      <c r="J20" s="136">
        <v>48106</v>
      </c>
      <c r="K20" s="136">
        <v>37298</v>
      </c>
      <c r="L20" s="136">
        <v>55292</v>
      </c>
      <c r="M20" s="136">
        <v>17490</v>
      </c>
      <c r="N20" s="136">
        <v>183525</v>
      </c>
      <c r="O20"/>
      <c r="P20"/>
      <c r="Q20"/>
      <c r="R20"/>
      <c r="S20"/>
      <c r="T20"/>
      <c r="U20"/>
      <c r="V20"/>
      <c r="W20"/>
    </row>
    <row r="21" spans="1:23" s="22" customFormat="1" ht="21.6" customHeight="1">
      <c r="A21" s="163">
        <f>IF(D21&lt;&gt;"",COUNTA($D$19:D21),"")</f>
        <v>3</v>
      </c>
      <c r="B21" s="43" t="s">
        <v>152</v>
      </c>
      <c r="C21" s="136">
        <v>1384404</v>
      </c>
      <c r="D21" s="136">
        <v>355478</v>
      </c>
      <c r="E21" s="136">
        <v>300</v>
      </c>
      <c r="F21" s="136" t="s">
        <v>13</v>
      </c>
      <c r="G21" s="136" t="s">
        <v>13</v>
      </c>
      <c r="H21" s="136">
        <v>113</v>
      </c>
      <c r="I21" s="136">
        <v>43</v>
      </c>
      <c r="J21" s="136">
        <v>144</v>
      </c>
      <c r="K21" s="136" t="s">
        <v>13</v>
      </c>
      <c r="L21" s="136" t="s">
        <v>13</v>
      </c>
      <c r="M21" s="136">
        <v>10</v>
      </c>
      <c r="N21" s="136">
        <v>1028615</v>
      </c>
      <c r="O21"/>
      <c r="P21"/>
      <c r="Q21"/>
      <c r="R21"/>
      <c r="S21"/>
      <c r="T21"/>
      <c r="U21"/>
      <c r="V21"/>
      <c r="W21"/>
    </row>
    <row r="22" spans="1:23" s="22" customFormat="1" ht="11.1" customHeight="1">
      <c r="A22" s="163">
        <f>IF(D22&lt;&gt;"",COUNTA($D$19:D22),"")</f>
        <v>4</v>
      </c>
      <c r="B22" s="42" t="s">
        <v>153</v>
      </c>
      <c r="C22" s="136">
        <v>44948</v>
      </c>
      <c r="D22" s="136">
        <v>6624</v>
      </c>
      <c r="E22" s="136">
        <v>26427</v>
      </c>
      <c r="F22" s="136">
        <v>1885</v>
      </c>
      <c r="G22" s="136">
        <v>3987</v>
      </c>
      <c r="H22" s="136">
        <v>4084</v>
      </c>
      <c r="I22" s="136">
        <v>3286</v>
      </c>
      <c r="J22" s="136">
        <v>3962</v>
      </c>
      <c r="K22" s="136">
        <v>1803</v>
      </c>
      <c r="L22" s="136">
        <v>7420</v>
      </c>
      <c r="M22" s="136">
        <v>494</v>
      </c>
      <c r="N22" s="136">
        <v>11403</v>
      </c>
      <c r="O22"/>
      <c r="P22"/>
      <c r="Q22"/>
      <c r="R22"/>
      <c r="S22"/>
      <c r="T22"/>
      <c r="U22"/>
      <c r="V22"/>
      <c r="W22"/>
    </row>
    <row r="23" spans="1:23" s="22" customFormat="1" ht="11.1" customHeight="1">
      <c r="A23" s="163">
        <f>IF(D23&lt;&gt;"",COUNTA($D$19:D23),"")</f>
        <v>5</v>
      </c>
      <c r="B23" s="42" t="s">
        <v>154</v>
      </c>
      <c r="C23" s="136">
        <v>1613733</v>
      </c>
      <c r="D23" s="136">
        <v>186899</v>
      </c>
      <c r="E23" s="136">
        <v>957288</v>
      </c>
      <c r="F23" s="136">
        <v>70349</v>
      </c>
      <c r="G23" s="136">
        <v>147689</v>
      </c>
      <c r="H23" s="136">
        <v>174331</v>
      </c>
      <c r="I23" s="136">
        <v>105090</v>
      </c>
      <c r="J23" s="136">
        <v>137846</v>
      </c>
      <c r="K23" s="136">
        <v>90890</v>
      </c>
      <c r="L23" s="136">
        <v>231093</v>
      </c>
      <c r="M23" s="136">
        <v>74781</v>
      </c>
      <c r="N23" s="136">
        <v>394766</v>
      </c>
      <c r="O23"/>
      <c r="P23"/>
      <c r="Q23"/>
      <c r="R23"/>
      <c r="S23"/>
      <c r="T23"/>
      <c r="U23"/>
      <c r="V23"/>
      <c r="W23"/>
    </row>
    <row r="24" spans="1:23" s="22" customFormat="1" ht="11.1" customHeight="1">
      <c r="A24" s="163">
        <f>IF(D24&lt;&gt;"",COUNTA($D$19:D24),"")</f>
        <v>6</v>
      </c>
      <c r="B24" s="42" t="s">
        <v>155</v>
      </c>
      <c r="C24" s="136">
        <v>754492</v>
      </c>
      <c r="D24" s="136">
        <v>9620</v>
      </c>
      <c r="E24" s="136">
        <v>114761</v>
      </c>
      <c r="F24" s="136">
        <v>2253</v>
      </c>
      <c r="G24" s="136">
        <v>4748</v>
      </c>
      <c r="H24" s="136">
        <v>11391</v>
      </c>
      <c r="I24" s="136">
        <v>21001</v>
      </c>
      <c r="J24" s="136">
        <v>47359</v>
      </c>
      <c r="K24" s="136">
        <v>18918</v>
      </c>
      <c r="L24" s="136">
        <v>9092</v>
      </c>
      <c r="M24" s="136">
        <v>140552</v>
      </c>
      <c r="N24" s="136">
        <v>489559</v>
      </c>
      <c r="O24"/>
      <c r="P24"/>
      <c r="Q24"/>
      <c r="R24"/>
      <c r="S24"/>
      <c r="T24"/>
      <c r="U24"/>
      <c r="V24"/>
      <c r="W24"/>
    </row>
    <row r="25" spans="1:23" s="22" customFormat="1" ht="20.100000000000001" customHeight="1">
      <c r="A25" s="164">
        <f>IF(D25&lt;&gt;"",COUNTA($D$19:D25),"")</f>
        <v>7</v>
      </c>
      <c r="B25" s="45" t="s">
        <v>156</v>
      </c>
      <c r="C25" s="137">
        <v>3831781</v>
      </c>
      <c r="D25" s="137">
        <v>781391</v>
      </c>
      <c r="E25" s="137">
        <v>1551239</v>
      </c>
      <c r="F25" s="137">
        <v>97304</v>
      </c>
      <c r="G25" s="137">
        <v>203728</v>
      </c>
      <c r="H25" s="137">
        <v>248562</v>
      </c>
      <c r="I25" s="137">
        <v>172609</v>
      </c>
      <c r="J25" s="137">
        <v>227387</v>
      </c>
      <c r="K25" s="137">
        <v>181243</v>
      </c>
      <c r="L25" s="137">
        <v>420406</v>
      </c>
      <c r="M25" s="137">
        <v>35243</v>
      </c>
      <c r="N25" s="137">
        <v>1463909</v>
      </c>
      <c r="O25"/>
      <c r="P25"/>
      <c r="Q25"/>
      <c r="R25"/>
      <c r="S25"/>
      <c r="T25"/>
      <c r="U25"/>
      <c r="V25"/>
      <c r="W25"/>
    </row>
    <row r="26" spans="1:23" s="22" customFormat="1" ht="21.6" customHeight="1">
      <c r="A26" s="163">
        <f>IF(D26&lt;&gt;"",COUNTA($D$19:D26),"")</f>
        <v>8</v>
      </c>
      <c r="B26" s="43" t="s">
        <v>157</v>
      </c>
      <c r="C26" s="136">
        <v>372039</v>
      </c>
      <c r="D26" s="136">
        <v>65978</v>
      </c>
      <c r="E26" s="136">
        <v>242020</v>
      </c>
      <c r="F26" s="136">
        <v>16259</v>
      </c>
      <c r="G26" s="136">
        <v>25735</v>
      </c>
      <c r="H26" s="136">
        <v>49652</v>
      </c>
      <c r="I26" s="136">
        <v>33181</v>
      </c>
      <c r="J26" s="136">
        <v>31794</v>
      </c>
      <c r="K26" s="136">
        <v>30798</v>
      </c>
      <c r="L26" s="136">
        <v>54601</v>
      </c>
      <c r="M26" s="136">
        <v>8600</v>
      </c>
      <c r="N26" s="136">
        <v>55441</v>
      </c>
      <c r="O26"/>
      <c r="P26"/>
      <c r="Q26"/>
      <c r="R26"/>
      <c r="S26"/>
      <c r="T26"/>
      <c r="U26"/>
      <c r="V26"/>
      <c r="W26"/>
    </row>
    <row r="27" spans="1:23" s="22" customFormat="1" ht="11.1" customHeight="1">
      <c r="A27" s="163">
        <f>IF(D27&lt;&gt;"",COUNTA($D$19:D27),"")</f>
        <v>9</v>
      </c>
      <c r="B27" s="42" t="s">
        <v>158</v>
      </c>
      <c r="C27" s="136">
        <v>224151</v>
      </c>
      <c r="D27" s="136">
        <v>41773</v>
      </c>
      <c r="E27" s="136">
        <v>154467</v>
      </c>
      <c r="F27" s="136">
        <v>11655</v>
      </c>
      <c r="G27" s="136">
        <v>18489</v>
      </c>
      <c r="H27" s="136">
        <v>34057</v>
      </c>
      <c r="I27" s="136">
        <v>22957</v>
      </c>
      <c r="J27" s="136">
        <v>16389</v>
      </c>
      <c r="K27" s="136">
        <v>21289</v>
      </c>
      <c r="L27" s="136">
        <v>29632</v>
      </c>
      <c r="M27" s="136">
        <v>6583</v>
      </c>
      <c r="N27" s="136">
        <v>21327</v>
      </c>
      <c r="O27"/>
      <c r="P27"/>
      <c r="Q27"/>
      <c r="R27"/>
      <c r="S27"/>
      <c r="T27"/>
      <c r="U27"/>
      <c r="V27"/>
      <c r="W27"/>
    </row>
    <row r="28" spans="1:23" s="22" customFormat="1" ht="11.1" customHeight="1">
      <c r="A28" s="163">
        <f>IF(D28&lt;&gt;"",COUNTA($D$19:D28),"")</f>
        <v>10</v>
      </c>
      <c r="B28" s="42" t="s">
        <v>159</v>
      </c>
      <c r="C28" s="136">
        <v>170</v>
      </c>
      <c r="D28" s="136" t="s">
        <v>13</v>
      </c>
      <c r="E28" s="136">
        <v>170</v>
      </c>
      <c r="F28" s="136">
        <v>12</v>
      </c>
      <c r="G28" s="136">
        <v>113</v>
      </c>
      <c r="H28" s="136">
        <v>45</v>
      </c>
      <c r="I28" s="136" t="s">
        <v>13</v>
      </c>
      <c r="J28" s="136" t="s">
        <v>13</v>
      </c>
      <c r="K28" s="136" t="s">
        <v>13</v>
      </c>
      <c r="L28" s="136" t="s">
        <v>13</v>
      </c>
      <c r="M28" s="136" t="s">
        <v>13</v>
      </c>
      <c r="N28" s="136" t="s">
        <v>13</v>
      </c>
      <c r="O28"/>
      <c r="P28"/>
      <c r="Q28"/>
      <c r="R28"/>
      <c r="S28"/>
      <c r="T28"/>
      <c r="U28"/>
      <c r="V28"/>
      <c r="W28"/>
    </row>
    <row r="29" spans="1:23" s="22" customFormat="1" ht="11.1" customHeight="1">
      <c r="A29" s="163">
        <f>IF(D29&lt;&gt;"",COUNTA($D$19:D29),"")</f>
        <v>11</v>
      </c>
      <c r="B29" s="42" t="s">
        <v>160</v>
      </c>
      <c r="C29" s="136">
        <v>31562</v>
      </c>
      <c r="D29" s="136">
        <v>9005</v>
      </c>
      <c r="E29" s="136">
        <v>17648</v>
      </c>
      <c r="F29" s="136">
        <v>155</v>
      </c>
      <c r="G29" s="136">
        <v>1021</v>
      </c>
      <c r="H29" s="136">
        <v>1359</v>
      </c>
      <c r="I29" s="136">
        <v>707</v>
      </c>
      <c r="J29" s="136">
        <v>4126</v>
      </c>
      <c r="K29" s="136">
        <v>660</v>
      </c>
      <c r="L29" s="136">
        <v>9619</v>
      </c>
      <c r="M29" s="136">
        <v>574</v>
      </c>
      <c r="N29" s="136">
        <v>4335</v>
      </c>
      <c r="O29"/>
      <c r="P29"/>
      <c r="Q29"/>
      <c r="R29"/>
      <c r="S29"/>
      <c r="T29"/>
      <c r="U29"/>
      <c r="V29"/>
      <c r="W29"/>
    </row>
    <row r="30" spans="1:23" s="22" customFormat="1" ht="11.1" customHeight="1">
      <c r="A30" s="163">
        <f>IF(D30&lt;&gt;"",COUNTA($D$19:D30),"")</f>
        <v>12</v>
      </c>
      <c r="B30" s="42" t="s">
        <v>155</v>
      </c>
      <c r="C30" s="136">
        <v>4628</v>
      </c>
      <c r="D30" s="136">
        <v>77</v>
      </c>
      <c r="E30" s="136">
        <v>3925</v>
      </c>
      <c r="F30" s="136">
        <v>406</v>
      </c>
      <c r="G30" s="136">
        <v>1477</v>
      </c>
      <c r="H30" s="136">
        <v>994</v>
      </c>
      <c r="I30" s="136">
        <v>579</v>
      </c>
      <c r="J30" s="136">
        <v>349</v>
      </c>
      <c r="K30" s="136">
        <v>110</v>
      </c>
      <c r="L30" s="136">
        <v>10</v>
      </c>
      <c r="M30" s="136">
        <v>563</v>
      </c>
      <c r="N30" s="136">
        <v>63</v>
      </c>
      <c r="O30"/>
      <c r="P30"/>
      <c r="Q30"/>
      <c r="R30"/>
      <c r="S30"/>
      <c r="T30"/>
      <c r="U30"/>
      <c r="V30"/>
      <c r="W30"/>
    </row>
    <row r="31" spans="1:23" s="22" customFormat="1" ht="20.100000000000001" customHeight="1">
      <c r="A31" s="164">
        <f>IF(D31&lt;&gt;"",COUNTA($D$19:D31),"")</f>
        <v>13</v>
      </c>
      <c r="B31" s="45" t="s">
        <v>161</v>
      </c>
      <c r="C31" s="137">
        <v>399142</v>
      </c>
      <c r="D31" s="137">
        <v>74906</v>
      </c>
      <c r="E31" s="137">
        <v>255913</v>
      </c>
      <c r="F31" s="137">
        <v>16020</v>
      </c>
      <c r="G31" s="137">
        <v>25393</v>
      </c>
      <c r="H31" s="137">
        <v>50062</v>
      </c>
      <c r="I31" s="137">
        <v>33309</v>
      </c>
      <c r="J31" s="137">
        <v>35572</v>
      </c>
      <c r="K31" s="137">
        <v>31348</v>
      </c>
      <c r="L31" s="137">
        <v>64209</v>
      </c>
      <c r="M31" s="137">
        <v>8611</v>
      </c>
      <c r="N31" s="137">
        <v>59713</v>
      </c>
      <c r="O31"/>
      <c r="P31"/>
      <c r="Q31"/>
      <c r="R31"/>
      <c r="S31"/>
      <c r="T31"/>
      <c r="U31"/>
      <c r="V31"/>
      <c r="W31"/>
    </row>
    <row r="32" spans="1:23" s="22" customFormat="1" ht="20.100000000000001" customHeight="1">
      <c r="A32" s="164">
        <f>IF(D32&lt;&gt;"",COUNTA($D$19:D32),"")</f>
        <v>14</v>
      </c>
      <c r="B32" s="45" t="s">
        <v>162</v>
      </c>
      <c r="C32" s="137">
        <v>4230924</v>
      </c>
      <c r="D32" s="137">
        <v>856297</v>
      </c>
      <c r="E32" s="137">
        <v>1807152</v>
      </c>
      <c r="F32" s="137">
        <v>113324</v>
      </c>
      <c r="G32" s="137">
        <v>229121</v>
      </c>
      <c r="H32" s="137">
        <v>298624</v>
      </c>
      <c r="I32" s="137">
        <v>205918</v>
      </c>
      <c r="J32" s="137">
        <v>262959</v>
      </c>
      <c r="K32" s="137">
        <v>212591</v>
      </c>
      <c r="L32" s="137">
        <v>484615</v>
      </c>
      <c r="M32" s="137">
        <v>43854</v>
      </c>
      <c r="N32" s="137">
        <v>1523621</v>
      </c>
      <c r="O32"/>
      <c r="P32"/>
      <c r="Q32"/>
      <c r="R32"/>
      <c r="S32"/>
      <c r="T32"/>
      <c r="U32"/>
      <c r="V32"/>
      <c r="W32"/>
    </row>
    <row r="33" spans="1:23" s="22" customFormat="1" ht="11.1" customHeight="1">
      <c r="A33" s="163">
        <f>IF(D33&lt;&gt;"",COUNTA($D$19:D33),"")</f>
        <v>15</v>
      </c>
      <c r="B33" s="42" t="s">
        <v>163</v>
      </c>
      <c r="C33" s="136">
        <v>1065753</v>
      </c>
      <c r="D33" s="136">
        <v>249529</v>
      </c>
      <c r="E33" s="136">
        <v>816224</v>
      </c>
      <c r="F33" s="136">
        <v>47558</v>
      </c>
      <c r="G33" s="136">
        <v>108068</v>
      </c>
      <c r="H33" s="136">
        <v>147186</v>
      </c>
      <c r="I33" s="136">
        <v>89024</v>
      </c>
      <c r="J33" s="136">
        <v>138991</v>
      </c>
      <c r="K33" s="136">
        <v>85893</v>
      </c>
      <c r="L33" s="136">
        <v>199505</v>
      </c>
      <c r="M33" s="136" t="s">
        <v>13</v>
      </c>
      <c r="N33" s="136" t="s">
        <v>13</v>
      </c>
      <c r="O33"/>
      <c r="P33"/>
      <c r="Q33"/>
      <c r="R33"/>
      <c r="S33"/>
      <c r="T33"/>
      <c r="U33"/>
      <c r="V33"/>
      <c r="W33"/>
    </row>
    <row r="34" spans="1:23" s="22" customFormat="1" ht="11.1" customHeight="1">
      <c r="A34" s="163">
        <f>IF(D34&lt;&gt;"",COUNTA($D$19:D34),"")</f>
        <v>16</v>
      </c>
      <c r="B34" s="42" t="s">
        <v>164</v>
      </c>
      <c r="C34" s="136">
        <v>394420</v>
      </c>
      <c r="D34" s="136">
        <v>81905</v>
      </c>
      <c r="E34" s="136">
        <v>312515</v>
      </c>
      <c r="F34" s="136">
        <v>20111</v>
      </c>
      <c r="G34" s="136">
        <v>40437</v>
      </c>
      <c r="H34" s="136">
        <v>63980</v>
      </c>
      <c r="I34" s="136">
        <v>37126</v>
      </c>
      <c r="J34" s="136">
        <v>45706</v>
      </c>
      <c r="K34" s="136">
        <v>33283</v>
      </c>
      <c r="L34" s="136">
        <v>71872</v>
      </c>
      <c r="M34" s="136" t="s">
        <v>13</v>
      </c>
      <c r="N34" s="136" t="s">
        <v>13</v>
      </c>
      <c r="O34"/>
      <c r="P34"/>
      <c r="Q34"/>
      <c r="R34"/>
      <c r="S34"/>
      <c r="T34"/>
      <c r="U34"/>
      <c r="V34"/>
      <c r="W34"/>
    </row>
    <row r="35" spans="1:23" s="22" customFormat="1" ht="11.1" customHeight="1">
      <c r="A35" s="163">
        <f>IF(D35&lt;&gt;"",COUNTA($D$19:D35),"")</f>
        <v>17</v>
      </c>
      <c r="B35" s="42" t="s">
        <v>180</v>
      </c>
      <c r="C35" s="136">
        <v>401600</v>
      </c>
      <c r="D35" s="136">
        <v>105173</v>
      </c>
      <c r="E35" s="136">
        <v>296427</v>
      </c>
      <c r="F35" s="136">
        <v>14156</v>
      </c>
      <c r="G35" s="136">
        <v>41364</v>
      </c>
      <c r="H35" s="136">
        <v>47095</v>
      </c>
      <c r="I35" s="136">
        <v>29136</v>
      </c>
      <c r="J35" s="136">
        <v>59735</v>
      </c>
      <c r="K35" s="136">
        <v>30077</v>
      </c>
      <c r="L35" s="136">
        <v>74864</v>
      </c>
      <c r="M35" s="136" t="s">
        <v>13</v>
      </c>
      <c r="N35" s="136" t="s">
        <v>13</v>
      </c>
      <c r="O35"/>
      <c r="P35"/>
      <c r="Q35"/>
      <c r="R35"/>
      <c r="S35"/>
      <c r="T35"/>
      <c r="U35"/>
      <c r="V35"/>
      <c r="W35"/>
    </row>
    <row r="36" spans="1:23" s="22" customFormat="1" ht="11.1" customHeight="1">
      <c r="A36" s="163">
        <f>IF(D36&lt;&gt;"",COUNTA($D$19:D36),"")</f>
        <v>18</v>
      </c>
      <c r="B36" s="42" t="s">
        <v>181</v>
      </c>
      <c r="C36" s="136">
        <v>183222</v>
      </c>
      <c r="D36" s="136">
        <v>38740</v>
      </c>
      <c r="E36" s="136">
        <v>144482</v>
      </c>
      <c r="F36" s="136">
        <v>10986</v>
      </c>
      <c r="G36" s="136">
        <v>20610</v>
      </c>
      <c r="H36" s="136">
        <v>26045</v>
      </c>
      <c r="I36" s="136">
        <v>16608</v>
      </c>
      <c r="J36" s="136">
        <v>22771</v>
      </c>
      <c r="K36" s="136">
        <v>14064</v>
      </c>
      <c r="L36" s="136">
        <v>33397</v>
      </c>
      <c r="M36" s="136" t="s">
        <v>13</v>
      </c>
      <c r="N36" s="136" t="s">
        <v>13</v>
      </c>
      <c r="O36"/>
      <c r="P36"/>
      <c r="Q36"/>
      <c r="R36"/>
      <c r="S36"/>
      <c r="T36"/>
      <c r="U36"/>
      <c r="V36"/>
      <c r="W36"/>
    </row>
    <row r="37" spans="1:23" s="22" customFormat="1" ht="11.1" customHeight="1">
      <c r="A37" s="163">
        <f>IF(D37&lt;&gt;"",COUNTA($D$19:D37),"")</f>
        <v>19</v>
      </c>
      <c r="B37" s="42" t="s">
        <v>69</v>
      </c>
      <c r="C37" s="136">
        <v>601283</v>
      </c>
      <c r="D37" s="136">
        <v>95614</v>
      </c>
      <c r="E37" s="136">
        <v>281661</v>
      </c>
      <c r="F37" s="136">
        <v>25165</v>
      </c>
      <c r="G37" s="136">
        <v>42032</v>
      </c>
      <c r="H37" s="136">
        <v>48240</v>
      </c>
      <c r="I37" s="136">
        <v>37089</v>
      </c>
      <c r="J37" s="136">
        <v>38284</v>
      </c>
      <c r="K37" s="136">
        <v>28603</v>
      </c>
      <c r="L37" s="136">
        <v>62248</v>
      </c>
      <c r="M37" s="136" t="s">
        <v>13</v>
      </c>
      <c r="N37" s="136">
        <v>224009</v>
      </c>
      <c r="O37"/>
      <c r="P37"/>
      <c r="Q37"/>
      <c r="R37"/>
      <c r="S37"/>
      <c r="T37"/>
      <c r="U37"/>
      <c r="V37"/>
      <c r="W37"/>
    </row>
    <row r="38" spans="1:23" s="22" customFormat="1" ht="21.6" customHeight="1">
      <c r="A38" s="163">
        <f>IF(D38&lt;&gt;"",COUNTA($D$19:D38),"")</f>
        <v>20</v>
      </c>
      <c r="B38" s="43" t="s">
        <v>165</v>
      </c>
      <c r="C38" s="136">
        <v>539361</v>
      </c>
      <c r="D38" s="136">
        <v>109768</v>
      </c>
      <c r="E38" s="136">
        <v>137769</v>
      </c>
      <c r="F38" s="136">
        <v>3731</v>
      </c>
      <c r="G38" s="136">
        <v>8025</v>
      </c>
      <c r="H38" s="136">
        <v>14568</v>
      </c>
      <c r="I38" s="136">
        <v>15804</v>
      </c>
      <c r="J38" s="136">
        <v>21162</v>
      </c>
      <c r="K38" s="136">
        <v>20483</v>
      </c>
      <c r="L38" s="136">
        <v>53995</v>
      </c>
      <c r="M38" s="136">
        <v>29597</v>
      </c>
      <c r="N38" s="136">
        <v>262228</v>
      </c>
      <c r="O38"/>
      <c r="P38"/>
      <c r="Q38"/>
      <c r="R38"/>
      <c r="S38"/>
      <c r="T38"/>
      <c r="U38"/>
      <c r="V38"/>
      <c r="W38"/>
    </row>
    <row r="39" spans="1:23" s="22" customFormat="1" ht="21.6" customHeight="1">
      <c r="A39" s="163">
        <f>IF(D39&lt;&gt;"",COUNTA($D$19:D39),"")</f>
        <v>21</v>
      </c>
      <c r="B39" s="43" t="s">
        <v>166</v>
      </c>
      <c r="C39" s="136">
        <v>513523</v>
      </c>
      <c r="D39" s="136">
        <v>106224</v>
      </c>
      <c r="E39" s="136">
        <v>40832</v>
      </c>
      <c r="F39" s="136">
        <v>1254</v>
      </c>
      <c r="G39" s="136">
        <v>3206</v>
      </c>
      <c r="H39" s="136">
        <v>4797</v>
      </c>
      <c r="I39" s="136">
        <v>4211</v>
      </c>
      <c r="J39" s="136">
        <v>3202</v>
      </c>
      <c r="K39" s="136">
        <v>3513</v>
      </c>
      <c r="L39" s="136">
        <v>20649</v>
      </c>
      <c r="M39" s="136">
        <v>523</v>
      </c>
      <c r="N39" s="136">
        <v>365943</v>
      </c>
      <c r="O39"/>
      <c r="P39"/>
      <c r="Q39"/>
      <c r="R39"/>
      <c r="S39"/>
      <c r="T39"/>
      <c r="U39"/>
      <c r="V39"/>
      <c r="W39"/>
    </row>
    <row r="40" spans="1:23" s="22" customFormat="1" ht="21.6" customHeight="1">
      <c r="A40" s="163">
        <f>IF(D40&lt;&gt;"",COUNTA($D$19:D40),"")</f>
        <v>22</v>
      </c>
      <c r="B40" s="43" t="s">
        <v>167</v>
      </c>
      <c r="C40" s="136">
        <v>249433</v>
      </c>
      <c r="D40" s="136">
        <v>36813</v>
      </c>
      <c r="E40" s="136">
        <v>2103</v>
      </c>
      <c r="F40" s="136">
        <v>63</v>
      </c>
      <c r="G40" s="136">
        <v>239</v>
      </c>
      <c r="H40" s="136">
        <v>799</v>
      </c>
      <c r="I40" s="136">
        <v>90</v>
      </c>
      <c r="J40" s="136">
        <v>152</v>
      </c>
      <c r="K40" s="136">
        <v>328</v>
      </c>
      <c r="L40" s="136">
        <v>431</v>
      </c>
      <c r="M40" s="136">
        <v>442</v>
      </c>
      <c r="N40" s="136">
        <v>210076</v>
      </c>
      <c r="O40"/>
      <c r="P40"/>
      <c r="Q40"/>
      <c r="R40"/>
      <c r="S40"/>
      <c r="T40"/>
      <c r="U40"/>
      <c r="V40"/>
      <c r="W40"/>
    </row>
    <row r="41" spans="1:23" s="22" customFormat="1" ht="11.1" customHeight="1">
      <c r="A41" s="163">
        <f>IF(D41&lt;&gt;"",COUNTA($D$19:D41),"")</f>
        <v>23</v>
      </c>
      <c r="B41" s="42" t="s">
        <v>168</v>
      </c>
      <c r="C41" s="136">
        <v>256811</v>
      </c>
      <c r="D41" s="136">
        <v>50273</v>
      </c>
      <c r="E41" s="136">
        <v>116597</v>
      </c>
      <c r="F41" s="136">
        <v>7496</v>
      </c>
      <c r="G41" s="136">
        <v>13655</v>
      </c>
      <c r="H41" s="136">
        <v>15713</v>
      </c>
      <c r="I41" s="136">
        <v>13479</v>
      </c>
      <c r="J41" s="136">
        <v>19604</v>
      </c>
      <c r="K41" s="136">
        <v>12780</v>
      </c>
      <c r="L41" s="136">
        <v>33871</v>
      </c>
      <c r="M41" s="136">
        <v>6271</v>
      </c>
      <c r="N41" s="136">
        <v>83670</v>
      </c>
      <c r="O41"/>
      <c r="P41"/>
      <c r="Q41"/>
      <c r="R41"/>
      <c r="S41"/>
      <c r="T41"/>
      <c r="U41"/>
      <c r="V41"/>
      <c r="W41"/>
    </row>
    <row r="42" spans="1:23" s="22" customFormat="1" ht="11.1" customHeight="1">
      <c r="A42" s="163">
        <f>IF(D42&lt;&gt;"",COUNTA($D$19:D42),"")</f>
        <v>24</v>
      </c>
      <c r="B42" s="42" t="s">
        <v>169</v>
      </c>
      <c r="C42" s="136">
        <v>1520135</v>
      </c>
      <c r="D42" s="136">
        <v>163376</v>
      </c>
      <c r="E42" s="136">
        <v>379073</v>
      </c>
      <c r="F42" s="136">
        <v>24116</v>
      </c>
      <c r="G42" s="136">
        <v>48430</v>
      </c>
      <c r="H42" s="136">
        <v>58485</v>
      </c>
      <c r="I42" s="136">
        <v>49242</v>
      </c>
      <c r="J42" s="136">
        <v>80569</v>
      </c>
      <c r="K42" s="136">
        <v>45707</v>
      </c>
      <c r="L42" s="136">
        <v>72523</v>
      </c>
      <c r="M42" s="136">
        <v>148479</v>
      </c>
      <c r="N42" s="136">
        <v>829208</v>
      </c>
      <c r="O42"/>
      <c r="P42"/>
      <c r="Q42"/>
      <c r="R42"/>
      <c r="S42"/>
      <c r="T42"/>
      <c r="U42"/>
      <c r="V42"/>
      <c r="W42"/>
    </row>
    <row r="43" spans="1:23" s="22" customFormat="1" ht="11.1" customHeight="1">
      <c r="A43" s="163">
        <f>IF(D43&lt;&gt;"",COUNTA($D$19:D43),"")</f>
        <v>25</v>
      </c>
      <c r="B43" s="42" t="s">
        <v>155</v>
      </c>
      <c r="C43" s="136">
        <v>754492</v>
      </c>
      <c r="D43" s="136">
        <v>9620</v>
      </c>
      <c r="E43" s="136">
        <v>114761</v>
      </c>
      <c r="F43" s="136">
        <v>2253</v>
      </c>
      <c r="G43" s="136">
        <v>4748</v>
      </c>
      <c r="H43" s="136">
        <v>11391</v>
      </c>
      <c r="I43" s="136">
        <v>21001</v>
      </c>
      <c r="J43" s="136">
        <v>47359</v>
      </c>
      <c r="K43" s="136">
        <v>18918</v>
      </c>
      <c r="L43" s="136">
        <v>9092</v>
      </c>
      <c r="M43" s="136">
        <v>140552</v>
      </c>
      <c r="N43" s="136">
        <v>489559</v>
      </c>
      <c r="O43"/>
      <c r="P43"/>
      <c r="Q43"/>
      <c r="R43"/>
      <c r="S43"/>
      <c r="T43"/>
      <c r="U43"/>
      <c r="V43"/>
      <c r="W43"/>
    </row>
    <row r="44" spans="1:23" s="22" customFormat="1" ht="20.100000000000001" customHeight="1">
      <c r="A44" s="164">
        <f>IF(D44&lt;&gt;"",COUNTA($D$19:D44),"")</f>
        <v>26</v>
      </c>
      <c r="B44" s="45" t="s">
        <v>170</v>
      </c>
      <c r="C44" s="137">
        <v>3991808</v>
      </c>
      <c r="D44" s="137">
        <v>801976</v>
      </c>
      <c r="E44" s="137">
        <v>1659498</v>
      </c>
      <c r="F44" s="137">
        <v>107131</v>
      </c>
      <c r="G44" s="137">
        <v>218907</v>
      </c>
      <c r="H44" s="137">
        <v>278398</v>
      </c>
      <c r="I44" s="137">
        <v>187938</v>
      </c>
      <c r="J44" s="137">
        <v>254605</v>
      </c>
      <c r="K44" s="137">
        <v>178389</v>
      </c>
      <c r="L44" s="137">
        <v>434130</v>
      </c>
      <c r="M44" s="137">
        <v>44760</v>
      </c>
      <c r="N44" s="137">
        <v>1485575</v>
      </c>
      <c r="O44"/>
      <c r="P44"/>
      <c r="Q44"/>
      <c r="R44"/>
      <c r="S44"/>
      <c r="T44"/>
      <c r="U44"/>
      <c r="V44"/>
      <c r="W44"/>
    </row>
    <row r="45" spans="1:23" s="47" customFormat="1" ht="11.1" customHeight="1">
      <c r="A45" s="163">
        <f>IF(D45&lt;&gt;"",COUNTA($D$19:D45),"")</f>
        <v>27</v>
      </c>
      <c r="B45" s="42" t="s">
        <v>171</v>
      </c>
      <c r="C45" s="136">
        <v>249916</v>
      </c>
      <c r="D45" s="136">
        <v>48382</v>
      </c>
      <c r="E45" s="136">
        <v>147767</v>
      </c>
      <c r="F45" s="136">
        <v>10213</v>
      </c>
      <c r="G45" s="136">
        <v>15303</v>
      </c>
      <c r="H45" s="136">
        <v>22366</v>
      </c>
      <c r="I45" s="136">
        <v>18804</v>
      </c>
      <c r="J45" s="136">
        <v>21895</v>
      </c>
      <c r="K45" s="136">
        <v>19773</v>
      </c>
      <c r="L45" s="136">
        <v>39412</v>
      </c>
      <c r="M45" s="136">
        <v>3767</v>
      </c>
      <c r="N45" s="136">
        <v>49999</v>
      </c>
      <c r="O45"/>
      <c r="P45"/>
      <c r="Q45"/>
      <c r="R45"/>
      <c r="S45"/>
      <c r="T45"/>
      <c r="U45"/>
      <c r="V45"/>
      <c r="W45"/>
    </row>
    <row r="46" spans="1:23" s="47" customFormat="1" ht="11.1" customHeight="1">
      <c r="A46" s="163">
        <f>IF(D46&lt;&gt;"",COUNTA($D$19:D46),"")</f>
        <v>28</v>
      </c>
      <c r="B46" s="42" t="s">
        <v>172</v>
      </c>
      <c r="C46" s="136">
        <v>72</v>
      </c>
      <c r="D46" s="136" t="s">
        <v>13</v>
      </c>
      <c r="E46" s="136">
        <v>72</v>
      </c>
      <c r="F46" s="136">
        <v>72</v>
      </c>
      <c r="G46" s="136" t="s">
        <v>13</v>
      </c>
      <c r="H46" s="136" t="s">
        <v>13</v>
      </c>
      <c r="I46" s="136" t="s">
        <v>13</v>
      </c>
      <c r="J46" s="136" t="s">
        <v>13</v>
      </c>
      <c r="K46" s="136" t="s">
        <v>13</v>
      </c>
      <c r="L46" s="136" t="s">
        <v>13</v>
      </c>
      <c r="M46" s="136" t="s">
        <v>13</v>
      </c>
      <c r="N46" s="136" t="s">
        <v>13</v>
      </c>
      <c r="O46"/>
      <c r="P46"/>
      <c r="Q46"/>
      <c r="R46"/>
      <c r="S46"/>
      <c r="T46"/>
      <c r="U46"/>
      <c r="V46"/>
      <c r="W46"/>
    </row>
    <row r="47" spans="1:23" s="47" customFormat="1" ht="11.1" customHeight="1">
      <c r="A47" s="163">
        <f>IF(D47&lt;&gt;"",COUNTA($D$19:D47),"")</f>
        <v>29</v>
      </c>
      <c r="B47" s="42" t="s">
        <v>173</v>
      </c>
      <c r="C47" s="136">
        <v>106990</v>
      </c>
      <c r="D47" s="136">
        <v>14744</v>
      </c>
      <c r="E47" s="136">
        <v>87015</v>
      </c>
      <c r="F47" s="136">
        <v>3890</v>
      </c>
      <c r="G47" s="136">
        <v>8946</v>
      </c>
      <c r="H47" s="136">
        <v>15783</v>
      </c>
      <c r="I47" s="136">
        <v>11173</v>
      </c>
      <c r="J47" s="136">
        <v>14876</v>
      </c>
      <c r="K47" s="136">
        <v>11558</v>
      </c>
      <c r="L47" s="136">
        <v>20789</v>
      </c>
      <c r="M47" s="136">
        <v>1135</v>
      </c>
      <c r="N47" s="136">
        <v>4095</v>
      </c>
      <c r="O47"/>
      <c r="P47"/>
      <c r="Q47"/>
      <c r="R47"/>
      <c r="S47"/>
      <c r="T47"/>
      <c r="U47"/>
      <c r="V47"/>
      <c r="W47"/>
    </row>
    <row r="48" spans="1:23" s="47" customFormat="1" ht="11.1" customHeight="1">
      <c r="A48" s="163">
        <f>IF(D48&lt;&gt;"",COUNTA($D$19:D48),"")</f>
        <v>30</v>
      </c>
      <c r="B48" s="42" t="s">
        <v>155</v>
      </c>
      <c r="C48" s="136">
        <v>4628</v>
      </c>
      <c r="D48" s="136">
        <v>77</v>
      </c>
      <c r="E48" s="136">
        <v>3925</v>
      </c>
      <c r="F48" s="136">
        <v>406</v>
      </c>
      <c r="G48" s="136">
        <v>1477</v>
      </c>
      <c r="H48" s="136">
        <v>994</v>
      </c>
      <c r="I48" s="136">
        <v>579</v>
      </c>
      <c r="J48" s="136">
        <v>349</v>
      </c>
      <c r="K48" s="136">
        <v>110</v>
      </c>
      <c r="L48" s="136">
        <v>10</v>
      </c>
      <c r="M48" s="136">
        <v>563</v>
      </c>
      <c r="N48" s="136">
        <v>63</v>
      </c>
      <c r="O48"/>
      <c r="P48"/>
      <c r="Q48"/>
      <c r="R48"/>
      <c r="S48"/>
      <c r="T48"/>
      <c r="U48"/>
      <c r="V48"/>
      <c r="W48"/>
    </row>
    <row r="49" spans="1:23" s="22" customFormat="1" ht="20.100000000000001" customHeight="1">
      <c r="A49" s="164">
        <f>IF(D49&lt;&gt;"",COUNTA($D$19:D49),"")</f>
        <v>31</v>
      </c>
      <c r="B49" s="45" t="s">
        <v>174</v>
      </c>
      <c r="C49" s="137">
        <v>352350</v>
      </c>
      <c r="D49" s="137">
        <v>63050</v>
      </c>
      <c r="E49" s="137">
        <v>230929</v>
      </c>
      <c r="F49" s="137">
        <v>13769</v>
      </c>
      <c r="G49" s="137">
        <v>22773</v>
      </c>
      <c r="H49" s="137">
        <v>37156</v>
      </c>
      <c r="I49" s="137">
        <v>29398</v>
      </c>
      <c r="J49" s="137">
        <v>36422</v>
      </c>
      <c r="K49" s="137">
        <v>31220</v>
      </c>
      <c r="L49" s="137">
        <v>60190</v>
      </c>
      <c r="M49" s="137">
        <v>4340</v>
      </c>
      <c r="N49" s="137">
        <v>54032</v>
      </c>
      <c r="O49"/>
      <c r="P49"/>
      <c r="Q49"/>
      <c r="R49"/>
      <c r="S49"/>
      <c r="T49"/>
      <c r="U49"/>
      <c r="V49"/>
      <c r="W49"/>
    </row>
    <row r="50" spans="1:23" s="22" customFormat="1" ht="20.100000000000001" customHeight="1">
      <c r="A50" s="164">
        <f>IF(D50&lt;&gt;"",COUNTA($D$19:D50),"")</f>
        <v>32</v>
      </c>
      <c r="B50" s="45" t="s">
        <v>175</v>
      </c>
      <c r="C50" s="137">
        <v>4344158</v>
      </c>
      <c r="D50" s="137">
        <v>865025</v>
      </c>
      <c r="E50" s="137">
        <v>1890427</v>
      </c>
      <c r="F50" s="137">
        <v>120901</v>
      </c>
      <c r="G50" s="137">
        <v>241679</v>
      </c>
      <c r="H50" s="137">
        <v>315554</v>
      </c>
      <c r="I50" s="137">
        <v>217336</v>
      </c>
      <c r="J50" s="137">
        <v>291027</v>
      </c>
      <c r="K50" s="137">
        <v>209609</v>
      </c>
      <c r="L50" s="137">
        <v>494320</v>
      </c>
      <c r="M50" s="137">
        <v>49099</v>
      </c>
      <c r="N50" s="137">
        <v>1539606</v>
      </c>
      <c r="O50"/>
      <c r="P50"/>
      <c r="Q50"/>
      <c r="R50"/>
      <c r="S50"/>
      <c r="T50"/>
      <c r="U50"/>
      <c r="V50"/>
      <c r="W50"/>
    </row>
    <row r="51" spans="1:23" s="22" customFormat="1" ht="20.100000000000001" customHeight="1">
      <c r="A51" s="164">
        <f>IF(D51&lt;&gt;"",COUNTA($D$19:D51),"")</f>
        <v>33</v>
      </c>
      <c r="B51" s="45" t="s">
        <v>176</v>
      </c>
      <c r="C51" s="137">
        <v>113234</v>
      </c>
      <c r="D51" s="137">
        <v>8729</v>
      </c>
      <c r="E51" s="137">
        <v>83275</v>
      </c>
      <c r="F51" s="137">
        <v>7577</v>
      </c>
      <c r="G51" s="137">
        <v>12558</v>
      </c>
      <c r="H51" s="137">
        <v>16930</v>
      </c>
      <c r="I51" s="137">
        <v>11418</v>
      </c>
      <c r="J51" s="137">
        <v>28068</v>
      </c>
      <c r="K51" s="137">
        <v>-2981</v>
      </c>
      <c r="L51" s="137">
        <v>9705</v>
      </c>
      <c r="M51" s="137">
        <v>5245</v>
      </c>
      <c r="N51" s="137">
        <v>15985</v>
      </c>
      <c r="O51"/>
      <c r="P51"/>
      <c r="Q51"/>
      <c r="R51"/>
      <c r="S51"/>
      <c r="T51"/>
      <c r="U51"/>
      <c r="V51"/>
      <c r="W51"/>
    </row>
    <row r="52" spans="1:23" s="47" customFormat="1" ht="24.95" customHeight="1">
      <c r="A52" s="163">
        <f>IF(D52&lt;&gt;"",COUNTA($D$19:D52),"")</f>
        <v>34</v>
      </c>
      <c r="B52" s="44" t="s">
        <v>177</v>
      </c>
      <c r="C52" s="138">
        <v>160026</v>
      </c>
      <c r="D52" s="138">
        <v>20585</v>
      </c>
      <c r="E52" s="138">
        <v>108259</v>
      </c>
      <c r="F52" s="138">
        <v>9828</v>
      </c>
      <c r="G52" s="138">
        <v>15178</v>
      </c>
      <c r="H52" s="138">
        <v>29836</v>
      </c>
      <c r="I52" s="138">
        <v>15329</v>
      </c>
      <c r="J52" s="138">
        <v>27217</v>
      </c>
      <c r="K52" s="138">
        <v>-2853</v>
      </c>
      <c r="L52" s="138">
        <v>13724</v>
      </c>
      <c r="M52" s="138">
        <v>9516</v>
      </c>
      <c r="N52" s="138">
        <v>21666</v>
      </c>
      <c r="O52"/>
      <c r="P52"/>
      <c r="Q52"/>
      <c r="R52"/>
      <c r="S52"/>
      <c r="T52"/>
      <c r="U52"/>
      <c r="V52"/>
      <c r="W52"/>
    </row>
    <row r="53" spans="1:23" s="47" customFormat="1" ht="18" customHeight="1">
      <c r="A53" s="163">
        <f>IF(D53&lt;&gt;"",COUNTA($D$19:D53),"")</f>
        <v>35</v>
      </c>
      <c r="B53" s="42" t="s">
        <v>178</v>
      </c>
      <c r="C53" s="136">
        <v>156827</v>
      </c>
      <c r="D53" s="136">
        <v>21790</v>
      </c>
      <c r="E53" s="136">
        <v>105167</v>
      </c>
      <c r="F53" s="136">
        <v>4440</v>
      </c>
      <c r="G53" s="136">
        <v>13394</v>
      </c>
      <c r="H53" s="136">
        <v>14038</v>
      </c>
      <c r="I53" s="136">
        <v>8643</v>
      </c>
      <c r="J53" s="136">
        <v>11181</v>
      </c>
      <c r="K53" s="136">
        <v>11506</v>
      </c>
      <c r="L53" s="136">
        <v>41965</v>
      </c>
      <c r="M53" s="136">
        <v>3578</v>
      </c>
      <c r="N53" s="136">
        <v>26291</v>
      </c>
      <c r="O53"/>
      <c r="P53"/>
      <c r="Q53"/>
      <c r="R53"/>
      <c r="S53"/>
      <c r="T53"/>
      <c r="U53"/>
      <c r="V53"/>
      <c r="W53"/>
    </row>
    <row r="54" spans="1:23" ht="11.1" customHeight="1">
      <c r="A54" s="163">
        <f>IF(D54&lt;&gt;"",COUNTA($D$19:D54),"")</f>
        <v>36</v>
      </c>
      <c r="B54" s="42" t="s">
        <v>179</v>
      </c>
      <c r="C54" s="136">
        <v>206602</v>
      </c>
      <c r="D54" s="136">
        <v>20241</v>
      </c>
      <c r="E54" s="136">
        <v>138202</v>
      </c>
      <c r="F54" s="136">
        <v>8494</v>
      </c>
      <c r="G54" s="136">
        <v>21898</v>
      </c>
      <c r="H54" s="136">
        <v>20813</v>
      </c>
      <c r="I54" s="136">
        <v>15047</v>
      </c>
      <c r="J54" s="136">
        <v>20951</v>
      </c>
      <c r="K54" s="136">
        <v>9798</v>
      </c>
      <c r="L54" s="136">
        <v>41201</v>
      </c>
      <c r="M54" s="136">
        <v>2819</v>
      </c>
      <c r="N54" s="136">
        <v>45340</v>
      </c>
    </row>
    <row r="55" spans="1:23" s="18" customFormat="1" ht="20.100000000000001" customHeight="1">
      <c r="A55" s="163" t="str">
        <f>IF(D55&lt;&gt;"",COUNTA($D$19:D55),"")</f>
        <v/>
      </c>
      <c r="B55" s="42"/>
      <c r="C55" s="251" t="s">
        <v>120</v>
      </c>
      <c r="D55" s="252"/>
      <c r="E55" s="252"/>
      <c r="F55" s="252"/>
      <c r="G55" s="252"/>
      <c r="H55" s="252"/>
      <c r="I55" s="252" t="s">
        <v>120</v>
      </c>
      <c r="J55" s="252"/>
      <c r="K55" s="252"/>
      <c r="L55" s="252"/>
      <c r="M55" s="252"/>
      <c r="N55" s="252"/>
      <c r="O55"/>
      <c r="P55"/>
      <c r="Q55"/>
      <c r="R55"/>
      <c r="S55"/>
      <c r="T55"/>
      <c r="U55"/>
      <c r="V55"/>
      <c r="W55"/>
    </row>
    <row r="56" spans="1:23" s="22" customFormat="1" ht="11.1" customHeight="1">
      <c r="A56" s="163">
        <f>IF(D56&lt;&gt;"",COUNTA($D$19:D56),"")</f>
        <v>37</v>
      </c>
      <c r="B56" s="42" t="s">
        <v>150</v>
      </c>
      <c r="C56" s="36">
        <v>622.79999999999995</v>
      </c>
      <c r="D56" s="36">
        <v>583.88</v>
      </c>
      <c r="E56" s="36">
        <v>310.86</v>
      </c>
      <c r="F56" s="36">
        <v>101.81</v>
      </c>
      <c r="G56" s="36">
        <v>125.74</v>
      </c>
      <c r="H56" s="36">
        <v>143.91999999999999</v>
      </c>
      <c r="I56" s="36">
        <v>308.83</v>
      </c>
      <c r="J56" s="36">
        <v>417.73</v>
      </c>
      <c r="K56" s="36">
        <v>468.45</v>
      </c>
      <c r="L56" s="36">
        <v>468.07</v>
      </c>
      <c r="M56" s="36">
        <v>106.76</v>
      </c>
      <c r="N56" s="36">
        <v>257.13</v>
      </c>
      <c r="O56"/>
      <c r="P56"/>
      <c r="Q56"/>
      <c r="R56"/>
      <c r="S56"/>
      <c r="T56"/>
      <c r="U56"/>
      <c r="V56"/>
      <c r="W56"/>
    </row>
    <row r="57" spans="1:23" s="22" customFormat="1" ht="11.1" customHeight="1">
      <c r="A57" s="163">
        <f>IF(D57&lt;&gt;"",COUNTA($D$19:D57),"")</f>
        <v>38</v>
      </c>
      <c r="B57" s="42" t="s">
        <v>151</v>
      </c>
      <c r="C57" s="36">
        <v>341.33</v>
      </c>
      <c r="D57" s="36">
        <v>230.64</v>
      </c>
      <c r="E57" s="36">
        <v>212.35</v>
      </c>
      <c r="F57" s="36">
        <v>196.47</v>
      </c>
      <c r="G57" s="36">
        <v>203.7</v>
      </c>
      <c r="H57" s="36">
        <v>200.55</v>
      </c>
      <c r="I57" s="36">
        <v>221.4</v>
      </c>
      <c r="J57" s="36">
        <v>237.29</v>
      </c>
      <c r="K57" s="36">
        <v>249</v>
      </c>
      <c r="L57" s="36">
        <v>190.73</v>
      </c>
      <c r="M57" s="36">
        <v>22.49</v>
      </c>
      <c r="N57" s="36">
        <v>140.80000000000001</v>
      </c>
      <c r="O57"/>
      <c r="P57"/>
      <c r="Q57"/>
      <c r="R57"/>
      <c r="S57"/>
      <c r="T57"/>
      <c r="U57"/>
      <c r="V57"/>
      <c r="W57"/>
    </row>
    <row r="58" spans="1:23" s="22" customFormat="1" ht="21.6" customHeight="1">
      <c r="A58" s="163">
        <f>IF(D58&lt;&gt;"",COUNTA($D$19:D58),"")</f>
        <v>39</v>
      </c>
      <c r="B58" s="43" t="s">
        <v>152</v>
      </c>
      <c r="C58" s="36">
        <v>864.93</v>
      </c>
      <c r="D58" s="36">
        <v>1196.42</v>
      </c>
      <c r="E58" s="36">
        <v>0.23</v>
      </c>
      <c r="F58" s="36" t="s">
        <v>13</v>
      </c>
      <c r="G58" s="36" t="s">
        <v>13</v>
      </c>
      <c r="H58" s="36">
        <v>0.48</v>
      </c>
      <c r="I58" s="36">
        <v>0.27</v>
      </c>
      <c r="J58" s="36">
        <v>0.71</v>
      </c>
      <c r="K58" s="36" t="s">
        <v>13</v>
      </c>
      <c r="L58" s="36" t="s">
        <v>13</v>
      </c>
      <c r="M58" s="36">
        <v>0.01</v>
      </c>
      <c r="N58" s="36">
        <v>789.13</v>
      </c>
      <c r="O58"/>
      <c r="P58"/>
      <c r="Q58"/>
      <c r="R58"/>
      <c r="S58"/>
      <c r="T58"/>
      <c r="U58"/>
      <c r="V58"/>
      <c r="W58"/>
    </row>
    <row r="59" spans="1:23" s="22" customFormat="1" ht="11.1" customHeight="1">
      <c r="A59" s="163">
        <f>IF(D59&lt;&gt;"",COUNTA($D$19:D59),"")</f>
        <v>40</v>
      </c>
      <c r="B59" s="42" t="s">
        <v>153</v>
      </c>
      <c r="C59" s="36">
        <v>28.08</v>
      </c>
      <c r="D59" s="36">
        <v>22.3</v>
      </c>
      <c r="E59" s="36">
        <v>20.27</v>
      </c>
      <c r="F59" s="36">
        <v>20.58</v>
      </c>
      <c r="G59" s="36">
        <v>23.13</v>
      </c>
      <c r="H59" s="36">
        <v>17.28</v>
      </c>
      <c r="I59" s="36">
        <v>20.45</v>
      </c>
      <c r="J59" s="36">
        <v>19.54</v>
      </c>
      <c r="K59" s="36">
        <v>12.04</v>
      </c>
      <c r="L59" s="36">
        <v>25.59</v>
      </c>
      <c r="M59" s="36">
        <v>0.63</v>
      </c>
      <c r="N59" s="36">
        <v>8.75</v>
      </c>
      <c r="O59"/>
      <c r="P59"/>
      <c r="Q59"/>
      <c r="R59"/>
      <c r="S59"/>
      <c r="T59"/>
      <c r="U59"/>
      <c r="V59"/>
      <c r="W59"/>
    </row>
    <row r="60" spans="1:23" s="22" customFormat="1" ht="11.1" customHeight="1">
      <c r="A60" s="163">
        <f>IF(D60&lt;&gt;"",COUNTA($D$19:D60),"")</f>
        <v>41</v>
      </c>
      <c r="B60" s="42" t="s">
        <v>154</v>
      </c>
      <c r="C60" s="36">
        <v>1008.21</v>
      </c>
      <c r="D60" s="36">
        <v>629.04</v>
      </c>
      <c r="E60" s="36">
        <v>734.41</v>
      </c>
      <c r="F60" s="36">
        <v>767.98</v>
      </c>
      <c r="G60" s="36">
        <v>856.6</v>
      </c>
      <c r="H60" s="36">
        <v>737.52</v>
      </c>
      <c r="I60" s="36">
        <v>654.09</v>
      </c>
      <c r="J60" s="36">
        <v>679.93</v>
      </c>
      <c r="K60" s="36">
        <v>606.78</v>
      </c>
      <c r="L60" s="36">
        <v>797.15</v>
      </c>
      <c r="M60" s="36">
        <v>96.16</v>
      </c>
      <c r="N60" s="36">
        <v>302.86</v>
      </c>
      <c r="O60"/>
      <c r="P60"/>
      <c r="Q60"/>
      <c r="R60"/>
      <c r="S60"/>
      <c r="T60"/>
      <c r="U60"/>
      <c r="V60"/>
      <c r="W60"/>
    </row>
    <row r="61" spans="1:23" s="22" customFormat="1" ht="11.1" customHeight="1">
      <c r="A61" s="163">
        <f>IF(D61&lt;&gt;"",COUNTA($D$19:D61),"")</f>
        <v>42</v>
      </c>
      <c r="B61" s="42" t="s">
        <v>155</v>
      </c>
      <c r="C61" s="36">
        <v>471.38</v>
      </c>
      <c r="D61" s="36">
        <v>32.380000000000003</v>
      </c>
      <c r="E61" s="36">
        <v>88.04</v>
      </c>
      <c r="F61" s="36">
        <v>24.6</v>
      </c>
      <c r="G61" s="36">
        <v>27.54</v>
      </c>
      <c r="H61" s="36">
        <v>48.19</v>
      </c>
      <c r="I61" s="36">
        <v>130.71</v>
      </c>
      <c r="J61" s="36">
        <v>233.6</v>
      </c>
      <c r="K61" s="36">
        <v>126.29</v>
      </c>
      <c r="L61" s="36">
        <v>31.36</v>
      </c>
      <c r="M61" s="36">
        <v>180.74</v>
      </c>
      <c r="N61" s="36">
        <v>375.58</v>
      </c>
      <c r="O61"/>
      <c r="P61"/>
      <c r="Q61"/>
      <c r="R61"/>
      <c r="S61"/>
      <c r="T61"/>
      <c r="U61"/>
      <c r="V61"/>
      <c r="W61"/>
    </row>
    <row r="62" spans="1:23" s="22" customFormat="1" ht="20.100000000000001" customHeight="1">
      <c r="A62" s="164">
        <f>IF(D62&lt;&gt;"",COUNTA($D$19:D62),"")</f>
        <v>43</v>
      </c>
      <c r="B62" s="45" t="s">
        <v>156</v>
      </c>
      <c r="C62" s="37">
        <v>2393.9699999999998</v>
      </c>
      <c r="D62" s="37">
        <v>2629.89</v>
      </c>
      <c r="E62" s="37">
        <v>1190.07</v>
      </c>
      <c r="F62" s="37">
        <v>1062.25</v>
      </c>
      <c r="G62" s="37">
        <v>1181.6199999999999</v>
      </c>
      <c r="H62" s="37">
        <v>1051.56</v>
      </c>
      <c r="I62" s="37">
        <v>1074.3399999999999</v>
      </c>
      <c r="J62" s="37">
        <v>1121.5999999999999</v>
      </c>
      <c r="K62" s="37">
        <v>1209.98</v>
      </c>
      <c r="L62" s="37">
        <v>1450.18</v>
      </c>
      <c r="M62" s="37">
        <v>45.32</v>
      </c>
      <c r="N62" s="37">
        <v>1123.08</v>
      </c>
      <c r="O62"/>
      <c r="P62"/>
      <c r="Q62"/>
      <c r="R62"/>
      <c r="S62"/>
      <c r="T62"/>
      <c r="U62"/>
      <c r="V62"/>
      <c r="W62"/>
    </row>
    <row r="63" spans="1:23" s="22" customFormat="1" ht="21.6" customHeight="1">
      <c r="A63" s="163">
        <f>IF(D63&lt;&gt;"",COUNTA($D$19:D63),"")</f>
        <v>44</v>
      </c>
      <c r="B63" s="43" t="s">
        <v>157</v>
      </c>
      <c r="C63" s="36">
        <v>232.44</v>
      </c>
      <c r="D63" s="36">
        <v>222.06</v>
      </c>
      <c r="E63" s="36">
        <v>185.67</v>
      </c>
      <c r="F63" s="36">
        <v>177.49</v>
      </c>
      <c r="G63" s="36">
        <v>149.26</v>
      </c>
      <c r="H63" s="36">
        <v>210.06</v>
      </c>
      <c r="I63" s="36">
        <v>206.52</v>
      </c>
      <c r="J63" s="36">
        <v>156.83000000000001</v>
      </c>
      <c r="K63" s="36">
        <v>205.61</v>
      </c>
      <c r="L63" s="36">
        <v>188.34</v>
      </c>
      <c r="M63" s="36">
        <v>11.06</v>
      </c>
      <c r="N63" s="36">
        <v>42.53</v>
      </c>
      <c r="O63"/>
      <c r="P63"/>
      <c r="Q63"/>
      <c r="R63"/>
      <c r="S63"/>
      <c r="T63"/>
      <c r="U63"/>
      <c r="V63"/>
      <c r="W63"/>
    </row>
    <row r="64" spans="1:23" s="22" customFormat="1" ht="11.1" customHeight="1">
      <c r="A64" s="163">
        <f>IF(D64&lt;&gt;"",COUNTA($D$19:D64),"")</f>
        <v>45</v>
      </c>
      <c r="B64" s="42" t="s">
        <v>158</v>
      </c>
      <c r="C64" s="36">
        <v>140.04</v>
      </c>
      <c r="D64" s="36">
        <v>140.59</v>
      </c>
      <c r="E64" s="36">
        <v>118.5</v>
      </c>
      <c r="F64" s="36">
        <v>127.24</v>
      </c>
      <c r="G64" s="36">
        <v>107.23</v>
      </c>
      <c r="H64" s="36">
        <v>144.08000000000001</v>
      </c>
      <c r="I64" s="36">
        <v>142.88</v>
      </c>
      <c r="J64" s="36">
        <v>80.84</v>
      </c>
      <c r="K64" s="36">
        <v>142.12</v>
      </c>
      <c r="L64" s="36">
        <v>102.22</v>
      </c>
      <c r="M64" s="36">
        <v>8.4700000000000006</v>
      </c>
      <c r="N64" s="36">
        <v>16.36</v>
      </c>
      <c r="O64"/>
      <c r="P64"/>
      <c r="Q64"/>
      <c r="R64"/>
      <c r="S64"/>
      <c r="T64"/>
      <c r="U64"/>
      <c r="V64"/>
      <c r="W64"/>
    </row>
    <row r="65" spans="1:23" s="22" customFormat="1" ht="11.1" customHeight="1">
      <c r="A65" s="163">
        <f>IF(D65&lt;&gt;"",COUNTA($D$19:D65),"")</f>
        <v>46</v>
      </c>
      <c r="B65" s="42" t="s">
        <v>159</v>
      </c>
      <c r="C65" s="36">
        <v>0.11</v>
      </c>
      <c r="D65" s="36" t="s">
        <v>13</v>
      </c>
      <c r="E65" s="36">
        <v>0.13</v>
      </c>
      <c r="F65" s="36">
        <v>0.13</v>
      </c>
      <c r="G65" s="36">
        <v>0.66</v>
      </c>
      <c r="H65" s="36">
        <v>0.19</v>
      </c>
      <c r="I65" s="36" t="s">
        <v>13</v>
      </c>
      <c r="J65" s="36" t="s">
        <v>13</v>
      </c>
      <c r="K65" s="36" t="s">
        <v>13</v>
      </c>
      <c r="L65" s="36" t="s">
        <v>13</v>
      </c>
      <c r="M65" s="36" t="s">
        <v>13</v>
      </c>
      <c r="N65" s="36" t="s">
        <v>13</v>
      </c>
      <c r="O65"/>
      <c r="P65"/>
      <c r="Q65"/>
      <c r="R65"/>
      <c r="S65"/>
      <c r="T65"/>
      <c r="U65"/>
      <c r="V65"/>
      <c r="W65"/>
    </row>
    <row r="66" spans="1:23" s="22" customFormat="1" ht="11.1" customHeight="1">
      <c r="A66" s="163">
        <f>IF(D66&lt;&gt;"",COUNTA($D$19:D66),"")</f>
        <v>47</v>
      </c>
      <c r="B66" s="42" t="s">
        <v>160</v>
      </c>
      <c r="C66" s="36">
        <v>19.72</v>
      </c>
      <c r="D66" s="36">
        <v>30.31</v>
      </c>
      <c r="E66" s="36">
        <v>13.54</v>
      </c>
      <c r="F66" s="36">
        <v>1.7</v>
      </c>
      <c r="G66" s="36">
        <v>5.92</v>
      </c>
      <c r="H66" s="36">
        <v>5.75</v>
      </c>
      <c r="I66" s="36">
        <v>4.4000000000000004</v>
      </c>
      <c r="J66" s="36">
        <v>20.350000000000001</v>
      </c>
      <c r="K66" s="36">
        <v>4.41</v>
      </c>
      <c r="L66" s="36">
        <v>33.18</v>
      </c>
      <c r="M66" s="36">
        <v>0.74</v>
      </c>
      <c r="N66" s="36">
        <v>3.33</v>
      </c>
      <c r="O66"/>
      <c r="P66"/>
      <c r="Q66"/>
      <c r="R66"/>
      <c r="S66"/>
      <c r="T66"/>
      <c r="U66"/>
      <c r="V66"/>
      <c r="W66"/>
    </row>
    <row r="67" spans="1:23" s="22" customFormat="1" ht="11.1" customHeight="1">
      <c r="A67" s="163">
        <f>IF(D67&lt;&gt;"",COUNTA($D$19:D67),"")</f>
        <v>48</v>
      </c>
      <c r="B67" s="42" t="s">
        <v>155</v>
      </c>
      <c r="C67" s="36">
        <v>2.89</v>
      </c>
      <c r="D67" s="36">
        <v>0.26</v>
      </c>
      <c r="E67" s="36">
        <v>3.01</v>
      </c>
      <c r="F67" s="36">
        <v>4.43</v>
      </c>
      <c r="G67" s="36">
        <v>8.57</v>
      </c>
      <c r="H67" s="36">
        <v>4.2</v>
      </c>
      <c r="I67" s="36">
        <v>3.6</v>
      </c>
      <c r="J67" s="36">
        <v>1.72</v>
      </c>
      <c r="K67" s="36">
        <v>0.74</v>
      </c>
      <c r="L67" s="36">
        <v>0.04</v>
      </c>
      <c r="M67" s="36">
        <v>0.72</v>
      </c>
      <c r="N67" s="36">
        <v>0.05</v>
      </c>
      <c r="O67"/>
      <c r="P67"/>
      <c r="Q67"/>
      <c r="R67"/>
      <c r="S67"/>
      <c r="T67"/>
      <c r="U67"/>
      <c r="V67"/>
      <c r="W67"/>
    </row>
    <row r="68" spans="1:23" s="22" customFormat="1" ht="20.100000000000001" customHeight="1">
      <c r="A68" s="164">
        <f>IF(D68&lt;&gt;"",COUNTA($D$19:D68),"")</f>
        <v>49</v>
      </c>
      <c r="B68" s="45" t="s">
        <v>161</v>
      </c>
      <c r="C68" s="37">
        <v>249.37</v>
      </c>
      <c r="D68" s="37">
        <v>252.11</v>
      </c>
      <c r="E68" s="37">
        <v>196.33</v>
      </c>
      <c r="F68" s="37">
        <v>174.88</v>
      </c>
      <c r="G68" s="37">
        <v>147.28</v>
      </c>
      <c r="H68" s="37">
        <v>211.79</v>
      </c>
      <c r="I68" s="37">
        <v>207.32</v>
      </c>
      <c r="J68" s="37">
        <v>175.46</v>
      </c>
      <c r="K68" s="37">
        <v>209.28</v>
      </c>
      <c r="L68" s="37">
        <v>221.49</v>
      </c>
      <c r="M68" s="37">
        <v>11.07</v>
      </c>
      <c r="N68" s="37">
        <v>45.81</v>
      </c>
      <c r="O68"/>
      <c r="P68"/>
      <c r="Q68"/>
      <c r="R68"/>
      <c r="S68"/>
      <c r="T68"/>
      <c r="U68"/>
      <c r="V68"/>
      <c r="W68"/>
    </row>
    <row r="69" spans="1:23" s="22" customFormat="1" ht="20.100000000000001" customHeight="1">
      <c r="A69" s="164">
        <f>IF(D69&lt;&gt;"",COUNTA($D$19:D69),"")</f>
        <v>50</v>
      </c>
      <c r="B69" s="45" t="s">
        <v>162</v>
      </c>
      <c r="C69" s="37">
        <v>2643.34</v>
      </c>
      <c r="D69" s="37">
        <v>2882</v>
      </c>
      <c r="E69" s="37">
        <v>1386.41</v>
      </c>
      <c r="F69" s="37">
        <v>1237.1300000000001</v>
      </c>
      <c r="G69" s="37">
        <v>1328.9</v>
      </c>
      <c r="H69" s="37">
        <v>1263.3499999999999</v>
      </c>
      <c r="I69" s="37">
        <v>1281.6500000000001</v>
      </c>
      <c r="J69" s="37">
        <v>1297.06</v>
      </c>
      <c r="K69" s="37">
        <v>1419.26</v>
      </c>
      <c r="L69" s="37">
        <v>1671.67</v>
      </c>
      <c r="M69" s="37">
        <v>56.39</v>
      </c>
      <c r="N69" s="37">
        <v>1168.8900000000001</v>
      </c>
      <c r="O69"/>
      <c r="P69"/>
      <c r="Q69"/>
      <c r="R69"/>
      <c r="S69"/>
      <c r="T69"/>
      <c r="U69"/>
      <c r="V69"/>
      <c r="W69"/>
    </row>
    <row r="70" spans="1:23" s="22" customFormat="1" ht="11.1" customHeight="1">
      <c r="A70" s="163">
        <f>IF(D70&lt;&gt;"",COUNTA($D$19:D70),"")</f>
        <v>51</v>
      </c>
      <c r="B70" s="42" t="s">
        <v>163</v>
      </c>
      <c r="C70" s="36">
        <v>665.85</v>
      </c>
      <c r="D70" s="36">
        <v>839.83</v>
      </c>
      <c r="E70" s="36">
        <v>626.19000000000005</v>
      </c>
      <c r="F70" s="36">
        <v>519.17999999999995</v>
      </c>
      <c r="G70" s="36">
        <v>626.79</v>
      </c>
      <c r="H70" s="36">
        <v>622.67999999999995</v>
      </c>
      <c r="I70" s="36">
        <v>554.09</v>
      </c>
      <c r="J70" s="36">
        <v>685.58</v>
      </c>
      <c r="K70" s="36">
        <v>573.41999999999996</v>
      </c>
      <c r="L70" s="36">
        <v>688.19</v>
      </c>
      <c r="M70" s="36" t="s">
        <v>13</v>
      </c>
      <c r="N70" s="36" t="s">
        <v>13</v>
      </c>
      <c r="O70"/>
      <c r="P70"/>
      <c r="Q70"/>
      <c r="R70"/>
      <c r="S70"/>
      <c r="T70"/>
      <c r="U70"/>
      <c r="V70"/>
      <c r="W70"/>
    </row>
    <row r="71" spans="1:23" s="22" customFormat="1" ht="11.1" customHeight="1">
      <c r="A71" s="163">
        <f>IF(D71&lt;&gt;"",COUNTA($D$19:D71),"")</f>
        <v>52</v>
      </c>
      <c r="B71" s="42" t="s">
        <v>164</v>
      </c>
      <c r="C71" s="36">
        <v>246.42</v>
      </c>
      <c r="D71" s="36">
        <v>275.66000000000003</v>
      </c>
      <c r="E71" s="36">
        <v>239.75</v>
      </c>
      <c r="F71" s="36">
        <v>219.55</v>
      </c>
      <c r="G71" s="36">
        <v>234.54</v>
      </c>
      <c r="H71" s="36">
        <v>270.67</v>
      </c>
      <c r="I71" s="36">
        <v>231.08</v>
      </c>
      <c r="J71" s="36">
        <v>225.45</v>
      </c>
      <c r="K71" s="36">
        <v>222.2</v>
      </c>
      <c r="L71" s="36">
        <v>247.92</v>
      </c>
      <c r="M71" s="36" t="s">
        <v>13</v>
      </c>
      <c r="N71" s="36" t="s">
        <v>13</v>
      </c>
      <c r="O71"/>
      <c r="P71"/>
      <c r="Q71"/>
      <c r="R71"/>
      <c r="S71"/>
      <c r="T71"/>
      <c r="U71"/>
      <c r="V71"/>
      <c r="W71"/>
    </row>
    <row r="72" spans="1:23" s="22" customFormat="1" ht="11.1" customHeight="1">
      <c r="A72" s="163">
        <f>IF(D72&lt;&gt;"",COUNTA($D$19:D72),"")</f>
        <v>53</v>
      </c>
      <c r="B72" s="42" t="s">
        <v>180</v>
      </c>
      <c r="C72" s="36">
        <v>250.91</v>
      </c>
      <c r="D72" s="36">
        <v>353.98</v>
      </c>
      <c r="E72" s="36">
        <v>227.41</v>
      </c>
      <c r="F72" s="36">
        <v>154.54</v>
      </c>
      <c r="G72" s="36">
        <v>239.91</v>
      </c>
      <c r="H72" s="36">
        <v>199.24</v>
      </c>
      <c r="I72" s="36">
        <v>181.34</v>
      </c>
      <c r="J72" s="36">
        <v>294.64999999999998</v>
      </c>
      <c r="K72" s="36">
        <v>200.8</v>
      </c>
      <c r="L72" s="36">
        <v>258.24</v>
      </c>
      <c r="M72" s="36" t="s">
        <v>13</v>
      </c>
      <c r="N72" s="36" t="s">
        <v>13</v>
      </c>
      <c r="O72"/>
      <c r="P72"/>
      <c r="Q72"/>
      <c r="R72"/>
      <c r="S72"/>
      <c r="T72"/>
      <c r="U72"/>
      <c r="V72"/>
      <c r="W72"/>
    </row>
    <row r="73" spans="1:23" s="22" customFormat="1" ht="11.1" customHeight="1">
      <c r="A73" s="163">
        <f>IF(D73&lt;&gt;"",COUNTA($D$19:D73),"")</f>
        <v>54</v>
      </c>
      <c r="B73" s="42" t="s">
        <v>181</v>
      </c>
      <c r="C73" s="36">
        <v>114.47</v>
      </c>
      <c r="D73" s="36">
        <v>130.38999999999999</v>
      </c>
      <c r="E73" s="36">
        <v>110.84</v>
      </c>
      <c r="F73" s="36">
        <v>119.93</v>
      </c>
      <c r="G73" s="36">
        <v>119.54</v>
      </c>
      <c r="H73" s="36">
        <v>110.19</v>
      </c>
      <c r="I73" s="36">
        <v>103.37</v>
      </c>
      <c r="J73" s="36">
        <v>112.32</v>
      </c>
      <c r="K73" s="36">
        <v>93.89</v>
      </c>
      <c r="L73" s="36">
        <v>115.2</v>
      </c>
      <c r="M73" s="36" t="s">
        <v>13</v>
      </c>
      <c r="N73" s="36" t="s">
        <v>13</v>
      </c>
      <c r="O73"/>
      <c r="P73"/>
      <c r="Q73"/>
      <c r="R73"/>
      <c r="S73"/>
      <c r="T73"/>
      <c r="U73"/>
      <c r="V73"/>
      <c r="W73"/>
    </row>
    <row r="74" spans="1:23" s="22" customFormat="1" ht="11.1" customHeight="1">
      <c r="A74" s="163">
        <f>IF(D74&lt;&gt;"",COUNTA($D$19:D74),"")</f>
        <v>55</v>
      </c>
      <c r="B74" s="42" t="s">
        <v>69</v>
      </c>
      <c r="C74" s="36">
        <v>375.66</v>
      </c>
      <c r="D74" s="36">
        <v>321.8</v>
      </c>
      <c r="E74" s="36">
        <v>216.08</v>
      </c>
      <c r="F74" s="36">
        <v>274.72000000000003</v>
      </c>
      <c r="G74" s="36">
        <v>243.78</v>
      </c>
      <c r="H74" s="36">
        <v>204.08</v>
      </c>
      <c r="I74" s="36">
        <v>230.85</v>
      </c>
      <c r="J74" s="36">
        <v>188.84</v>
      </c>
      <c r="K74" s="36">
        <v>190.96</v>
      </c>
      <c r="L74" s="36">
        <v>214.72</v>
      </c>
      <c r="M74" s="36" t="s">
        <v>13</v>
      </c>
      <c r="N74" s="36">
        <v>171.85</v>
      </c>
      <c r="O74"/>
      <c r="P74"/>
      <c r="Q74"/>
      <c r="R74"/>
      <c r="S74"/>
      <c r="T74"/>
      <c r="U74"/>
      <c r="V74"/>
      <c r="W74"/>
    </row>
    <row r="75" spans="1:23" s="22" customFormat="1" ht="21.6" customHeight="1">
      <c r="A75" s="163">
        <f>IF(D75&lt;&gt;"",COUNTA($D$19:D75),"")</f>
        <v>56</v>
      </c>
      <c r="B75" s="43" t="s">
        <v>165</v>
      </c>
      <c r="C75" s="36">
        <v>336.97</v>
      </c>
      <c r="D75" s="36">
        <v>369.44</v>
      </c>
      <c r="E75" s="36">
        <v>105.69</v>
      </c>
      <c r="F75" s="36">
        <v>40.729999999999997</v>
      </c>
      <c r="G75" s="36">
        <v>46.55</v>
      </c>
      <c r="H75" s="36">
        <v>61.63</v>
      </c>
      <c r="I75" s="36">
        <v>98.36</v>
      </c>
      <c r="J75" s="36">
        <v>104.38</v>
      </c>
      <c r="K75" s="36">
        <v>136.75</v>
      </c>
      <c r="L75" s="36">
        <v>186.26</v>
      </c>
      <c r="M75" s="36">
        <v>38.06</v>
      </c>
      <c r="N75" s="36">
        <v>201.18</v>
      </c>
      <c r="O75"/>
      <c r="P75"/>
      <c r="Q75"/>
      <c r="R75"/>
      <c r="S75"/>
      <c r="T75"/>
      <c r="U75"/>
      <c r="V75"/>
      <c r="W75"/>
    </row>
    <row r="76" spans="1:23" s="22" customFormat="1" ht="21.6" customHeight="1">
      <c r="A76" s="163">
        <f>IF(D76&lt;&gt;"",COUNTA($D$19:D76),"")</f>
        <v>57</v>
      </c>
      <c r="B76" s="43" t="s">
        <v>166</v>
      </c>
      <c r="C76" s="36">
        <v>320.83</v>
      </c>
      <c r="D76" s="36">
        <v>357.51</v>
      </c>
      <c r="E76" s="36">
        <v>31.33</v>
      </c>
      <c r="F76" s="36">
        <v>13.69</v>
      </c>
      <c r="G76" s="36">
        <v>18.59</v>
      </c>
      <c r="H76" s="36">
        <v>20.29</v>
      </c>
      <c r="I76" s="36">
        <v>26.21</v>
      </c>
      <c r="J76" s="36">
        <v>15.8</v>
      </c>
      <c r="K76" s="36">
        <v>23.45</v>
      </c>
      <c r="L76" s="36">
        <v>71.23</v>
      </c>
      <c r="M76" s="36">
        <v>0.67</v>
      </c>
      <c r="N76" s="36">
        <v>280.74</v>
      </c>
      <c r="O76"/>
      <c r="P76"/>
      <c r="Q76"/>
      <c r="R76"/>
      <c r="S76"/>
      <c r="T76"/>
      <c r="U76"/>
      <c r="V76"/>
      <c r="W76"/>
    </row>
    <row r="77" spans="1:23" s="22" customFormat="1" ht="21.6" customHeight="1">
      <c r="A77" s="163">
        <f>IF(D77&lt;&gt;"",COUNTA($D$19:D77),"")</f>
        <v>58</v>
      </c>
      <c r="B77" s="43" t="s">
        <v>167</v>
      </c>
      <c r="C77" s="36">
        <v>155.84</v>
      </c>
      <c r="D77" s="36">
        <v>123.9</v>
      </c>
      <c r="E77" s="36">
        <v>1.61</v>
      </c>
      <c r="F77" s="36">
        <v>0.69</v>
      </c>
      <c r="G77" s="36">
        <v>1.39</v>
      </c>
      <c r="H77" s="36">
        <v>3.38</v>
      </c>
      <c r="I77" s="36">
        <v>0.56000000000000005</v>
      </c>
      <c r="J77" s="36">
        <v>0.75</v>
      </c>
      <c r="K77" s="36">
        <v>2.19</v>
      </c>
      <c r="L77" s="36">
        <v>1.49</v>
      </c>
      <c r="M77" s="36">
        <v>0.56999999999999995</v>
      </c>
      <c r="N77" s="36">
        <v>161.16999999999999</v>
      </c>
      <c r="O77"/>
      <c r="P77"/>
      <c r="Q77"/>
      <c r="R77"/>
      <c r="S77"/>
      <c r="T77"/>
      <c r="U77"/>
      <c r="V77"/>
      <c r="W77"/>
    </row>
    <row r="78" spans="1:23" s="22" customFormat="1" ht="11.1" customHeight="1">
      <c r="A78" s="163">
        <f>IF(D78&lt;&gt;"",COUNTA($D$19:D78),"")</f>
        <v>59</v>
      </c>
      <c r="B78" s="42" t="s">
        <v>168</v>
      </c>
      <c r="C78" s="36">
        <v>160.44999999999999</v>
      </c>
      <c r="D78" s="36">
        <v>169.2</v>
      </c>
      <c r="E78" s="36">
        <v>89.45</v>
      </c>
      <c r="F78" s="36">
        <v>81.83</v>
      </c>
      <c r="G78" s="36">
        <v>79.2</v>
      </c>
      <c r="H78" s="36">
        <v>66.48</v>
      </c>
      <c r="I78" s="36">
        <v>83.89</v>
      </c>
      <c r="J78" s="36">
        <v>96.7</v>
      </c>
      <c r="K78" s="36">
        <v>85.32</v>
      </c>
      <c r="L78" s="36">
        <v>116.84</v>
      </c>
      <c r="M78" s="36">
        <v>8.06</v>
      </c>
      <c r="N78" s="36">
        <v>64.19</v>
      </c>
      <c r="O78"/>
      <c r="P78"/>
      <c r="Q78"/>
      <c r="R78"/>
      <c r="S78"/>
      <c r="T78"/>
      <c r="U78"/>
      <c r="V78"/>
      <c r="W78"/>
    </row>
    <row r="79" spans="1:23" s="22" customFormat="1" ht="11.1" customHeight="1">
      <c r="A79" s="163">
        <f>IF(D79&lt;&gt;"",COUNTA($D$19:D79),"")</f>
        <v>60</v>
      </c>
      <c r="B79" s="42" t="s">
        <v>169</v>
      </c>
      <c r="C79" s="36">
        <v>949.73</v>
      </c>
      <c r="D79" s="36">
        <v>549.87</v>
      </c>
      <c r="E79" s="36">
        <v>290.82</v>
      </c>
      <c r="F79" s="36">
        <v>263.27</v>
      </c>
      <c r="G79" s="36">
        <v>280.89</v>
      </c>
      <c r="H79" s="36">
        <v>247.42</v>
      </c>
      <c r="I79" s="36">
        <v>306.49</v>
      </c>
      <c r="J79" s="36">
        <v>397.41</v>
      </c>
      <c r="K79" s="36">
        <v>305.14</v>
      </c>
      <c r="L79" s="36">
        <v>250.17</v>
      </c>
      <c r="M79" s="36">
        <v>190.94</v>
      </c>
      <c r="N79" s="36">
        <v>636.15</v>
      </c>
      <c r="O79"/>
      <c r="P79"/>
      <c r="Q79"/>
      <c r="R79"/>
      <c r="S79"/>
      <c r="T79"/>
      <c r="U79"/>
      <c r="V79"/>
      <c r="W79"/>
    </row>
    <row r="80" spans="1:23" s="22" customFormat="1" ht="11.1" customHeight="1">
      <c r="A80" s="163">
        <f>IF(D80&lt;&gt;"",COUNTA($D$19:D80),"")</f>
        <v>61</v>
      </c>
      <c r="B80" s="42" t="s">
        <v>155</v>
      </c>
      <c r="C80" s="36">
        <v>471.38</v>
      </c>
      <c r="D80" s="36">
        <v>32.380000000000003</v>
      </c>
      <c r="E80" s="36">
        <v>88.04</v>
      </c>
      <c r="F80" s="36">
        <v>24.6</v>
      </c>
      <c r="G80" s="36">
        <v>27.54</v>
      </c>
      <c r="H80" s="36">
        <v>48.19</v>
      </c>
      <c r="I80" s="36">
        <v>130.71</v>
      </c>
      <c r="J80" s="36">
        <v>233.6</v>
      </c>
      <c r="K80" s="36">
        <v>126.29</v>
      </c>
      <c r="L80" s="36">
        <v>31.36</v>
      </c>
      <c r="M80" s="36">
        <v>180.74</v>
      </c>
      <c r="N80" s="36">
        <v>375.58</v>
      </c>
      <c r="O80"/>
      <c r="P80"/>
      <c r="Q80"/>
      <c r="R80"/>
      <c r="S80"/>
      <c r="T80"/>
      <c r="U80"/>
      <c r="V80"/>
      <c r="W80"/>
    </row>
    <row r="81" spans="1:23" s="22" customFormat="1" ht="20.100000000000001" customHeight="1">
      <c r="A81" s="164">
        <f>IF(D81&lt;&gt;"",COUNTA($D$19:D81),"")</f>
        <v>62</v>
      </c>
      <c r="B81" s="45" t="s">
        <v>170</v>
      </c>
      <c r="C81" s="37">
        <v>2493.9499999999998</v>
      </c>
      <c r="D81" s="37">
        <v>2699.17</v>
      </c>
      <c r="E81" s="37">
        <v>1273.1300000000001</v>
      </c>
      <c r="F81" s="37">
        <v>1169.53</v>
      </c>
      <c r="G81" s="37">
        <v>1269.6600000000001</v>
      </c>
      <c r="H81" s="37">
        <v>1177.78</v>
      </c>
      <c r="I81" s="37">
        <v>1169.75</v>
      </c>
      <c r="J81" s="37">
        <v>1255.8599999999999</v>
      </c>
      <c r="K81" s="37">
        <v>1190.93</v>
      </c>
      <c r="L81" s="37">
        <v>1497.52</v>
      </c>
      <c r="M81" s="37">
        <v>57.56</v>
      </c>
      <c r="N81" s="37">
        <v>1139.7</v>
      </c>
      <c r="O81"/>
      <c r="P81"/>
      <c r="Q81"/>
      <c r="R81"/>
      <c r="S81"/>
      <c r="T81"/>
      <c r="U81"/>
      <c r="V81"/>
      <c r="W81"/>
    </row>
    <row r="82" spans="1:23" s="47" customFormat="1" ht="11.1" customHeight="1">
      <c r="A82" s="163">
        <f>IF(D82&lt;&gt;"",COUNTA($D$19:D82),"")</f>
        <v>63</v>
      </c>
      <c r="B82" s="42" t="s">
        <v>171</v>
      </c>
      <c r="C82" s="36">
        <v>156.13999999999999</v>
      </c>
      <c r="D82" s="36">
        <v>162.84</v>
      </c>
      <c r="E82" s="36">
        <v>113.36</v>
      </c>
      <c r="F82" s="36">
        <v>111.5</v>
      </c>
      <c r="G82" s="36">
        <v>88.76</v>
      </c>
      <c r="H82" s="36">
        <v>94.62</v>
      </c>
      <c r="I82" s="36">
        <v>117.04</v>
      </c>
      <c r="J82" s="36">
        <v>108</v>
      </c>
      <c r="K82" s="36">
        <v>132</v>
      </c>
      <c r="L82" s="36">
        <v>135.94999999999999</v>
      </c>
      <c r="M82" s="36">
        <v>4.84</v>
      </c>
      <c r="N82" s="36">
        <v>38.36</v>
      </c>
      <c r="O82"/>
      <c r="P82"/>
      <c r="Q82"/>
      <c r="R82"/>
      <c r="S82"/>
      <c r="T82"/>
      <c r="U82"/>
      <c r="V82"/>
      <c r="W82"/>
    </row>
    <row r="83" spans="1:23" s="47" customFormat="1" ht="11.1" customHeight="1">
      <c r="A83" s="163">
        <f>IF(D83&lt;&gt;"",COUNTA($D$19:D83),"")</f>
        <v>64</v>
      </c>
      <c r="B83" s="42" t="s">
        <v>172</v>
      </c>
      <c r="C83" s="36">
        <v>0.05</v>
      </c>
      <c r="D83" s="36" t="s">
        <v>13</v>
      </c>
      <c r="E83" s="36">
        <v>0.06</v>
      </c>
      <c r="F83" s="36">
        <v>0.79</v>
      </c>
      <c r="G83" s="36" t="s">
        <v>13</v>
      </c>
      <c r="H83" s="36" t="s">
        <v>13</v>
      </c>
      <c r="I83" s="36" t="s">
        <v>13</v>
      </c>
      <c r="J83" s="36" t="s">
        <v>13</v>
      </c>
      <c r="K83" s="36" t="s">
        <v>13</v>
      </c>
      <c r="L83" s="36" t="s">
        <v>13</v>
      </c>
      <c r="M83" s="36" t="s">
        <v>13</v>
      </c>
      <c r="N83" s="36" t="s">
        <v>13</v>
      </c>
      <c r="O83"/>
      <c r="P83"/>
      <c r="Q83"/>
      <c r="R83"/>
      <c r="S83"/>
      <c r="T83"/>
      <c r="U83"/>
      <c r="V83"/>
      <c r="W83"/>
    </row>
    <row r="84" spans="1:23" s="47" customFormat="1" ht="11.1" customHeight="1">
      <c r="A84" s="163">
        <f>IF(D84&lt;&gt;"",COUNTA($D$19:D84),"")</f>
        <v>65</v>
      </c>
      <c r="B84" s="42" t="s">
        <v>173</v>
      </c>
      <c r="C84" s="36">
        <v>66.84</v>
      </c>
      <c r="D84" s="36">
        <v>49.62</v>
      </c>
      <c r="E84" s="36">
        <v>66.760000000000005</v>
      </c>
      <c r="F84" s="36">
        <v>42.47</v>
      </c>
      <c r="G84" s="36">
        <v>51.89</v>
      </c>
      <c r="H84" s="36">
        <v>66.77</v>
      </c>
      <c r="I84" s="36">
        <v>69.540000000000006</v>
      </c>
      <c r="J84" s="36">
        <v>73.38</v>
      </c>
      <c r="K84" s="36">
        <v>77.16</v>
      </c>
      <c r="L84" s="36">
        <v>71.709999999999994</v>
      </c>
      <c r="M84" s="36">
        <v>1.46</v>
      </c>
      <c r="N84" s="36">
        <v>3.14</v>
      </c>
      <c r="O84"/>
      <c r="P84"/>
      <c r="Q84"/>
      <c r="R84"/>
      <c r="S84"/>
      <c r="T84"/>
      <c r="U84"/>
      <c r="V84"/>
      <c r="W84"/>
    </row>
    <row r="85" spans="1:23" s="47" customFormat="1" ht="11.1" customHeight="1">
      <c r="A85" s="163">
        <f>IF(D85&lt;&gt;"",COUNTA($D$19:D85),"")</f>
        <v>66</v>
      </c>
      <c r="B85" s="42" t="s">
        <v>155</v>
      </c>
      <c r="C85" s="36">
        <v>2.89</v>
      </c>
      <c r="D85" s="36">
        <v>0.26</v>
      </c>
      <c r="E85" s="36">
        <v>3.01</v>
      </c>
      <c r="F85" s="36">
        <v>4.43</v>
      </c>
      <c r="G85" s="36">
        <v>8.57</v>
      </c>
      <c r="H85" s="36">
        <v>4.2</v>
      </c>
      <c r="I85" s="36">
        <v>3.6</v>
      </c>
      <c r="J85" s="36">
        <v>1.72</v>
      </c>
      <c r="K85" s="36">
        <v>0.74</v>
      </c>
      <c r="L85" s="36">
        <v>0.04</v>
      </c>
      <c r="M85" s="36">
        <v>0.72</v>
      </c>
      <c r="N85" s="36">
        <v>0.05</v>
      </c>
      <c r="O85"/>
      <c r="P85"/>
      <c r="Q85"/>
      <c r="R85"/>
      <c r="S85"/>
      <c r="T85"/>
      <c r="U85"/>
      <c r="V85"/>
      <c r="W85"/>
    </row>
    <row r="86" spans="1:23" s="22" customFormat="1" ht="20.100000000000001" customHeight="1">
      <c r="A86" s="164">
        <f>IF(D86&lt;&gt;"",COUNTA($D$19:D86),"")</f>
        <v>67</v>
      </c>
      <c r="B86" s="45" t="s">
        <v>174</v>
      </c>
      <c r="C86" s="37">
        <v>220.14</v>
      </c>
      <c r="D86" s="37">
        <v>212.2</v>
      </c>
      <c r="E86" s="37">
        <v>177.16</v>
      </c>
      <c r="F86" s="37">
        <v>150.32</v>
      </c>
      <c r="G86" s="37">
        <v>132.08000000000001</v>
      </c>
      <c r="H86" s="37">
        <v>157.19</v>
      </c>
      <c r="I86" s="37">
        <v>182.98</v>
      </c>
      <c r="J86" s="37">
        <v>179.65</v>
      </c>
      <c r="K86" s="37">
        <v>208.43</v>
      </c>
      <c r="L86" s="37">
        <v>207.63</v>
      </c>
      <c r="M86" s="37">
        <v>5.58</v>
      </c>
      <c r="N86" s="37">
        <v>41.45</v>
      </c>
      <c r="O86"/>
      <c r="P86"/>
      <c r="Q86"/>
      <c r="R86"/>
      <c r="S86"/>
      <c r="T86"/>
      <c r="U86"/>
      <c r="V86"/>
      <c r="W86"/>
    </row>
    <row r="87" spans="1:23" s="22" customFormat="1" ht="20.100000000000001" customHeight="1">
      <c r="A87" s="164">
        <f>IF(D87&lt;&gt;"",COUNTA($D$19:D87),"")</f>
        <v>68</v>
      </c>
      <c r="B87" s="45" t="s">
        <v>175</v>
      </c>
      <c r="C87" s="37">
        <v>2714.08</v>
      </c>
      <c r="D87" s="37">
        <v>2911.38</v>
      </c>
      <c r="E87" s="37">
        <v>1450.29</v>
      </c>
      <c r="F87" s="37">
        <v>1319.85</v>
      </c>
      <c r="G87" s="37">
        <v>1401.74</v>
      </c>
      <c r="H87" s="37">
        <v>1334.97</v>
      </c>
      <c r="I87" s="37">
        <v>1352.72</v>
      </c>
      <c r="J87" s="37">
        <v>1435.51</v>
      </c>
      <c r="K87" s="37">
        <v>1399.36</v>
      </c>
      <c r="L87" s="37">
        <v>1705.15</v>
      </c>
      <c r="M87" s="37">
        <v>63.14</v>
      </c>
      <c r="N87" s="37">
        <v>1181.1500000000001</v>
      </c>
      <c r="O87"/>
      <c r="P87"/>
      <c r="Q87"/>
      <c r="R87"/>
      <c r="S87"/>
      <c r="T87"/>
      <c r="U87"/>
      <c r="V87"/>
      <c r="W87"/>
    </row>
    <row r="88" spans="1:23" s="22" customFormat="1" ht="20.100000000000001" customHeight="1">
      <c r="A88" s="164">
        <f>IF(D88&lt;&gt;"",COUNTA($D$19:D88),"")</f>
        <v>69</v>
      </c>
      <c r="B88" s="45" t="s">
        <v>176</v>
      </c>
      <c r="C88" s="37">
        <v>70.739999999999995</v>
      </c>
      <c r="D88" s="37">
        <v>29.38</v>
      </c>
      <c r="E88" s="37">
        <v>63.89</v>
      </c>
      <c r="F88" s="37">
        <v>82.72</v>
      </c>
      <c r="G88" s="37">
        <v>72.84</v>
      </c>
      <c r="H88" s="37">
        <v>71.62</v>
      </c>
      <c r="I88" s="37">
        <v>71.069999999999993</v>
      </c>
      <c r="J88" s="37">
        <v>138.44999999999999</v>
      </c>
      <c r="K88" s="37">
        <v>-19.899999999999999</v>
      </c>
      <c r="L88" s="37">
        <v>33.479999999999997</v>
      </c>
      <c r="M88" s="37">
        <v>6.74</v>
      </c>
      <c r="N88" s="37">
        <v>12.26</v>
      </c>
      <c r="O88"/>
      <c r="P88"/>
      <c r="Q88"/>
      <c r="R88"/>
      <c r="S88"/>
      <c r="T88"/>
      <c r="U88"/>
      <c r="V88"/>
      <c r="W88"/>
    </row>
    <row r="89" spans="1:23" s="47" customFormat="1" ht="24.95" customHeight="1">
      <c r="A89" s="163">
        <f>IF(D89&lt;&gt;"",COUNTA($D$19:D89),"")</f>
        <v>70</v>
      </c>
      <c r="B89" s="44" t="s">
        <v>177</v>
      </c>
      <c r="C89" s="38">
        <v>99.98</v>
      </c>
      <c r="D89" s="38">
        <v>69.28</v>
      </c>
      <c r="E89" s="38">
        <v>83.05</v>
      </c>
      <c r="F89" s="38">
        <v>107.29</v>
      </c>
      <c r="G89" s="38">
        <v>88.03</v>
      </c>
      <c r="H89" s="38">
        <v>126.22</v>
      </c>
      <c r="I89" s="38">
        <v>95.41</v>
      </c>
      <c r="J89" s="38">
        <v>134.25</v>
      </c>
      <c r="K89" s="38">
        <v>-19.05</v>
      </c>
      <c r="L89" s="38">
        <v>47.34</v>
      </c>
      <c r="M89" s="38">
        <v>12.24</v>
      </c>
      <c r="N89" s="38">
        <v>16.62</v>
      </c>
      <c r="O89"/>
      <c r="P89"/>
      <c r="Q89"/>
      <c r="R89"/>
      <c r="S89"/>
      <c r="T89"/>
      <c r="U89"/>
      <c r="V89"/>
      <c r="W89"/>
    </row>
    <row r="90" spans="1:23" s="47" customFormat="1" ht="18" customHeight="1">
      <c r="A90" s="163">
        <f>IF(D90&lt;&gt;"",COUNTA($D$19:D90),"")</f>
        <v>71</v>
      </c>
      <c r="B90" s="42" t="s">
        <v>178</v>
      </c>
      <c r="C90" s="36">
        <v>97.98</v>
      </c>
      <c r="D90" s="36">
        <v>73.34</v>
      </c>
      <c r="E90" s="36">
        <v>80.680000000000007</v>
      </c>
      <c r="F90" s="36">
        <v>48.47</v>
      </c>
      <c r="G90" s="36">
        <v>77.69</v>
      </c>
      <c r="H90" s="36">
        <v>59.39</v>
      </c>
      <c r="I90" s="36">
        <v>53.79</v>
      </c>
      <c r="J90" s="36">
        <v>55.15</v>
      </c>
      <c r="K90" s="36">
        <v>76.81</v>
      </c>
      <c r="L90" s="36">
        <v>144.76</v>
      </c>
      <c r="M90" s="36">
        <v>4.5999999999999996</v>
      </c>
      <c r="N90" s="36">
        <v>20.170000000000002</v>
      </c>
      <c r="O90"/>
      <c r="P90"/>
      <c r="Q90"/>
      <c r="R90"/>
      <c r="S90"/>
      <c r="T90"/>
      <c r="U90"/>
      <c r="V90"/>
      <c r="W90"/>
    </row>
    <row r="91" spans="1:23" ht="11.1" customHeight="1">
      <c r="A91" s="163">
        <f>IF(D91&lt;&gt;"",COUNTA($D$19:D91),"")</f>
        <v>72</v>
      </c>
      <c r="B91" s="42" t="s">
        <v>179</v>
      </c>
      <c r="C91" s="36">
        <v>129.08000000000001</v>
      </c>
      <c r="D91" s="36">
        <v>68.12</v>
      </c>
      <c r="E91" s="36">
        <v>106.03</v>
      </c>
      <c r="F91" s="36">
        <v>92.73</v>
      </c>
      <c r="G91" s="36">
        <v>127.01</v>
      </c>
      <c r="H91" s="36">
        <v>88.05</v>
      </c>
      <c r="I91" s="36">
        <v>93.66</v>
      </c>
      <c r="J91" s="36">
        <v>103.34</v>
      </c>
      <c r="K91" s="36">
        <v>65.41</v>
      </c>
      <c r="L91" s="36">
        <v>142.12</v>
      </c>
      <c r="M91" s="36">
        <v>3.63</v>
      </c>
      <c r="N91" s="36">
        <v>34.78</v>
      </c>
    </row>
  </sheetData>
  <mergeCells count="27">
    <mergeCell ref="I18:N18"/>
    <mergeCell ref="A1:B2"/>
    <mergeCell ref="C1:H1"/>
    <mergeCell ref="C2:H2"/>
    <mergeCell ref="C55:H55"/>
    <mergeCell ref="I55:N55"/>
    <mergeCell ref="G5:G12"/>
    <mergeCell ref="I13:L16"/>
    <mergeCell ref="L5:L12"/>
    <mergeCell ref="F5:F12"/>
    <mergeCell ref="H5:H12"/>
    <mergeCell ref="C18:H18"/>
    <mergeCell ref="F13:H16"/>
    <mergeCell ref="B3:B16"/>
    <mergeCell ref="A3:A16"/>
    <mergeCell ref="C3:C16"/>
    <mergeCell ref="D3:D16"/>
    <mergeCell ref="E3:E16"/>
    <mergeCell ref="F3:H4"/>
    <mergeCell ref="I5:I12"/>
    <mergeCell ref="I2:N2"/>
    <mergeCell ref="I1:N1"/>
    <mergeCell ref="K5:K12"/>
    <mergeCell ref="J5:J12"/>
    <mergeCell ref="I3:L4"/>
    <mergeCell ref="M3:M16"/>
    <mergeCell ref="N3:N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2015 00&amp;R&amp;7&amp;P</oddFooter>
    <evenFooter>&amp;L&amp;7&amp;P&amp;R&amp;7StatA MV, Statistischer Bericht L233 2015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36</vt:i4>
      </vt:variant>
    </vt:vector>
  </HeadingPairs>
  <TitlesOfParts>
    <vt:vector size="75" baseType="lpstr">
      <vt:lpstr>Deckblatt</vt:lpstr>
      <vt:lpstr>Inhalt</vt:lpstr>
      <vt:lpstr>Vorbem.</vt:lpstr>
      <vt:lpstr>Produktrahmenplan</vt:lpstr>
      <vt:lpstr>Kontenrahmenplan</vt:lpstr>
      <vt:lpstr>Zuordnungsschlüssel</vt:lpstr>
      <vt:lpstr>1.</vt:lpstr>
      <vt:lpstr>2.</vt:lpstr>
      <vt:lpstr>3.</vt:lpstr>
      <vt:lpstr>4.1</vt:lpstr>
      <vt:lpstr>4.2</vt:lpstr>
      <vt:lpstr>4.3</vt:lpstr>
      <vt:lpstr>4.4</vt:lpstr>
      <vt:lpstr>4.5</vt:lpstr>
      <vt:lpstr>4.5.1</vt:lpstr>
      <vt:lpstr>4.5.2</vt:lpstr>
      <vt:lpstr>4.6</vt:lpstr>
      <vt:lpstr>4.7</vt:lpstr>
      <vt:lpstr>4.8</vt:lpstr>
      <vt:lpstr>4.9</vt:lpstr>
      <vt:lpstr>5.</vt:lpstr>
      <vt:lpstr>6.1</vt:lpstr>
      <vt:lpstr>6.2</vt:lpstr>
      <vt:lpstr>6.3</vt:lpstr>
      <vt:lpstr>6.4</vt:lpstr>
      <vt:lpstr>6.5</vt:lpstr>
      <vt:lpstr>6.6</vt:lpstr>
      <vt:lpstr>7.1</vt:lpstr>
      <vt:lpstr>7.2</vt:lpstr>
      <vt:lpstr>7.3</vt:lpstr>
      <vt:lpstr>7.4</vt:lpstr>
      <vt:lpstr>7.5</vt:lpstr>
      <vt:lpstr>7.6</vt:lpstr>
      <vt:lpstr>8.1</vt:lpstr>
      <vt:lpstr>8.2</vt:lpstr>
      <vt:lpstr>8.3</vt:lpstr>
      <vt:lpstr>8.4</vt:lpstr>
      <vt:lpstr>8.5</vt:lpstr>
      <vt:lpstr>8.6</vt:lpstr>
      <vt:lpstr>'5.'!Druckbereich</vt:lpstr>
      <vt:lpstr>'2.'!Drucktitel</vt:lpstr>
      <vt:lpstr>'3.'!Drucktitel</vt:lpstr>
      <vt:lpstr>'4.1'!Drucktitel</vt:lpstr>
      <vt:lpstr>'4.2'!Drucktitel</vt:lpstr>
      <vt:lpstr>'4.3'!Drucktitel</vt:lpstr>
      <vt:lpstr>'4.4'!Drucktitel</vt:lpstr>
      <vt:lpstr>'4.5'!Drucktitel</vt:lpstr>
      <vt:lpstr>'4.5.1'!Drucktitel</vt:lpstr>
      <vt:lpstr>'4.5.2'!Drucktitel</vt:lpstr>
      <vt:lpstr>'4.6'!Drucktitel</vt:lpstr>
      <vt:lpstr>'4.7'!Drucktitel</vt:lpstr>
      <vt:lpstr>'4.8'!Drucktitel</vt:lpstr>
      <vt:lpstr>'4.9'!Drucktitel</vt:lpstr>
      <vt:lpstr>'5.'!Drucktitel</vt:lpstr>
      <vt:lpstr>'6.1'!Drucktitel</vt:lpstr>
      <vt:lpstr>'6.2'!Drucktitel</vt:lpstr>
      <vt:lpstr>'6.3'!Drucktitel</vt:lpstr>
      <vt:lpstr>'6.4'!Drucktitel</vt:lpstr>
      <vt:lpstr>'6.5'!Drucktitel</vt:lpstr>
      <vt:lpstr>'6.6'!Drucktitel</vt:lpstr>
      <vt:lpstr>'7.1'!Drucktitel</vt:lpstr>
      <vt:lpstr>'7.2'!Drucktitel</vt:lpstr>
      <vt:lpstr>'7.3'!Drucktitel</vt:lpstr>
      <vt:lpstr>'7.4'!Drucktitel</vt:lpstr>
      <vt:lpstr>'7.5'!Drucktitel</vt:lpstr>
      <vt:lpstr>'7.6'!Drucktitel</vt:lpstr>
      <vt:lpstr>'8.1'!Drucktitel</vt:lpstr>
      <vt:lpstr>'8.2'!Drucktitel</vt:lpstr>
      <vt:lpstr>'8.3'!Drucktitel</vt:lpstr>
      <vt:lpstr>'8.4'!Drucktitel</vt:lpstr>
      <vt:lpstr>'8.5'!Drucktitel</vt:lpstr>
      <vt:lpstr>'8.6'!Drucktitel</vt:lpstr>
      <vt:lpstr>Kontenrahmenplan!Drucktitel</vt:lpstr>
      <vt:lpstr>Produktrahmenplan!Drucktitel</vt:lpstr>
      <vt:lpstr>Zuordnungsschlüssel!OLE_LINK51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L233 Ausgaben und Einnahmen der Gemeinden und Gemeindeverbände 2015</dc:title>
  <dc:subject>Gemeindefinanzen</dc:subject>
  <dc:creator>FB 432</dc:creator>
  <cp:lastModifiedBy>Wank, Annett</cp:lastModifiedBy>
  <cp:lastPrinted>2017-08-07T05:31:51Z</cp:lastPrinted>
  <dcterms:created xsi:type="dcterms:W3CDTF">2011-04-07T09:09:55Z</dcterms:created>
  <dcterms:modified xsi:type="dcterms:W3CDTF">2017-08-07T05:35:26Z</dcterms:modified>
</cp:coreProperties>
</file>