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980" windowHeight="14190" tabRatio="626" autoFilterDateGrouping="0"/>
  </bookViews>
  <sheets>
    <sheet name="Titel" sheetId="36" r:id="rId1"/>
    <sheet name="Inhalt" sheetId="1" r:id="rId2"/>
    <sheet name="Einführung" sheetId="32" r:id="rId3"/>
    <sheet name="Glossar" sheetId="2" r:id="rId4"/>
    <sheet name="10.1" sheetId="30" r:id="rId5"/>
    <sheet name="10.2.1" sheetId="34" r:id="rId6"/>
    <sheet name="10.2.2" sheetId="35" r:id="rId7"/>
    <sheet name="10.3.1" sheetId="8" r:id="rId8"/>
    <sheet name="10.3.2" sheetId="9" r:id="rId9"/>
    <sheet name="10.3.3" sheetId="10" r:id="rId10"/>
    <sheet name="10.3.4" sheetId="11" r:id="rId11"/>
    <sheet name="10.3.5" sheetId="12" r:id="rId12"/>
    <sheet name="10.3.6" sheetId="33" r:id="rId13"/>
    <sheet name="10.4.1" sheetId="15" r:id="rId14"/>
    <sheet name="10.4.2" sheetId="16" r:id="rId15"/>
    <sheet name="10.4.3" sheetId="17" r:id="rId16"/>
    <sheet name="10.4.4" sheetId="18" r:id="rId17"/>
    <sheet name="10.4.5" sheetId="19" r:id="rId18"/>
    <sheet name="10.4.6" sheetId="20" r:id="rId19"/>
    <sheet name="10.5.1" sheetId="21" r:id="rId20"/>
    <sheet name="10.5.2" sheetId="29" r:id="rId21"/>
    <sheet name="10.5.3" sheetId="23" r:id="rId22"/>
    <sheet name="10.5.4" sheetId="24" r:id="rId23"/>
    <sheet name="10.5.5" sheetId="25" r:id="rId24"/>
    <sheet name="10.5.6" sheetId="26" r:id="rId25"/>
  </sheets>
  <definedNames>
    <definedName name="_xlnm.Print_Area" localSheetId="0">Titel!$A$1:$H$61</definedName>
    <definedName name="_xlnm.Print_Titles" localSheetId="8">'10.3.2'!$1:$4</definedName>
    <definedName name="_xlnm.Print_Titles" localSheetId="9">'10.3.3'!$1:$4</definedName>
    <definedName name="_xlnm.Print_Titles" localSheetId="15">'10.4.3'!$1:$4</definedName>
    <definedName name="_xlnm.Print_Titles" localSheetId="16">'10.4.4'!$1:$4</definedName>
    <definedName name="_xlnm.Print_Titles" localSheetId="21">'10.5.3'!$1:$4</definedName>
    <definedName name="_xlnm.Print_Titles" localSheetId="22">'10.5.4'!$1:$4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C27" i="23" l="1"/>
  <c r="C25" i="23"/>
  <c r="M17" i="35" l="1"/>
  <c r="L17" i="35"/>
  <c r="M15" i="35"/>
  <c r="L15" i="35"/>
  <c r="M13" i="35"/>
  <c r="L13" i="35"/>
  <c r="K11" i="35"/>
  <c r="J11" i="35"/>
  <c r="I11" i="35"/>
  <c r="H11" i="35"/>
  <c r="G11" i="35"/>
  <c r="F11" i="35"/>
  <c r="E11" i="35"/>
  <c r="D11" i="35"/>
  <c r="M9" i="35"/>
  <c r="L9" i="35"/>
  <c r="K7" i="35"/>
  <c r="J7" i="35"/>
  <c r="L7" i="35" s="1"/>
  <c r="I7" i="35"/>
  <c r="H7" i="35"/>
  <c r="G7" i="35"/>
  <c r="F7" i="35"/>
  <c r="E7" i="35"/>
  <c r="D7" i="35"/>
  <c r="M5" i="35"/>
  <c r="L5" i="35"/>
  <c r="L53" i="34"/>
  <c r="K53" i="34"/>
  <c r="L52" i="34"/>
  <c r="K52" i="34"/>
  <c r="L51" i="34"/>
  <c r="K51" i="34"/>
  <c r="J50" i="34"/>
  <c r="I50" i="34"/>
  <c r="H50" i="34"/>
  <c r="G50" i="34"/>
  <c r="F50" i="34"/>
  <c r="E50" i="34"/>
  <c r="D50" i="34"/>
  <c r="C50" i="34"/>
  <c r="B50" i="34"/>
  <c r="L49" i="34"/>
  <c r="K49" i="34"/>
  <c r="L48" i="34"/>
  <c r="K48" i="34"/>
  <c r="J47" i="34"/>
  <c r="I47" i="34"/>
  <c r="K47" i="34" s="1"/>
  <c r="H47" i="34"/>
  <c r="G47" i="34"/>
  <c r="F47" i="34"/>
  <c r="E47" i="34"/>
  <c r="D47" i="34"/>
  <c r="C47" i="34"/>
  <c r="B47" i="34"/>
  <c r="L45" i="34"/>
  <c r="K45" i="34"/>
  <c r="L44" i="34"/>
  <c r="K44" i="34"/>
  <c r="K43" i="34"/>
  <c r="J43" i="34"/>
  <c r="I43" i="34"/>
  <c r="H43" i="34"/>
  <c r="G43" i="34"/>
  <c r="F43" i="34"/>
  <c r="E43" i="34"/>
  <c r="D43" i="34"/>
  <c r="C43" i="34"/>
  <c r="B43" i="34"/>
  <c r="L42" i="34"/>
  <c r="K42" i="34"/>
  <c r="L41" i="34"/>
  <c r="K41" i="34"/>
  <c r="J40" i="34"/>
  <c r="I40" i="34"/>
  <c r="H40" i="34"/>
  <c r="L40" i="34" s="1"/>
  <c r="G40" i="34"/>
  <c r="F40" i="34"/>
  <c r="E40" i="34"/>
  <c r="D40" i="34"/>
  <c r="C40" i="34"/>
  <c r="B40" i="34"/>
  <c r="L38" i="34"/>
  <c r="K38" i="34"/>
  <c r="L37" i="34"/>
  <c r="K37" i="34"/>
  <c r="J36" i="34"/>
  <c r="I36" i="34"/>
  <c r="L36" i="34" s="1"/>
  <c r="H36" i="34"/>
  <c r="G36" i="34"/>
  <c r="F36" i="34"/>
  <c r="E36" i="34"/>
  <c r="D36" i="34"/>
  <c r="C36" i="34"/>
  <c r="B36" i="34"/>
  <c r="L35" i="34"/>
  <c r="K35" i="34"/>
  <c r="L34" i="34"/>
  <c r="K34" i="34"/>
  <c r="J33" i="34"/>
  <c r="J29" i="34" s="1"/>
  <c r="I33" i="34"/>
  <c r="H33" i="34"/>
  <c r="L33" i="34" s="1"/>
  <c r="G33" i="34"/>
  <c r="F33" i="34"/>
  <c r="E33" i="34"/>
  <c r="D33" i="34"/>
  <c r="C33" i="34"/>
  <c r="B33" i="34"/>
  <c r="L31" i="34"/>
  <c r="K31" i="34"/>
  <c r="L30" i="34"/>
  <c r="K30" i="34"/>
  <c r="L27" i="34"/>
  <c r="K27" i="34"/>
  <c r="L26" i="34"/>
  <c r="K26" i="34"/>
  <c r="J25" i="34"/>
  <c r="I25" i="34"/>
  <c r="K25" i="34" s="1"/>
  <c r="H25" i="34"/>
  <c r="L25" i="34" s="1"/>
  <c r="G25" i="34"/>
  <c r="F25" i="34"/>
  <c r="E25" i="34"/>
  <c r="D25" i="34"/>
  <c r="C25" i="34"/>
  <c r="B25" i="34"/>
  <c r="L24" i="34"/>
  <c r="K24" i="34"/>
  <c r="L23" i="34"/>
  <c r="K23" i="34"/>
  <c r="J22" i="34"/>
  <c r="I22" i="34"/>
  <c r="H22" i="34"/>
  <c r="H29" i="34" s="1"/>
  <c r="G22" i="34"/>
  <c r="F22" i="34"/>
  <c r="E22" i="34"/>
  <c r="E29" i="34" s="1"/>
  <c r="D22" i="34"/>
  <c r="D29" i="34" s="1"/>
  <c r="C22" i="34"/>
  <c r="B22" i="34"/>
  <c r="J20" i="34"/>
  <c r="I20" i="34"/>
  <c r="K20" i="34" s="1"/>
  <c r="H20" i="34"/>
  <c r="G20" i="34"/>
  <c r="F20" i="34"/>
  <c r="E20" i="34"/>
  <c r="D20" i="34"/>
  <c r="C20" i="34"/>
  <c r="B20" i="34"/>
  <c r="J19" i="34"/>
  <c r="I19" i="34"/>
  <c r="H19" i="34"/>
  <c r="G19" i="34"/>
  <c r="F19" i="34"/>
  <c r="E19" i="34"/>
  <c r="D19" i="34"/>
  <c r="C19" i="34"/>
  <c r="B19" i="34"/>
  <c r="J17" i="34"/>
  <c r="I17" i="34"/>
  <c r="H17" i="34"/>
  <c r="G17" i="34"/>
  <c r="F17" i="34"/>
  <c r="E17" i="34"/>
  <c r="D17" i="34"/>
  <c r="C17" i="34"/>
  <c r="B17" i="34"/>
  <c r="J16" i="34"/>
  <c r="I16" i="34"/>
  <c r="H16" i="34"/>
  <c r="G16" i="34"/>
  <c r="F16" i="34"/>
  <c r="E16" i="34"/>
  <c r="D16" i="34"/>
  <c r="C16" i="34"/>
  <c r="B16" i="34"/>
  <c r="L13" i="34"/>
  <c r="K13" i="34"/>
  <c r="L12" i="34"/>
  <c r="K12" i="34"/>
  <c r="L10" i="34"/>
  <c r="K10" i="34"/>
  <c r="J9" i="34"/>
  <c r="J18" i="34" s="1"/>
  <c r="I9" i="34"/>
  <c r="H9" i="34"/>
  <c r="H18" i="34" s="1"/>
  <c r="G9" i="34"/>
  <c r="G18" i="34" s="1"/>
  <c r="F9" i="34"/>
  <c r="F18" i="34" s="1"/>
  <c r="E9" i="34"/>
  <c r="E18" i="34" s="1"/>
  <c r="D9" i="34"/>
  <c r="D18" i="34" s="1"/>
  <c r="C9" i="34"/>
  <c r="C18" i="34" s="1"/>
  <c r="B9" i="34"/>
  <c r="B18" i="34" s="1"/>
  <c r="L8" i="34"/>
  <c r="K8" i="34"/>
  <c r="L7" i="34"/>
  <c r="K7" i="34"/>
  <c r="J6" i="34"/>
  <c r="J15" i="34" s="1"/>
  <c r="I6" i="34"/>
  <c r="K6" i="34" s="1"/>
  <c r="H6" i="34"/>
  <c r="H15" i="34" s="1"/>
  <c r="G6" i="34"/>
  <c r="G15" i="34" s="1"/>
  <c r="F6" i="34"/>
  <c r="F15" i="34" s="1"/>
  <c r="E6" i="34"/>
  <c r="E15" i="34" s="1"/>
  <c r="D6" i="34"/>
  <c r="D15" i="34" s="1"/>
  <c r="C6" i="34"/>
  <c r="C15" i="34" s="1"/>
  <c r="B6" i="34"/>
  <c r="B15" i="34" s="1"/>
  <c r="L9" i="34" l="1"/>
  <c r="L17" i="34"/>
  <c r="B29" i="34"/>
  <c r="L19" i="34"/>
  <c r="L20" i="34"/>
  <c r="C29" i="34"/>
  <c r="G29" i="34"/>
  <c r="K33" i="34"/>
  <c r="L47" i="34"/>
  <c r="L50" i="34"/>
  <c r="L16" i="34"/>
  <c r="L22" i="34"/>
  <c r="F29" i="34"/>
  <c r="K40" i="34"/>
  <c r="L43" i="34"/>
  <c r="M7" i="35"/>
  <c r="M11" i="35"/>
  <c r="L11" i="35"/>
  <c r="L6" i="34"/>
  <c r="D11" i="34"/>
  <c r="H11" i="34"/>
  <c r="I15" i="34"/>
  <c r="K17" i="34"/>
  <c r="K22" i="34"/>
  <c r="I29" i="34"/>
  <c r="K36" i="34"/>
  <c r="K50" i="34"/>
  <c r="E11" i="34"/>
  <c r="I11" i="34"/>
  <c r="K16" i="34"/>
  <c r="I18" i="34"/>
  <c r="K9" i="34"/>
  <c r="B11" i="34"/>
  <c r="F11" i="34"/>
  <c r="J11" i="34"/>
  <c r="K19" i="34"/>
  <c r="C11" i="34"/>
  <c r="G11" i="34"/>
  <c r="L15" i="34" l="1"/>
  <c r="K15" i="34"/>
  <c r="K11" i="34"/>
  <c r="L11" i="34"/>
  <c r="L29" i="34"/>
  <c r="K29" i="34"/>
  <c r="K18" i="34"/>
  <c r="L18" i="34"/>
  <c r="C51" i="17" l="1"/>
  <c r="C26" i="17"/>
  <c r="P32" i="30" l="1"/>
  <c r="P33" i="30"/>
  <c r="O46" i="30" l="1"/>
  <c r="K46" i="30"/>
  <c r="G46" i="30"/>
  <c r="N46" i="30"/>
  <c r="M46" i="30"/>
  <c r="J46" i="30"/>
  <c r="I46" i="30"/>
  <c r="F46" i="30"/>
  <c r="E46" i="30"/>
  <c r="O44" i="30"/>
  <c r="M44" i="30"/>
  <c r="I44" i="30"/>
  <c r="E44" i="30"/>
  <c r="P40" i="30"/>
  <c r="L40" i="30"/>
  <c r="H40" i="30"/>
  <c r="D40" i="30"/>
  <c r="O40" i="30"/>
  <c r="N40" i="30"/>
  <c r="K40" i="30"/>
  <c r="J40" i="30"/>
  <c r="G40" i="30"/>
  <c r="F40" i="30"/>
  <c r="P38" i="30"/>
  <c r="O38" i="30"/>
  <c r="N38" i="30"/>
  <c r="L38" i="30"/>
  <c r="K38" i="30"/>
  <c r="J38" i="30"/>
  <c r="H38" i="30"/>
  <c r="G38" i="30"/>
  <c r="F38" i="30"/>
  <c r="D38" i="30"/>
  <c r="M34" i="30"/>
  <c r="I34" i="30"/>
  <c r="E34" i="30"/>
  <c r="P34" i="30"/>
  <c r="O34" i="30"/>
  <c r="N34" i="30"/>
  <c r="L34" i="30"/>
  <c r="K34" i="30"/>
  <c r="J34" i="30"/>
  <c r="H34" i="30"/>
  <c r="G34" i="30"/>
  <c r="F34" i="30"/>
  <c r="D34" i="30"/>
  <c r="O33" i="30"/>
  <c r="N33" i="30"/>
  <c r="M33" i="30"/>
  <c r="L33" i="30"/>
  <c r="K33" i="30"/>
  <c r="J33" i="30"/>
  <c r="I33" i="30"/>
  <c r="H33" i="30"/>
  <c r="G33" i="30"/>
  <c r="F33" i="30"/>
  <c r="E33" i="30"/>
  <c r="D33" i="30"/>
  <c r="N24" i="30"/>
  <c r="J24" i="30"/>
  <c r="F24" i="30"/>
  <c r="P24" i="30"/>
  <c r="O24" i="30"/>
  <c r="M24" i="30"/>
  <c r="L24" i="30"/>
  <c r="K24" i="30"/>
  <c r="I24" i="30"/>
  <c r="H24" i="30"/>
  <c r="G24" i="30"/>
  <c r="E24" i="30"/>
  <c r="D24" i="30"/>
  <c r="P18" i="30"/>
  <c r="P27" i="30" s="1"/>
  <c r="O18" i="30"/>
  <c r="O43" i="30" s="1"/>
  <c r="N18" i="30"/>
  <c r="N43" i="30" s="1"/>
  <c r="M18" i="30"/>
  <c r="M27" i="30" s="1"/>
  <c r="L18" i="30"/>
  <c r="L27" i="30" s="1"/>
  <c r="K18" i="30"/>
  <c r="K43" i="30" s="1"/>
  <c r="J18" i="30"/>
  <c r="J43" i="30" s="1"/>
  <c r="I18" i="30"/>
  <c r="I27" i="30" s="1"/>
  <c r="H18" i="30"/>
  <c r="H27" i="30" s="1"/>
  <c r="G18" i="30"/>
  <c r="G43" i="30" s="1"/>
  <c r="F18" i="30"/>
  <c r="F43" i="30" s="1"/>
  <c r="E18" i="30"/>
  <c r="E27" i="30" s="1"/>
  <c r="D18" i="30"/>
  <c r="D27" i="30" s="1"/>
  <c r="P14" i="30"/>
  <c r="O14" i="30"/>
  <c r="N14" i="30"/>
  <c r="M14" i="30"/>
  <c r="L14" i="30"/>
  <c r="K14" i="30"/>
  <c r="J14" i="30"/>
  <c r="I14" i="30"/>
  <c r="H14" i="30"/>
  <c r="G14" i="30"/>
  <c r="F14" i="30"/>
  <c r="E14" i="30"/>
  <c r="D14" i="30"/>
  <c r="P9" i="30"/>
  <c r="O9" i="30"/>
  <c r="N9" i="30"/>
  <c r="M9" i="30"/>
  <c r="L9" i="30"/>
  <c r="K9" i="30"/>
  <c r="J9" i="30"/>
  <c r="I9" i="30"/>
  <c r="H9" i="30"/>
  <c r="G9" i="30"/>
  <c r="F9" i="30"/>
  <c r="E9" i="30"/>
  <c r="D9" i="30"/>
  <c r="D8" i="30" s="1"/>
  <c r="P6" i="30"/>
  <c r="O6" i="30"/>
  <c r="N6" i="30"/>
  <c r="M6" i="30"/>
  <c r="L6" i="30"/>
  <c r="K6" i="30"/>
  <c r="J6" i="30"/>
  <c r="I6" i="30"/>
  <c r="H6" i="30"/>
  <c r="G6" i="30"/>
  <c r="F6" i="30"/>
  <c r="E6" i="30"/>
  <c r="D6" i="30"/>
  <c r="D17" i="30" l="1"/>
  <c r="P17" i="30"/>
  <c r="I37" i="30"/>
  <c r="K17" i="30"/>
  <c r="L43" i="30"/>
  <c r="L17" i="30"/>
  <c r="M37" i="30"/>
  <c r="H17" i="30"/>
  <c r="H43" i="30"/>
  <c r="E17" i="30"/>
  <c r="I17" i="30"/>
  <c r="M17" i="30"/>
  <c r="E37" i="30"/>
  <c r="F17" i="30"/>
  <c r="J17" i="30"/>
  <c r="O17" i="30"/>
  <c r="P43" i="30"/>
  <c r="G17" i="30"/>
  <c r="P8" i="30"/>
  <c r="F8" i="30"/>
  <c r="N8" i="30"/>
  <c r="L8" i="30"/>
  <c r="J8" i="30"/>
  <c r="G8" i="30"/>
  <c r="K8" i="30"/>
  <c r="O8" i="30"/>
  <c r="H8" i="30"/>
  <c r="E8" i="30"/>
  <c r="I8" i="30"/>
  <c r="M8" i="30"/>
  <c r="E20" i="30"/>
  <c r="I20" i="30"/>
  <c r="M20" i="30"/>
  <c r="F37" i="30"/>
  <c r="J37" i="30"/>
  <c r="N37" i="30"/>
  <c r="E38" i="30"/>
  <c r="I38" i="30"/>
  <c r="M38" i="30"/>
  <c r="E43" i="30"/>
  <c r="I43" i="30"/>
  <c r="M43" i="30"/>
  <c r="D44" i="30"/>
  <c r="H44" i="30"/>
  <c r="L44" i="30"/>
  <c r="P44" i="30"/>
  <c r="F20" i="30"/>
  <c r="J20" i="30"/>
  <c r="N20" i="30"/>
  <c r="F27" i="30"/>
  <c r="J27" i="30"/>
  <c r="N27" i="30"/>
  <c r="G37" i="30"/>
  <c r="K37" i="30"/>
  <c r="O37" i="30"/>
  <c r="N17" i="30"/>
  <c r="G20" i="30"/>
  <c r="K20" i="30"/>
  <c r="O20" i="30"/>
  <c r="G27" i="30"/>
  <c r="K27" i="30"/>
  <c r="O27" i="30"/>
  <c r="D37" i="30"/>
  <c r="H37" i="30"/>
  <c r="L37" i="30"/>
  <c r="P37" i="30"/>
  <c r="E40" i="30"/>
  <c r="I40" i="30"/>
  <c r="M40" i="30"/>
  <c r="F44" i="30"/>
  <c r="J44" i="30"/>
  <c r="N44" i="30"/>
  <c r="D46" i="30"/>
  <c r="H46" i="30"/>
  <c r="L46" i="30"/>
  <c r="P46" i="30"/>
  <c r="D20" i="30"/>
  <c r="D19" i="30" s="1"/>
  <c r="H20" i="30"/>
  <c r="L20" i="30"/>
  <c r="P20" i="30"/>
  <c r="D43" i="30"/>
  <c r="G44" i="30"/>
  <c r="K44" i="30"/>
  <c r="P19" i="30" l="1"/>
  <c r="H19" i="30"/>
  <c r="K19" i="30"/>
  <c r="N19" i="30"/>
  <c r="H49" i="30"/>
  <c r="F19" i="30"/>
  <c r="I19" i="30"/>
  <c r="E49" i="30"/>
  <c r="I49" i="30"/>
  <c r="M49" i="30"/>
  <c r="P49" i="30"/>
  <c r="D49" i="30"/>
  <c r="O19" i="30"/>
  <c r="O49" i="30"/>
  <c r="N49" i="30"/>
  <c r="E19" i="30"/>
  <c r="K49" i="30"/>
  <c r="J49" i="30"/>
  <c r="L19" i="30"/>
  <c r="L49" i="30"/>
  <c r="G19" i="30"/>
  <c r="G49" i="30"/>
  <c r="J19" i="30"/>
  <c r="F49" i="30"/>
  <c r="M19" i="30"/>
  <c r="O23" i="30" l="1"/>
  <c r="O12" i="30"/>
  <c r="D23" i="30"/>
  <c r="D22" i="30" s="1"/>
  <c r="D12" i="30"/>
  <c r="J23" i="30"/>
  <c r="J12" i="30"/>
  <c r="F23" i="30"/>
  <c r="F22" i="30" s="1"/>
  <c r="F12" i="30"/>
  <c r="F11" i="30" s="1"/>
  <c r="N23" i="30"/>
  <c r="N12" i="30"/>
  <c r="G23" i="30"/>
  <c r="G22" i="30" s="1"/>
  <c r="G12" i="30"/>
  <c r="G11" i="30" s="1"/>
  <c r="L23" i="30"/>
  <c r="L12" i="30"/>
  <c r="K23" i="30"/>
  <c r="K22" i="30" s="1"/>
  <c r="K12" i="30"/>
  <c r="K11" i="30" s="1"/>
  <c r="I23" i="30"/>
  <c r="I12" i="30"/>
  <c r="P23" i="30"/>
  <c r="P22" i="30" s="1"/>
  <c r="P12" i="30"/>
  <c r="H23" i="30"/>
  <c r="H12" i="30"/>
  <c r="E23" i="30"/>
  <c r="E22" i="30" s="1"/>
  <c r="E12" i="30"/>
  <c r="E11" i="30" s="1"/>
  <c r="M23" i="30"/>
  <c r="M12" i="30"/>
  <c r="D11" i="30" l="1"/>
  <c r="P11" i="30"/>
  <c r="M11" i="30"/>
  <c r="H11" i="30"/>
  <c r="I11" i="30"/>
  <c r="L11" i="30"/>
  <c r="N11" i="30"/>
  <c r="O11" i="30"/>
  <c r="J11" i="30"/>
  <c r="M22" i="30"/>
  <c r="H22" i="30"/>
  <c r="I22" i="30"/>
  <c r="L22" i="30"/>
  <c r="N22" i="30"/>
  <c r="J22" i="30"/>
  <c r="O22" i="30"/>
  <c r="C91" i="9" l="1"/>
  <c r="C42" i="9"/>
  <c r="C38" i="9"/>
  <c r="C34" i="9"/>
  <c r="C30" i="9"/>
  <c r="C23" i="9"/>
  <c r="C19" i="9"/>
  <c r="C11" i="9"/>
  <c r="C47" i="9" l="1"/>
  <c r="C25" i="9"/>
  <c r="C77" i="9"/>
  <c r="C87" i="9"/>
  <c r="C81" i="9"/>
  <c r="C74" i="9"/>
  <c r="C75" i="9"/>
  <c r="C85" i="9"/>
  <c r="C6" i="9"/>
  <c r="C10" i="9"/>
  <c r="C18" i="9"/>
  <c r="C15" i="9"/>
  <c r="C44" i="9"/>
  <c r="C35" i="9"/>
  <c r="C78" i="9"/>
  <c r="C83" i="9"/>
  <c r="C14" i="9"/>
  <c r="C80" i="9"/>
  <c r="C89" i="9"/>
  <c r="C82" i="9"/>
  <c r="C13" i="9"/>
  <c r="C12" i="9"/>
  <c r="C9" i="9"/>
  <c r="C21" i="9"/>
  <c r="C36" i="9"/>
  <c r="C79" i="9"/>
  <c r="C29" i="9"/>
  <c r="C33" i="9"/>
  <c r="C72" i="9"/>
  <c r="C73" i="9"/>
  <c r="C17" i="9"/>
  <c r="C28" i="9"/>
  <c r="C32" i="9"/>
  <c r="C40" i="9"/>
  <c r="C22" i="9"/>
  <c r="C37" i="9"/>
  <c r="C41" i="9"/>
  <c r="C45" i="9"/>
  <c r="C76" i="9"/>
  <c r="C84" i="9"/>
  <c r="C88" i="9"/>
  <c r="C7" i="9"/>
  <c r="C8" i="9"/>
  <c r="C16" i="9"/>
  <c r="C20" i="9"/>
  <c r="C31" i="9"/>
  <c r="C39" i="9"/>
  <c r="C43" i="9"/>
  <c r="C86" i="9"/>
  <c r="D24" i="10" l="1"/>
  <c r="D26" i="10" s="1"/>
  <c r="D91" i="10"/>
  <c r="D93" i="10" s="1"/>
  <c r="D113" i="10"/>
  <c r="D115" i="10" s="1"/>
  <c r="D69" i="10"/>
  <c r="D71" i="10" s="1"/>
  <c r="D46" i="10"/>
  <c r="D48" i="10" s="1"/>
  <c r="D112" i="9"/>
  <c r="D114" i="9" s="1"/>
  <c r="D68" i="9"/>
  <c r="D70" i="9" s="1"/>
  <c r="D90" i="9"/>
  <c r="D92" i="9" s="1"/>
  <c r="D24" i="9" l="1"/>
  <c r="D26" i="9" s="1"/>
  <c r="D46" i="9"/>
  <c r="D48" i="9" s="1"/>
  <c r="G28" i="15" l="1"/>
  <c r="C28" i="15" l="1"/>
  <c r="E28" i="15"/>
  <c r="D28" i="15"/>
  <c r="F28" i="15"/>
  <c r="F24" i="9" l="1"/>
  <c r="F26" i="9" s="1"/>
  <c r="E24" i="10"/>
  <c r="E26" i="10" s="1"/>
  <c r="E46" i="10" l="1"/>
  <c r="E48" i="10" s="1"/>
  <c r="E91" i="10"/>
  <c r="E93" i="10" s="1"/>
  <c r="E69" i="10"/>
  <c r="E71" i="10" s="1"/>
  <c r="H24" i="9"/>
  <c r="H26" i="9" s="1"/>
  <c r="G24" i="9"/>
  <c r="G26" i="9" s="1"/>
  <c r="E113" i="10"/>
  <c r="E115" i="10" s="1"/>
  <c r="G24" i="10"/>
  <c r="G26" i="10" s="1"/>
  <c r="H24" i="10" l="1"/>
  <c r="H26" i="10" s="1"/>
  <c r="F46" i="9" l="1"/>
  <c r="F48" i="9" s="1"/>
  <c r="G46" i="9" l="1"/>
  <c r="G48" i="9" s="1"/>
  <c r="G90" i="9" l="1"/>
  <c r="G92" i="9" s="1"/>
  <c r="F68" i="9" l="1"/>
  <c r="F70" i="9" s="1"/>
  <c r="G68" i="9" l="1"/>
  <c r="G70" i="9" s="1"/>
  <c r="F90" i="9" l="1"/>
  <c r="F92" i="9" s="1"/>
  <c r="G112" i="9" l="1"/>
  <c r="G114" i="9" s="1"/>
  <c r="F112" i="9"/>
  <c r="F114" i="9" s="1"/>
  <c r="F113" i="10" l="1"/>
  <c r="F115" i="10" s="1"/>
  <c r="F91" i="10" l="1"/>
  <c r="F93" i="10" s="1"/>
  <c r="F46" i="10" l="1"/>
  <c r="F48" i="10" s="1"/>
  <c r="F69" i="10" l="1"/>
  <c r="F71" i="10" s="1"/>
  <c r="E112" i="9"/>
  <c r="E114" i="9" s="1"/>
  <c r="E90" i="9" l="1"/>
  <c r="E92" i="9" s="1"/>
  <c r="E46" i="9"/>
  <c r="E48" i="9" s="1"/>
  <c r="E68" i="9"/>
  <c r="E70" i="9" s="1"/>
  <c r="F24" i="10" l="1"/>
  <c r="F26" i="10" s="1"/>
  <c r="C24" i="10" l="1"/>
  <c r="C26" i="10" s="1"/>
  <c r="E24" i="9" l="1"/>
  <c r="E26" i="9" s="1"/>
  <c r="C24" i="9" l="1"/>
  <c r="C26" i="9" s="1"/>
  <c r="H46" i="10" l="1"/>
  <c r="H48" i="10" s="1"/>
  <c r="H46" i="9" l="1"/>
  <c r="H48" i="9" s="1"/>
  <c r="G46" i="10"/>
  <c r="G48" i="10" s="1"/>
  <c r="C46" i="10"/>
  <c r="C48" i="10" s="1"/>
  <c r="C46" i="9" l="1"/>
  <c r="C48" i="9" s="1"/>
  <c r="H69" i="10" l="1"/>
  <c r="H71" i="10" s="1"/>
  <c r="H68" i="9"/>
  <c r="H70" i="9" s="1"/>
  <c r="C68" i="9" l="1"/>
  <c r="C70" i="9" s="1"/>
  <c r="G69" i="10" l="1"/>
  <c r="G71" i="10" s="1"/>
  <c r="C69" i="10" l="1"/>
  <c r="C71" i="10" s="1"/>
  <c r="H91" i="10" l="1"/>
  <c r="H93" i="10" s="1"/>
  <c r="H90" i="9" l="1"/>
  <c r="H92" i="9" s="1"/>
  <c r="C90" i="9"/>
  <c r="C92" i="9" s="1"/>
  <c r="G91" i="10" l="1"/>
  <c r="G93" i="10" s="1"/>
  <c r="C91" i="10" l="1"/>
  <c r="C93" i="10" s="1"/>
  <c r="G113" i="10" l="1"/>
  <c r="G115" i="10" s="1"/>
  <c r="H113" i="10"/>
  <c r="H115" i="10" s="1"/>
  <c r="H112" i="9" l="1"/>
  <c r="H114" i="9" s="1"/>
  <c r="C112" i="9" l="1"/>
  <c r="C114" i="9" s="1"/>
  <c r="C113" i="10"/>
  <c r="C115" i="10" s="1"/>
  <c r="B7" i="29" l="1"/>
  <c r="B9" i="29" l="1"/>
  <c r="B11" i="29"/>
  <c r="B8" i="29"/>
  <c r="B10" i="29"/>
  <c r="B21" i="16" l="1"/>
  <c r="B26" i="16" l="1"/>
  <c r="B25" i="16"/>
  <c r="B24" i="16"/>
  <c r="B23" i="16"/>
  <c r="B11" i="16" l="1"/>
  <c r="B8" i="16"/>
  <c r="B9" i="16"/>
  <c r="B10" i="16" l="1"/>
  <c r="B22" i="16" l="1"/>
  <c r="B7" i="16" l="1"/>
  <c r="C228" i="18" l="1"/>
  <c r="C222" i="18"/>
  <c r="C219" i="18"/>
  <c r="C224" i="18"/>
  <c r="C223" i="18"/>
  <c r="C220" i="18"/>
  <c r="C216" i="18"/>
  <c r="C217" i="18"/>
  <c r="C218" i="18"/>
  <c r="C225" i="18"/>
  <c r="C221" i="18"/>
  <c r="C216" i="17" l="1"/>
  <c r="C222" i="17"/>
  <c r="C221" i="17"/>
  <c r="C219" i="17"/>
  <c r="C224" i="17" l="1"/>
  <c r="C220" i="17"/>
  <c r="C218" i="17"/>
  <c r="C223" i="17"/>
  <c r="C225" i="17"/>
  <c r="C228" i="17"/>
  <c r="C217" i="17"/>
  <c r="B19" i="16" l="1"/>
  <c r="C167" i="17" l="1"/>
  <c r="C177" i="17"/>
  <c r="C145" i="17"/>
  <c r="C172" i="17"/>
  <c r="C192" i="17"/>
  <c r="C198" i="17"/>
  <c r="C193" i="17"/>
  <c r="C190" i="17"/>
  <c r="C202" i="17"/>
  <c r="C195" i="17"/>
  <c r="C147" i="17" l="1"/>
  <c r="C197" i="17"/>
  <c r="C139" i="17"/>
  <c r="C166" i="17"/>
  <c r="C169" i="17"/>
  <c r="C144" i="17"/>
  <c r="C199" i="17"/>
  <c r="C173" i="17"/>
  <c r="C143" i="17"/>
  <c r="C140" i="17"/>
  <c r="C174" i="17"/>
  <c r="C142" i="17"/>
  <c r="C194" i="17"/>
  <c r="C170" i="17"/>
  <c r="C168" i="17"/>
  <c r="C191" i="17"/>
  <c r="C171" i="17"/>
  <c r="C196" i="17"/>
  <c r="C146" i="17"/>
  <c r="C141" i="17"/>
  <c r="C165" i="17"/>
  <c r="C148" i="17"/>
  <c r="C197" i="18" l="1"/>
  <c r="C143" i="18"/>
  <c r="C170" i="18"/>
  <c r="C193" i="18"/>
  <c r="C140" i="18"/>
  <c r="C146" i="18"/>
  <c r="C168" i="18"/>
  <c r="C190" i="18"/>
  <c r="C196" i="18"/>
  <c r="C142" i="18"/>
  <c r="C145" i="18"/>
  <c r="C167" i="18"/>
  <c r="C195" i="18"/>
  <c r="C177" i="18"/>
  <c r="C192" i="18"/>
  <c r="C147" i="18"/>
  <c r="C172" i="18"/>
  <c r="C202" i="18"/>
  <c r="C165" i="18"/>
  <c r="C152" i="18"/>
  <c r="C171" i="18"/>
  <c r="C144" i="18"/>
  <c r="C174" i="18"/>
  <c r="C194" i="18"/>
  <c r="C198" i="18"/>
  <c r="C141" i="18"/>
  <c r="C191" i="18"/>
  <c r="C149" i="18"/>
  <c r="C199" i="18"/>
  <c r="C148" i="18"/>
  <c r="C169" i="18"/>
  <c r="C173" i="18"/>
  <c r="C166" i="18"/>
  <c r="B29" i="16" l="1"/>
  <c r="B30" i="16"/>
  <c r="B28" i="16"/>
  <c r="B27" i="16"/>
  <c r="B13" i="16"/>
  <c r="B14" i="16"/>
  <c r="B15" i="16"/>
  <c r="B33" i="16"/>
  <c r="B31" i="16"/>
  <c r="B32" i="16"/>
  <c r="B12" i="16" l="1"/>
  <c r="B16" i="16" l="1"/>
  <c r="B18" i="16"/>
  <c r="B17" i="16"/>
  <c r="C198" i="9" l="1"/>
  <c r="C203" i="10" l="1"/>
  <c r="C199" i="9"/>
  <c r="C202" i="9"/>
  <c r="C195" i="10"/>
  <c r="C193" i="9"/>
  <c r="C192" i="10"/>
  <c r="C193" i="10"/>
  <c r="C198" i="10"/>
  <c r="C197" i="9"/>
  <c r="C192" i="9"/>
  <c r="C199" i="10"/>
  <c r="C196" i="9"/>
  <c r="C191" i="9"/>
  <c r="C194" i="10"/>
  <c r="C201" i="10"/>
  <c r="C195" i="9"/>
  <c r="C200" i="10"/>
  <c r="C200" i="9"/>
  <c r="C196" i="10"/>
  <c r="C197" i="10"/>
  <c r="C194" i="9"/>
  <c r="C132" i="9" l="1"/>
  <c r="C155" i="9"/>
  <c r="C176" i="9"/>
  <c r="C153" i="9"/>
  <c r="C126" i="9"/>
  <c r="C135" i="9"/>
  <c r="C147" i="9"/>
  <c r="C178" i="9"/>
  <c r="C173" i="9"/>
  <c r="C146" i="9"/>
  <c r="C175" i="9"/>
  <c r="C170" i="9"/>
  <c r="C149" i="9"/>
  <c r="C169" i="9"/>
  <c r="C154" i="9"/>
  <c r="C131" i="9"/>
  <c r="C180" i="9"/>
  <c r="C171" i="9"/>
  <c r="C130" i="9"/>
  <c r="C125" i="9"/>
  <c r="C174" i="9"/>
  <c r="C152" i="9"/>
  <c r="C129" i="9"/>
  <c r="C124" i="9"/>
  <c r="C157" i="9"/>
  <c r="C177" i="9"/>
  <c r="C133" i="9"/>
  <c r="C128" i="9"/>
  <c r="C172" i="9"/>
  <c r="C150" i="9"/>
  <c r="C148" i="9"/>
  <c r="C151" i="9"/>
  <c r="C127" i="9"/>
  <c r="C131" i="10" l="1"/>
  <c r="C127" i="10"/>
  <c r="C133" i="10"/>
  <c r="C154" i="10"/>
  <c r="C134" i="10"/>
  <c r="C125" i="10"/>
  <c r="C128" i="10"/>
  <c r="C130" i="10"/>
  <c r="C149" i="10"/>
  <c r="C155" i="10"/>
  <c r="C147" i="10"/>
  <c r="C150" i="10"/>
  <c r="C152" i="10"/>
  <c r="C129" i="10"/>
  <c r="C158" i="10"/>
  <c r="C132" i="10"/>
  <c r="C175" i="10"/>
  <c r="C172" i="10"/>
  <c r="C148" i="10"/>
  <c r="C153" i="10"/>
  <c r="C126" i="10"/>
  <c r="C173" i="10" l="1"/>
  <c r="C156" i="10"/>
  <c r="C151" i="10"/>
  <c r="C178" i="10"/>
  <c r="C136" i="10"/>
  <c r="C174" i="10"/>
  <c r="C171" i="10"/>
  <c r="C177" i="10"/>
  <c r="C179" i="10"/>
  <c r="C176" i="10"/>
  <c r="C181" i="10"/>
  <c r="C170" i="10"/>
  <c r="H202" i="10" l="1"/>
  <c r="H204" i="10" s="1"/>
  <c r="H201" i="9"/>
  <c r="H203" i="9" s="1"/>
  <c r="F201" i="9"/>
  <c r="F203" i="9" s="1"/>
  <c r="F202" i="10"/>
  <c r="F204" i="10" s="1"/>
  <c r="G201" i="9" l="1"/>
  <c r="G203" i="9" s="1"/>
  <c r="E202" i="10"/>
  <c r="E204" i="10" s="1"/>
  <c r="G202" i="10"/>
  <c r="G204" i="10" s="1"/>
  <c r="E201" i="9"/>
  <c r="E203" i="9" s="1"/>
  <c r="I24" i="12" l="1"/>
  <c r="I26" i="12" s="1"/>
  <c r="K24" i="12"/>
  <c r="K26" i="12" s="1"/>
  <c r="D24" i="12"/>
  <c r="D26" i="12" s="1"/>
  <c r="F24" i="12"/>
  <c r="F26" i="12" s="1"/>
  <c r="H24" i="12"/>
  <c r="H26" i="12" s="1"/>
  <c r="J24" i="12"/>
  <c r="J26" i="12" s="1"/>
  <c r="C24" i="12"/>
  <c r="C26" i="12" s="1"/>
  <c r="E24" i="12"/>
  <c r="E26" i="12" s="1"/>
  <c r="G24" i="12"/>
  <c r="G26" i="12" s="1"/>
  <c r="K24" i="11" l="1"/>
  <c r="K26" i="11" s="1"/>
  <c r="G24" i="11"/>
  <c r="G26" i="11" s="1"/>
  <c r="D24" i="11"/>
  <c r="D26" i="11" s="1"/>
  <c r="E24" i="11"/>
  <c r="E26" i="11" s="1"/>
  <c r="I24" i="11"/>
  <c r="I26" i="11" s="1"/>
  <c r="F24" i="11"/>
  <c r="F26" i="11" s="1"/>
  <c r="H24" i="11"/>
  <c r="H26" i="11" s="1"/>
  <c r="J24" i="11"/>
  <c r="J26" i="11" s="1"/>
  <c r="C24" i="11"/>
  <c r="C26" i="11" s="1"/>
  <c r="G24" i="8" l="1"/>
  <c r="G26" i="8" s="1"/>
  <c r="D24" i="8" l="1"/>
  <c r="D26" i="8" s="1"/>
  <c r="E24" i="8"/>
  <c r="E26" i="8" s="1"/>
  <c r="F24" i="8"/>
  <c r="F26" i="8" s="1"/>
  <c r="K24" i="8"/>
  <c r="K26" i="8" s="1"/>
  <c r="J24" i="8"/>
  <c r="J26" i="8" s="1"/>
  <c r="H24" i="8"/>
  <c r="H26" i="8" s="1"/>
  <c r="I24" i="8"/>
  <c r="I26" i="8" s="1"/>
  <c r="C24" i="8"/>
  <c r="C26" i="8" s="1"/>
  <c r="G179" i="9" l="1"/>
  <c r="G181" i="9" s="1"/>
  <c r="F179" i="9"/>
  <c r="F181" i="9" s="1"/>
  <c r="H179" i="9"/>
  <c r="H181" i="9" s="1"/>
  <c r="E179" i="9" l="1"/>
  <c r="E181" i="9" s="1"/>
  <c r="H180" i="10" l="1"/>
  <c r="H182" i="10" s="1"/>
  <c r="G180" i="10"/>
  <c r="G182" i="10" s="1"/>
  <c r="F180" i="10"/>
  <c r="F182" i="10" s="1"/>
  <c r="E180" i="10"/>
  <c r="E182" i="10" s="1"/>
  <c r="D25" i="18" l="1"/>
  <c r="D27" i="18" s="1"/>
  <c r="E25" i="18" l="1"/>
  <c r="E27" i="18" s="1"/>
  <c r="E29" i="18" s="1"/>
  <c r="G25" i="18" l="1"/>
  <c r="G27" i="18" s="1"/>
  <c r="G29" i="18" s="1"/>
  <c r="C26" i="18"/>
  <c r="C14" i="18"/>
  <c r="H25" i="18" l="1"/>
  <c r="H27" i="18" s="1"/>
  <c r="H29" i="18" s="1"/>
  <c r="E135" i="10" l="1"/>
  <c r="E137" i="10" s="1"/>
  <c r="G134" i="9" l="1"/>
  <c r="G136" i="9" s="1"/>
  <c r="F134" i="9" l="1"/>
  <c r="F136" i="9" s="1"/>
  <c r="C22" i="18"/>
  <c r="C18" i="18"/>
  <c r="C19" i="18"/>
  <c r="C21" i="18"/>
  <c r="C16" i="18"/>
  <c r="C23" i="18"/>
  <c r="C15" i="18"/>
  <c r="C17" i="18"/>
  <c r="C20" i="18"/>
  <c r="C9" i="18" l="1"/>
  <c r="C11" i="18"/>
  <c r="C13" i="18"/>
  <c r="C7" i="18"/>
  <c r="C12" i="18"/>
  <c r="C10" i="18" l="1"/>
  <c r="C8" i="18"/>
  <c r="F25" i="18" l="1"/>
  <c r="F27" i="18" s="1"/>
  <c r="F29" i="18" s="1"/>
  <c r="C6" i="18"/>
  <c r="C25" i="18" s="1"/>
  <c r="C27" i="18" s="1"/>
  <c r="F156" i="9" l="1"/>
  <c r="F158" i="9" s="1"/>
  <c r="G156" i="9" l="1"/>
  <c r="G158" i="9" s="1"/>
  <c r="E157" i="10" l="1"/>
  <c r="E159" i="10" s="1"/>
  <c r="C94" i="17" l="1"/>
  <c r="C92" i="17"/>
  <c r="C89" i="17"/>
  <c r="C93" i="17" l="1"/>
  <c r="C101" i="17"/>
  <c r="C90" i="17"/>
  <c r="C96" i="17"/>
  <c r="C95" i="17"/>
  <c r="C97" i="17"/>
  <c r="C98" i="17"/>
  <c r="C91" i="17"/>
  <c r="F100" i="17"/>
  <c r="F102" i="17" s="1"/>
  <c r="F104" i="17" s="1"/>
  <c r="C86" i="17"/>
  <c r="C87" i="17"/>
  <c r="E100" i="17"/>
  <c r="E102" i="17" s="1"/>
  <c r="E104" i="17" s="1"/>
  <c r="C119" i="17" l="1"/>
  <c r="C85" i="17"/>
  <c r="C84" i="17"/>
  <c r="C116" i="17"/>
  <c r="C121" i="17"/>
  <c r="H100" i="17"/>
  <c r="H102" i="17" s="1"/>
  <c r="H104" i="17" s="1"/>
  <c r="C81" i="17"/>
  <c r="C123" i="17"/>
  <c r="C115" i="17"/>
  <c r="C122" i="17"/>
  <c r="C120" i="17"/>
  <c r="G100" i="17"/>
  <c r="G102" i="17" s="1"/>
  <c r="G104" i="17" s="1"/>
  <c r="C88" i="17"/>
  <c r="C114" i="17"/>
  <c r="C118" i="17"/>
  <c r="C82" i="17"/>
  <c r="C117" i="17"/>
  <c r="E125" i="17"/>
  <c r="E127" i="17" s="1"/>
  <c r="E129" i="17" s="1"/>
  <c r="F125" i="17"/>
  <c r="F127" i="17" s="1"/>
  <c r="F129" i="17" s="1"/>
  <c r="C83" i="17"/>
  <c r="C109" i="17"/>
  <c r="C111" i="17"/>
  <c r="C112" i="17" l="1"/>
  <c r="C113" i="17"/>
  <c r="C106" i="17"/>
  <c r="C107" i="17"/>
  <c r="D100" i="17"/>
  <c r="D102" i="17" s="1"/>
  <c r="G125" i="17"/>
  <c r="G127" i="17" s="1"/>
  <c r="G129" i="17" s="1"/>
  <c r="C100" i="17"/>
  <c r="C102" i="17" s="1"/>
  <c r="H125" i="17"/>
  <c r="H127" i="17" s="1"/>
  <c r="H129" i="17" s="1"/>
  <c r="C39" i="17"/>
  <c r="C44" i="17"/>
  <c r="C110" i="17"/>
  <c r="C43" i="17" l="1"/>
  <c r="D125" i="17"/>
  <c r="D127" i="17" s="1"/>
  <c r="C40" i="17"/>
  <c r="C47" i="17"/>
  <c r="C48" i="17"/>
  <c r="C46" i="17"/>
  <c r="C45" i="17"/>
  <c r="C41" i="17"/>
  <c r="C42" i="17"/>
  <c r="C108" i="17"/>
  <c r="C125" i="17" s="1"/>
  <c r="C127" i="17" s="1"/>
  <c r="C37" i="17"/>
  <c r="C36" i="17"/>
  <c r="F75" i="17"/>
  <c r="F77" i="17" s="1"/>
  <c r="F79" i="17" s="1"/>
  <c r="C38" i="17"/>
  <c r="G75" i="17" l="1"/>
  <c r="G77" i="17" s="1"/>
  <c r="G79" i="17" s="1"/>
  <c r="F50" i="17"/>
  <c r="F52" i="17" s="1"/>
  <c r="F54" i="17" s="1"/>
  <c r="E75" i="17"/>
  <c r="E77" i="17" s="1"/>
  <c r="E79" i="17" s="1"/>
  <c r="C34" i="17"/>
  <c r="H75" i="17"/>
  <c r="H77" i="17" s="1"/>
  <c r="H79" i="17" s="1"/>
  <c r="E50" i="17"/>
  <c r="E52" i="17" s="1"/>
  <c r="E54" i="17" s="1"/>
  <c r="C31" i="17"/>
  <c r="C32" i="17"/>
  <c r="G50" i="17"/>
  <c r="G52" i="17" s="1"/>
  <c r="G54" i="17" s="1"/>
  <c r="H50" i="17"/>
  <c r="H52" i="17" s="1"/>
  <c r="H54" i="17" s="1"/>
  <c r="D75" i="17"/>
  <c r="D77" i="17" s="1"/>
  <c r="C35" i="17"/>
  <c r="C33" i="17"/>
  <c r="D50" i="17" l="1"/>
  <c r="D52" i="17" s="1"/>
  <c r="C50" i="17"/>
  <c r="C52" i="17" s="1"/>
  <c r="C75" i="17"/>
  <c r="C77" i="17" s="1"/>
  <c r="C115" i="18" l="1"/>
  <c r="C122" i="18" l="1"/>
  <c r="C117" i="18"/>
  <c r="C119" i="18"/>
  <c r="C120" i="18"/>
  <c r="C123" i="18"/>
  <c r="C121" i="18"/>
  <c r="C127" i="18"/>
  <c r="C116" i="18"/>
  <c r="C124" i="18"/>
  <c r="C118" i="18"/>
  <c r="F126" i="18"/>
  <c r="F128" i="18" s="1"/>
  <c r="F130" i="18" s="1"/>
  <c r="C112" i="18"/>
  <c r="C113" i="18" l="1"/>
  <c r="G126" i="18"/>
  <c r="G128" i="18" s="1"/>
  <c r="G130" i="18" s="1"/>
  <c r="C114" i="18"/>
  <c r="C107" i="18"/>
  <c r="C108" i="18"/>
  <c r="E126" i="18"/>
  <c r="E128" i="18" s="1"/>
  <c r="E130" i="18" s="1"/>
  <c r="C111" i="18"/>
  <c r="C110" i="18"/>
  <c r="H126" i="18"/>
  <c r="H128" i="18" s="1"/>
  <c r="H130" i="18" s="1"/>
  <c r="L32" i="30"/>
  <c r="C109" i="18" l="1"/>
  <c r="C126" i="18" s="1"/>
  <c r="C128" i="18" s="1"/>
  <c r="D126" i="18"/>
  <c r="D128" i="18" s="1"/>
  <c r="C95" i="18" l="1"/>
  <c r="C99" i="18"/>
  <c r="C92" i="18"/>
  <c r="C90" i="18"/>
  <c r="C93" i="18"/>
  <c r="C94" i="18"/>
  <c r="C102" i="18"/>
  <c r="C98" i="18"/>
  <c r="C91" i="18"/>
  <c r="C97" i="18"/>
  <c r="C96" i="18"/>
  <c r="F101" i="18"/>
  <c r="F103" i="18" s="1"/>
  <c r="F105" i="18" s="1"/>
  <c r="C85" i="18"/>
  <c r="H101" i="18"/>
  <c r="H103" i="18" s="1"/>
  <c r="H105" i="18" s="1"/>
  <c r="C89" i="18" l="1"/>
  <c r="C88" i="18"/>
  <c r="C87" i="18"/>
  <c r="E101" i="18"/>
  <c r="E103" i="18" s="1"/>
  <c r="E105" i="18" s="1"/>
  <c r="C86" i="18"/>
  <c r="C83" i="18"/>
  <c r="C82" i="18"/>
  <c r="K32" i="30"/>
  <c r="G101" i="18"/>
  <c r="G103" i="18" s="1"/>
  <c r="G105" i="18" s="1"/>
  <c r="C84" i="18"/>
  <c r="D101" i="18" l="1"/>
  <c r="D103" i="18" s="1"/>
  <c r="C101" i="18"/>
  <c r="C103" i="18" s="1"/>
  <c r="C48" i="18" l="1"/>
  <c r="C42" i="18" l="1"/>
  <c r="C40" i="18"/>
  <c r="C51" i="18"/>
  <c r="C45" i="18"/>
  <c r="C44" i="18"/>
  <c r="C39" i="18"/>
  <c r="C47" i="18"/>
  <c r="C41" i="18"/>
  <c r="C43" i="18"/>
  <c r="C46" i="18"/>
  <c r="H50" i="18"/>
  <c r="H52" i="18" s="1"/>
  <c r="H54" i="18" s="1"/>
  <c r="F50" i="18"/>
  <c r="F52" i="18" s="1"/>
  <c r="F54" i="18" s="1"/>
  <c r="C37" i="18" l="1"/>
  <c r="G50" i="18"/>
  <c r="G52" i="18" s="1"/>
  <c r="G54" i="18" s="1"/>
  <c r="C32" i="18"/>
  <c r="C31" i="18"/>
  <c r="C38" i="18"/>
  <c r="C34" i="18"/>
  <c r="C36" i="18"/>
  <c r="G32" i="30"/>
  <c r="F76" i="18"/>
  <c r="F78" i="18" s="1"/>
  <c r="F80" i="18" s="1"/>
  <c r="C35" i="18"/>
  <c r="E76" i="18" l="1"/>
  <c r="E78" i="18" s="1"/>
  <c r="E80" i="18" s="1"/>
  <c r="G76" i="18"/>
  <c r="G78" i="18" s="1"/>
  <c r="G80" i="18" s="1"/>
  <c r="E50" i="18"/>
  <c r="E52" i="18" s="1"/>
  <c r="E54" i="18" s="1"/>
  <c r="H32" i="30"/>
  <c r="I32" i="30"/>
  <c r="J32" i="30"/>
  <c r="D50" i="18"/>
  <c r="D52" i="18" s="1"/>
  <c r="H76" i="18"/>
  <c r="H78" i="18" s="1"/>
  <c r="H80" i="18" s="1"/>
  <c r="D76" i="18"/>
  <c r="D78" i="18" s="1"/>
  <c r="C33" i="18" l="1"/>
  <c r="C50" i="18" s="1"/>
  <c r="C52" i="18" s="1"/>
  <c r="C76" i="18"/>
  <c r="C78" i="18" s="1"/>
  <c r="C16" i="17" l="1"/>
  <c r="C20" i="17"/>
  <c r="C22" i="17" l="1"/>
  <c r="C14" i="17"/>
  <c r="C19" i="17"/>
  <c r="C23" i="17"/>
  <c r="C18" i="17"/>
  <c r="C17" i="17"/>
  <c r="C15" i="17"/>
  <c r="C21" i="17"/>
  <c r="C9" i="17"/>
  <c r="E25" i="17"/>
  <c r="E27" i="17" s="1"/>
  <c r="E29" i="17" s="1"/>
  <c r="C12" i="17"/>
  <c r="C11" i="17"/>
  <c r="C7" i="17" l="1"/>
  <c r="F25" i="17"/>
  <c r="F27" i="17" s="1"/>
  <c r="F29" i="17" s="1"/>
  <c r="G25" i="17"/>
  <c r="G27" i="17" s="1"/>
  <c r="G29" i="17" s="1"/>
  <c r="H25" i="17"/>
  <c r="H27" i="17" s="1"/>
  <c r="H29" i="17" s="1"/>
  <c r="C6" i="17"/>
  <c r="C13" i="17"/>
  <c r="C10" i="17"/>
  <c r="C8" i="17"/>
  <c r="D25" i="17" l="1"/>
  <c r="D27" i="17" s="1"/>
  <c r="C25" i="17"/>
  <c r="C27" i="17" s="1"/>
  <c r="F32" i="30" l="1"/>
  <c r="F28" i="30"/>
  <c r="D28" i="30"/>
  <c r="D32" i="30"/>
  <c r="L28" i="30"/>
  <c r="K28" i="30"/>
  <c r="G28" i="30"/>
  <c r="H28" i="30"/>
  <c r="J28" i="30"/>
  <c r="I28" i="30"/>
  <c r="E32" i="30"/>
  <c r="E28" i="30"/>
  <c r="F157" i="10" l="1"/>
  <c r="F159" i="10" s="1"/>
  <c r="H157" i="10"/>
  <c r="H159" i="10" s="1"/>
  <c r="H135" i="10"/>
  <c r="H137" i="10" s="1"/>
  <c r="F135" i="10"/>
  <c r="F137" i="10" s="1"/>
  <c r="H156" i="9" l="1"/>
  <c r="H158" i="9" s="1"/>
  <c r="E156" i="9"/>
  <c r="E158" i="9" s="1"/>
  <c r="H134" i="9"/>
  <c r="H136" i="9" s="1"/>
  <c r="E134" i="9"/>
  <c r="E136" i="9" s="1"/>
  <c r="G135" i="10" l="1"/>
  <c r="G137" i="10" s="1"/>
  <c r="G157" i="10"/>
  <c r="G159" i="10" s="1"/>
  <c r="C144" i="10" l="1"/>
  <c r="C140" i="10"/>
  <c r="C145" i="10"/>
  <c r="C146" i="10"/>
  <c r="C142" i="10"/>
  <c r="M24" i="12" l="1"/>
  <c r="M26" i="12" s="1"/>
  <c r="C139" i="10"/>
  <c r="C143" i="10"/>
  <c r="C141" i="10"/>
  <c r="C157" i="10" l="1"/>
  <c r="C159" i="10" s="1"/>
  <c r="D157" i="10"/>
  <c r="D159" i="10" s="1"/>
  <c r="C118" i="10" l="1"/>
  <c r="C124" i="10"/>
  <c r="C123" i="10"/>
  <c r="C122" i="10"/>
  <c r="C120" i="10"/>
  <c r="L24" i="12" l="1"/>
  <c r="L26" i="12" s="1"/>
  <c r="C117" i="10"/>
  <c r="C121" i="10"/>
  <c r="C119" i="10"/>
  <c r="C135" i="10" s="1"/>
  <c r="C137" i="10" s="1"/>
  <c r="D135" i="10" l="1"/>
  <c r="D137" i="10" s="1"/>
  <c r="C141" i="9" l="1"/>
  <c r="C145" i="9"/>
  <c r="C143" i="9"/>
  <c r="C144" i="9"/>
  <c r="C142" i="9"/>
  <c r="C139" i="9"/>
  <c r="C138" i="9" l="1"/>
  <c r="M24" i="11"/>
  <c r="M26" i="11" s="1"/>
  <c r="C140" i="9"/>
  <c r="C156" i="9" l="1"/>
  <c r="C158" i="9" s="1"/>
  <c r="M24" i="8"/>
  <c r="M26" i="8" s="1"/>
  <c r="D156" i="9"/>
  <c r="D158" i="9" s="1"/>
  <c r="C117" i="9" l="1"/>
  <c r="C121" i="9"/>
  <c r="C122" i="9"/>
  <c r="C119" i="9"/>
  <c r="C120" i="9"/>
  <c r="C123" i="9"/>
  <c r="C118" i="9"/>
  <c r="L24" i="11" l="1"/>
  <c r="L26" i="11" s="1"/>
  <c r="C116" i="9"/>
  <c r="C134" i="9" s="1"/>
  <c r="C136" i="9" s="1"/>
  <c r="D134" i="9"/>
  <c r="D136" i="9" s="1"/>
  <c r="L24" i="8"/>
  <c r="L26" i="8" s="1"/>
  <c r="C167" i="9" l="1"/>
  <c r="C162" i="9"/>
  <c r="C164" i="9"/>
  <c r="C168" i="9"/>
  <c r="C166" i="9"/>
  <c r="C161" i="9" l="1"/>
  <c r="C189" i="9"/>
  <c r="C163" i="9"/>
  <c r="C165" i="9"/>
  <c r="C186" i="9"/>
  <c r="C188" i="9"/>
  <c r="C184" i="9"/>
  <c r="C190" i="9"/>
  <c r="N24" i="11"/>
  <c r="N26" i="11" s="1"/>
  <c r="C183" i="9" l="1"/>
  <c r="C179" i="9"/>
  <c r="C181" i="9" s="1"/>
  <c r="D179" i="9"/>
  <c r="D181" i="9" s="1"/>
  <c r="O24" i="11"/>
  <c r="O26" i="11" s="1"/>
  <c r="C187" i="9"/>
  <c r="C185" i="9"/>
  <c r="C201" i="9" l="1"/>
  <c r="C203" i="9" s="1"/>
  <c r="D201" i="9"/>
  <c r="D203" i="9" s="1"/>
  <c r="C191" i="10" l="1"/>
  <c r="C190" i="10"/>
  <c r="C185" i="10"/>
  <c r="C189" i="10"/>
  <c r="C187" i="10"/>
  <c r="C184" i="10" l="1"/>
  <c r="O24" i="12"/>
  <c r="O26" i="12" s="1"/>
  <c r="O24" i="8"/>
  <c r="O26" i="8" s="1"/>
  <c r="C186" i="10"/>
  <c r="C188" i="10"/>
  <c r="C202" i="10" l="1"/>
  <c r="C204" i="10" s="1"/>
  <c r="D202" i="10"/>
  <c r="D204" i="10" s="1"/>
  <c r="C169" i="10" l="1"/>
  <c r="C167" i="10"/>
  <c r="C163" i="10"/>
  <c r="C165" i="10"/>
  <c r="C168" i="10"/>
  <c r="C162" i="10" l="1"/>
  <c r="N24" i="12"/>
  <c r="N26" i="12" s="1"/>
  <c r="C164" i="10"/>
  <c r="C166" i="10"/>
  <c r="N24" i="8" l="1"/>
  <c r="N26" i="8" s="1"/>
  <c r="D180" i="10"/>
  <c r="D182" i="10" s="1"/>
  <c r="C180" i="10"/>
  <c r="C182" i="10" s="1"/>
  <c r="J24" i="20" l="1"/>
  <c r="J26" i="20" s="1"/>
  <c r="K24" i="20" l="1"/>
  <c r="K26" i="20" s="1"/>
  <c r="F24" i="20"/>
  <c r="F26" i="20" s="1"/>
  <c r="F28" i="20" s="1"/>
  <c r="I24" i="20"/>
  <c r="I26" i="20" s="1"/>
  <c r="E227" i="18"/>
  <c r="E229" i="18" s="1"/>
  <c r="D24" i="19"/>
  <c r="D26" i="19" s="1"/>
  <c r="D28" i="19" s="1"/>
  <c r="D24" i="20"/>
  <c r="D26" i="20" s="1"/>
  <c r="D28" i="20" s="1"/>
  <c r="H24" i="20"/>
  <c r="H26" i="20" s="1"/>
  <c r="E24" i="20"/>
  <c r="E26" i="20" s="1"/>
  <c r="E28" i="20" s="1"/>
  <c r="F24" i="19"/>
  <c r="F26" i="19" s="1"/>
  <c r="F28" i="19" s="1"/>
  <c r="C24" i="19"/>
  <c r="C26" i="19" s="1"/>
  <c r="C28" i="19" s="1"/>
  <c r="C24" i="20"/>
  <c r="C26" i="20" s="1"/>
  <c r="C28" i="20" s="1"/>
  <c r="G24" i="20"/>
  <c r="G26" i="20" s="1"/>
  <c r="G28" i="20" s="1"/>
  <c r="K24" i="19" l="1"/>
  <c r="K26" i="19" s="1"/>
  <c r="I24" i="19"/>
  <c r="I26" i="19" s="1"/>
  <c r="E24" i="19"/>
  <c r="E26" i="19" s="1"/>
  <c r="E28" i="19" s="1"/>
  <c r="H24" i="19"/>
  <c r="H26" i="19" s="1"/>
  <c r="G24" i="19"/>
  <c r="G26" i="19" s="1"/>
  <c r="G28" i="19" s="1"/>
  <c r="J24" i="19"/>
  <c r="J26" i="19" s="1"/>
  <c r="D24" i="15" l="1"/>
  <c r="D26" i="15" s="1"/>
  <c r="E24" i="15"/>
  <c r="E26" i="15" s="1"/>
  <c r="G24" i="15"/>
  <c r="G26" i="15" s="1"/>
  <c r="F24" i="15"/>
  <c r="F26" i="15" s="1"/>
  <c r="E201" i="18" l="1"/>
  <c r="E203" i="18" s="1"/>
  <c r="E151" i="18" l="1"/>
  <c r="E153" i="18" s="1"/>
  <c r="E176" i="18" l="1"/>
  <c r="E178" i="18" s="1"/>
  <c r="C24" i="15" l="1"/>
  <c r="C26" i="15" s="1"/>
  <c r="M24" i="20" l="1"/>
  <c r="M26" i="20" s="1"/>
  <c r="D176" i="18" l="1"/>
  <c r="D178" i="18" s="1"/>
  <c r="L24" i="20" l="1"/>
  <c r="L26" i="20" s="1"/>
  <c r="D151" i="18"/>
  <c r="D153" i="18" s="1"/>
  <c r="D176" i="17" l="1"/>
  <c r="D178" i="17" s="1"/>
  <c r="M24" i="19"/>
  <c r="M26" i="19" s="1"/>
  <c r="L24" i="19" l="1"/>
  <c r="L26" i="19" s="1"/>
  <c r="D150" i="17" l="1"/>
  <c r="D152" i="17" s="1"/>
  <c r="O24" i="19" l="1"/>
  <c r="O26" i="19" s="1"/>
  <c r="D227" i="17" l="1"/>
  <c r="D229" i="17" s="1"/>
  <c r="N24" i="19" l="1"/>
  <c r="N26" i="19" s="1"/>
  <c r="D201" i="17" l="1"/>
  <c r="D203" i="17" s="1"/>
  <c r="O24" i="20" l="1"/>
  <c r="O26" i="20" s="1"/>
  <c r="D227" i="18" l="1"/>
  <c r="D229" i="18" s="1"/>
  <c r="N24" i="20" l="1"/>
  <c r="N26" i="20" s="1"/>
  <c r="D201" i="18" l="1"/>
  <c r="D203" i="18" s="1"/>
  <c r="C214" i="18" l="1"/>
  <c r="C213" i="18"/>
  <c r="C209" i="18" l="1"/>
  <c r="C211" i="18"/>
  <c r="C215" i="18"/>
  <c r="H201" i="18"/>
  <c r="H203" i="18" s="1"/>
  <c r="H205" i="18" s="1"/>
  <c r="C212" i="18"/>
  <c r="G227" i="18"/>
  <c r="G229" i="18" s="1"/>
  <c r="F201" i="18"/>
  <c r="F203" i="18" s="1"/>
  <c r="F205" i="18" s="1"/>
  <c r="G227" i="17"/>
  <c r="G229" i="17" s="1"/>
  <c r="G231" i="17" s="1"/>
  <c r="C214" i="17"/>
  <c r="H227" i="18" l="1"/>
  <c r="H229" i="18" s="1"/>
  <c r="H231" i="18" s="1"/>
  <c r="F176" i="18"/>
  <c r="F178" i="18" s="1"/>
  <c r="F180" i="18" s="1"/>
  <c r="C208" i="18"/>
  <c r="C210" i="18"/>
  <c r="F227" i="18"/>
  <c r="F229" i="18" s="1"/>
  <c r="F231" i="18" s="1"/>
  <c r="F151" i="18"/>
  <c r="F153" i="18" s="1"/>
  <c r="F155" i="18" s="1"/>
  <c r="C215" i="17"/>
  <c r="H151" i="18"/>
  <c r="H153" i="18" s="1"/>
  <c r="H155" i="18" s="1"/>
  <c r="H227" i="17"/>
  <c r="H229" i="17" s="1"/>
  <c r="H231" i="17" s="1"/>
  <c r="C211" i="17"/>
  <c r="F227" i="17"/>
  <c r="F229" i="17" s="1"/>
  <c r="F231" i="17" s="1"/>
  <c r="C209" i="17"/>
  <c r="C213" i="17"/>
  <c r="C212" i="17"/>
  <c r="H176" i="18"/>
  <c r="H178" i="18" s="1"/>
  <c r="H180" i="18" s="1"/>
  <c r="C208" i="17" l="1"/>
  <c r="C227" i="18"/>
  <c r="C229" i="18" s="1"/>
  <c r="O24" i="15"/>
  <c r="O26" i="15" s="1"/>
  <c r="C210" i="17"/>
  <c r="C227" i="17" l="1"/>
  <c r="C229" i="17" s="1"/>
  <c r="E227" i="17"/>
  <c r="E229" i="17" s="1"/>
  <c r="E231" i="17" s="1"/>
  <c r="C134" i="17" l="1"/>
  <c r="C136" i="17"/>
  <c r="C162" i="17"/>
  <c r="G201" i="17" l="1"/>
  <c r="G203" i="17" s="1"/>
  <c r="G205" i="17" s="1"/>
  <c r="H201" i="17"/>
  <c r="H203" i="17" s="1"/>
  <c r="H205" i="17" s="1"/>
  <c r="G150" i="17"/>
  <c r="G152" i="17" s="1"/>
  <c r="G154" i="17" s="1"/>
  <c r="G176" i="17"/>
  <c r="G178" i="17" s="1"/>
  <c r="G180" i="17" s="1"/>
  <c r="C135" i="17"/>
  <c r="F150" i="17"/>
  <c r="F152" i="17" s="1"/>
  <c r="F154" i="17" s="1"/>
  <c r="F176" i="17"/>
  <c r="F178" i="17" s="1"/>
  <c r="F180" i="17" s="1"/>
  <c r="C188" i="17"/>
  <c r="C185" i="17"/>
  <c r="C137" i="17"/>
  <c r="C187" i="17"/>
  <c r="H176" i="17"/>
  <c r="H178" i="17" s="1"/>
  <c r="H180" i="17" s="1"/>
  <c r="C158" i="17"/>
  <c r="C189" i="17"/>
  <c r="C138" i="17"/>
  <c r="C164" i="17"/>
  <c r="C160" i="17"/>
  <c r="H150" i="17"/>
  <c r="H152" i="17" s="1"/>
  <c r="H154" i="17" s="1"/>
  <c r="F201" i="17"/>
  <c r="F203" i="17" s="1"/>
  <c r="F205" i="17" s="1"/>
  <c r="C163" i="17"/>
  <c r="C183" i="17"/>
  <c r="C132" i="17"/>
  <c r="C131" i="17" l="1"/>
  <c r="C182" i="17"/>
  <c r="K24" i="15"/>
  <c r="K26" i="15" s="1"/>
  <c r="C157" i="17"/>
  <c r="C159" i="17"/>
  <c r="C133" i="17"/>
  <c r="C161" i="17"/>
  <c r="I24" i="15"/>
  <c r="I26" i="15" s="1"/>
  <c r="C184" i="17"/>
  <c r="C186" i="17"/>
  <c r="J24" i="15"/>
  <c r="J26" i="15" s="1"/>
  <c r="C150" i="17" l="1"/>
  <c r="C152" i="17" s="1"/>
  <c r="H24" i="15"/>
  <c r="H26" i="15" s="1"/>
  <c r="C201" i="17"/>
  <c r="C203" i="17" s="1"/>
  <c r="C176" i="17"/>
  <c r="C178" i="17" s="1"/>
  <c r="E176" i="17"/>
  <c r="E178" i="17" s="1"/>
  <c r="E180" i="17" s="1"/>
  <c r="E201" i="17"/>
  <c r="E203" i="17" s="1"/>
  <c r="E205" i="17" s="1"/>
  <c r="E150" i="17"/>
  <c r="E152" i="17" s="1"/>
  <c r="E154" i="17" s="1"/>
  <c r="C132" i="18" l="1"/>
  <c r="C160" i="18"/>
  <c r="C162" i="18"/>
  <c r="C135" i="18"/>
  <c r="C139" i="18"/>
  <c r="C133" i="18"/>
  <c r="C138" i="18"/>
  <c r="C158" i="18"/>
  <c r="C164" i="18"/>
  <c r="C163" i="18"/>
  <c r="C137" i="18"/>
  <c r="C157" i="18" l="1"/>
  <c r="L24" i="15"/>
  <c r="L26" i="15" s="1"/>
  <c r="C183" i="18"/>
  <c r="C185" i="18"/>
  <c r="C189" i="18"/>
  <c r="C134" i="18"/>
  <c r="C188" i="18"/>
  <c r="M24" i="15"/>
  <c r="M26" i="15" s="1"/>
  <c r="C136" i="18"/>
  <c r="C187" i="18"/>
  <c r="C159" i="18"/>
  <c r="C161" i="18"/>
  <c r="C151" i="18" l="1"/>
  <c r="C153" i="18" s="1"/>
  <c r="G151" i="18"/>
  <c r="G153" i="18" s="1"/>
  <c r="G176" i="18"/>
  <c r="G178" i="18" s="1"/>
  <c r="C176" i="18"/>
  <c r="C178" i="18" s="1"/>
  <c r="C182" i="18"/>
  <c r="N24" i="15"/>
  <c r="N26" i="15" s="1"/>
  <c r="C186" i="18"/>
  <c r="C184" i="18" l="1"/>
  <c r="C201" i="18" s="1"/>
  <c r="C203" i="18" s="1"/>
  <c r="G201" i="18"/>
  <c r="G203" i="18" s="1"/>
  <c r="G231" i="18" l="1"/>
  <c r="E231" i="18"/>
  <c r="G205" i="18"/>
  <c r="E205" i="18"/>
  <c r="G180" i="18"/>
  <c r="E180" i="18"/>
  <c r="G155" i="18"/>
  <c r="E155" i="18"/>
  <c r="F25" i="24" l="1"/>
  <c r="F27" i="24" s="1"/>
  <c r="F29" i="24" s="1"/>
  <c r="F75" i="24" l="1"/>
  <c r="F77" i="24" s="1"/>
  <c r="F79" i="24" s="1"/>
  <c r="G75" i="23" l="1"/>
  <c r="G77" i="23" s="1"/>
  <c r="G79" i="23" s="1"/>
  <c r="H75" i="23"/>
  <c r="H77" i="23" s="1"/>
  <c r="H79" i="23" s="1"/>
  <c r="F75" i="23"/>
  <c r="F77" i="23" s="1"/>
  <c r="F79" i="23" s="1"/>
  <c r="H25" i="23"/>
  <c r="H27" i="23" s="1"/>
  <c r="H29" i="23" s="1"/>
  <c r="G25" i="23" l="1"/>
  <c r="G27" i="23" s="1"/>
  <c r="G29" i="23" s="1"/>
  <c r="E25" i="23"/>
  <c r="E27" i="23" s="1"/>
  <c r="E29" i="23" s="1"/>
  <c r="E75" i="23"/>
  <c r="E77" i="23" s="1"/>
  <c r="E79" i="23" s="1"/>
  <c r="H50" i="23"/>
  <c r="H52" i="23" s="1"/>
  <c r="H54" i="23" s="1"/>
  <c r="F50" i="23"/>
  <c r="F52" i="23" s="1"/>
  <c r="F54" i="23" s="1"/>
  <c r="G50" i="23"/>
  <c r="G52" i="23" s="1"/>
  <c r="G54" i="23" s="1"/>
  <c r="F25" i="23"/>
  <c r="F27" i="23" s="1"/>
  <c r="F29" i="23" s="1"/>
  <c r="E50" i="23"/>
  <c r="E52" i="23" s="1"/>
  <c r="E54" i="23" s="1"/>
  <c r="C28" i="24" l="1"/>
  <c r="C129" i="18" l="1"/>
  <c r="D130" i="18"/>
  <c r="C130" i="18" s="1"/>
  <c r="C104" i="18" l="1"/>
  <c r="D105" i="18"/>
  <c r="C105" i="18" s="1"/>
  <c r="D29" i="18" l="1"/>
  <c r="C29" i="18" s="1"/>
  <c r="C28" i="18"/>
  <c r="C79" i="18"/>
  <c r="D80" i="18"/>
  <c r="C80" i="18" s="1"/>
  <c r="C53" i="18"/>
  <c r="D54" i="18"/>
  <c r="C54" i="18" s="1"/>
  <c r="C28" i="23" l="1"/>
  <c r="C103" i="17" l="1"/>
  <c r="D104" i="17"/>
  <c r="C104" i="17" s="1"/>
  <c r="C78" i="17"/>
  <c r="D79" i="17"/>
  <c r="C79" i="17" s="1"/>
  <c r="C28" i="17"/>
  <c r="D29" i="17"/>
  <c r="C29" i="17" s="1"/>
  <c r="C53" i="17"/>
  <c r="D54" i="17"/>
  <c r="C54" i="17" s="1"/>
  <c r="C128" i="17" l="1"/>
  <c r="D129" i="17"/>
  <c r="C129" i="17" s="1"/>
  <c r="H25" i="24" l="1"/>
  <c r="H27" i="24" s="1"/>
  <c r="H29" i="24" s="1"/>
  <c r="D50" i="23" l="1"/>
  <c r="D52" i="23" s="1"/>
  <c r="D75" i="23"/>
  <c r="D77" i="23" s="1"/>
  <c r="C50" i="23" l="1"/>
  <c r="C52" i="23" s="1"/>
  <c r="C75" i="23"/>
  <c r="C77" i="23" s="1"/>
  <c r="F50" i="24" l="1"/>
  <c r="F52" i="24" s="1"/>
  <c r="F54" i="24" s="1"/>
  <c r="H50" i="24"/>
  <c r="H52" i="24" s="1"/>
  <c r="H54" i="24" s="1"/>
  <c r="E50" i="24"/>
  <c r="E52" i="24" s="1"/>
  <c r="G50" i="24" l="1"/>
  <c r="G52" i="24" s="1"/>
  <c r="H75" i="24" l="1"/>
  <c r="H77" i="24" s="1"/>
  <c r="H79" i="24" s="1"/>
  <c r="H25" i="21"/>
  <c r="H27" i="21" s="1"/>
  <c r="E75" i="24"/>
  <c r="E77" i="24" s="1"/>
  <c r="G75" i="24"/>
  <c r="G77" i="24" s="1"/>
  <c r="D50" i="24"/>
  <c r="D75" i="24"/>
  <c r="D77" i="24" l="1"/>
  <c r="C75" i="24"/>
  <c r="C50" i="24"/>
  <c r="D52" i="24"/>
  <c r="I25" i="21"/>
  <c r="I27" i="21" s="1"/>
  <c r="C52" i="24" l="1"/>
  <c r="C77" i="24"/>
  <c r="F25" i="21" l="1"/>
  <c r="F27" i="21" s="1"/>
  <c r="F29" i="21" s="1"/>
  <c r="F33" i="21" s="1"/>
  <c r="G25" i="21"/>
  <c r="G27" i="21" s="1"/>
  <c r="G29" i="21" s="1"/>
  <c r="G33" i="21" s="1"/>
  <c r="D25" i="23" l="1"/>
  <c r="D27" i="23" s="1"/>
  <c r="D29" i="23" s="1"/>
  <c r="C29" i="23" s="1"/>
  <c r="C25" i="21" l="1"/>
  <c r="C27" i="21" s="1"/>
  <c r="C29" i="21" s="1"/>
  <c r="C33" i="21" s="1"/>
  <c r="D25" i="21"/>
  <c r="D27" i="21" s="1"/>
  <c r="D29" i="21" s="1"/>
  <c r="D33" i="21" s="1"/>
  <c r="E25" i="21"/>
  <c r="E27" i="21" s="1"/>
  <c r="E29" i="21" s="1"/>
  <c r="E33" i="21" s="1"/>
  <c r="P28" i="30" l="1"/>
  <c r="O32" i="30" l="1"/>
  <c r="O28" i="30"/>
  <c r="M32" i="30" l="1"/>
  <c r="M28" i="30"/>
  <c r="N32" i="30" l="1"/>
  <c r="N28" i="30"/>
  <c r="O28" i="15" l="1"/>
  <c r="O28" i="20" l="1"/>
  <c r="C230" i="18" l="1"/>
  <c r="D231" i="18"/>
  <c r="C231" i="18" s="1"/>
  <c r="N28" i="20" l="1"/>
  <c r="C204" i="18" l="1"/>
  <c r="D205" i="18"/>
  <c r="C205" i="18" s="1"/>
  <c r="J28" i="20" l="1"/>
  <c r="K28" i="20" l="1"/>
  <c r="L28" i="20" l="1"/>
  <c r="C154" i="18" l="1"/>
  <c r="D155" i="18"/>
  <c r="C155" i="18" s="1"/>
  <c r="H28" i="20"/>
  <c r="I28" i="20"/>
  <c r="L28" i="15" l="1"/>
  <c r="K28" i="15" l="1"/>
  <c r="J28" i="15" l="1"/>
  <c r="I28" i="15" l="1"/>
  <c r="H28" i="15"/>
  <c r="M28" i="20" l="1"/>
  <c r="C179" i="18" l="1"/>
  <c r="D180" i="18"/>
  <c r="C180" i="18" s="1"/>
  <c r="M28" i="15" l="1"/>
  <c r="N28" i="15" l="1"/>
  <c r="O28" i="19" l="1"/>
  <c r="C230" i="17" l="1"/>
  <c r="D231" i="17"/>
  <c r="C231" i="17" s="1"/>
  <c r="N28" i="19" l="1"/>
  <c r="C204" i="17" l="1"/>
  <c r="D205" i="17"/>
  <c r="C205" i="17" s="1"/>
  <c r="L28" i="19" l="1"/>
  <c r="M28" i="19"/>
  <c r="I28" i="19"/>
  <c r="H28" i="19"/>
  <c r="K28" i="19"/>
  <c r="J28" i="19"/>
  <c r="C153" i="17" l="1"/>
  <c r="D154" i="17"/>
  <c r="C154" i="17" s="1"/>
  <c r="C179" i="17"/>
  <c r="D180" i="17"/>
  <c r="C180" i="17" s="1"/>
  <c r="C230" i="24" l="1"/>
  <c r="C204" i="24" l="1"/>
  <c r="D79" i="24" l="1"/>
  <c r="D54" i="24"/>
  <c r="C103" i="24"/>
  <c r="C153" i="24"/>
  <c r="C128" i="24" l="1"/>
  <c r="G54" i="24" l="1"/>
  <c r="G79" i="24"/>
  <c r="C53" i="24" l="1"/>
  <c r="E54" i="24"/>
  <c r="C54" i="24" s="1"/>
  <c r="C78" i="24"/>
  <c r="E79" i="24"/>
  <c r="C79" i="24" s="1"/>
  <c r="C179" i="24" l="1"/>
  <c r="C231" i="23" l="1"/>
  <c r="C204" i="23" l="1"/>
  <c r="C103" i="23" l="1"/>
  <c r="C128" i="23"/>
  <c r="C179" i="23"/>
  <c r="C153" i="23"/>
  <c r="H29" i="21" l="1"/>
  <c r="H33" i="21" s="1"/>
  <c r="I29" i="21"/>
  <c r="I33" i="21" s="1"/>
  <c r="C78" i="23" l="1"/>
  <c r="D79" i="23"/>
  <c r="C79" i="23" s="1"/>
  <c r="C53" i="23"/>
  <c r="D54" i="23"/>
  <c r="C54" i="23" s="1"/>
  <c r="E24" i="25" l="1"/>
  <c r="F24" i="26"/>
  <c r="C24" i="26"/>
  <c r="D24" i="26"/>
  <c r="E24" i="26"/>
  <c r="E26" i="26" s="1"/>
  <c r="E28" i="26" s="1"/>
  <c r="C24" i="25" l="1"/>
  <c r="C26" i="25" s="1"/>
  <c r="C28" i="25" s="1"/>
  <c r="G24" i="26"/>
  <c r="G26" i="26" s="1"/>
  <c r="G28" i="26" s="1"/>
  <c r="F26" i="26"/>
  <c r="F28" i="26" s="1"/>
  <c r="D24" i="25"/>
  <c r="D26" i="25" s="1"/>
  <c r="D28" i="25" s="1"/>
  <c r="C26" i="26"/>
  <c r="C28" i="26" s="1"/>
  <c r="E26" i="25"/>
  <c r="E28" i="25" s="1"/>
  <c r="G24" i="25"/>
  <c r="G26" i="25" s="1"/>
  <c r="G28" i="25" s="1"/>
  <c r="D26" i="26"/>
  <c r="D28" i="26" s="1"/>
  <c r="F24" i="25"/>
  <c r="F26" i="25" s="1"/>
  <c r="F28" i="25" s="1"/>
  <c r="H100" i="23" l="1"/>
  <c r="H102" i="23" s="1"/>
  <c r="H104" i="23" s="1"/>
  <c r="G100" i="23"/>
  <c r="G102" i="23" s="1"/>
  <c r="G104" i="23" s="1"/>
  <c r="G125" i="23"/>
  <c r="G127" i="23" s="1"/>
  <c r="G129" i="23" s="1"/>
  <c r="H125" i="23"/>
  <c r="H127" i="23" s="1"/>
  <c r="H129" i="23" s="1"/>
  <c r="F125" i="23" l="1"/>
  <c r="F127" i="23" s="1"/>
  <c r="F129" i="23" s="1"/>
  <c r="F100" i="23"/>
  <c r="F102" i="23" s="1"/>
  <c r="F104" i="23" s="1"/>
  <c r="B23" i="29" l="1"/>
  <c r="B25" i="29"/>
  <c r="B24" i="29"/>
  <c r="B22" i="29"/>
  <c r="B21" i="29" l="1"/>
  <c r="F176" i="24" l="1"/>
  <c r="F178" i="24" s="1"/>
  <c r="F180" i="24" s="1"/>
  <c r="F227" i="24"/>
  <c r="F229" i="24" s="1"/>
  <c r="F231" i="24" s="1"/>
  <c r="F228" i="23"/>
  <c r="F230" i="23" s="1"/>
  <c r="F232" i="23" s="1"/>
  <c r="H228" i="23" l="1"/>
  <c r="H230" i="23" s="1"/>
  <c r="H232" i="23" s="1"/>
  <c r="E228" i="23"/>
  <c r="E230" i="23" s="1"/>
  <c r="E232" i="23" s="1"/>
  <c r="F201" i="24"/>
  <c r="F203" i="24" s="1"/>
  <c r="F205" i="24" s="1"/>
  <c r="G228" i="23"/>
  <c r="G230" i="23" s="1"/>
  <c r="G232" i="23" s="1"/>
  <c r="F150" i="24"/>
  <c r="F152" i="24" s="1"/>
  <c r="F154" i="24" s="1"/>
  <c r="F125" i="24" l="1"/>
  <c r="F127" i="24" s="1"/>
  <c r="F129" i="24" s="1"/>
  <c r="F100" i="24"/>
  <c r="F102" i="24" s="1"/>
  <c r="F104" i="24" s="1"/>
  <c r="E150" i="23" l="1"/>
  <c r="E152" i="23" s="1"/>
  <c r="E154" i="23" s="1"/>
  <c r="H201" i="23"/>
  <c r="H203" i="23" s="1"/>
  <c r="H205" i="23" s="1"/>
  <c r="H176" i="23"/>
  <c r="H178" i="23" s="1"/>
  <c r="H180" i="23" s="1"/>
  <c r="F150" i="23"/>
  <c r="F152" i="23" s="1"/>
  <c r="F154" i="23" s="1"/>
  <c r="F176" i="23"/>
  <c r="F178" i="23" s="1"/>
  <c r="F180" i="23" s="1"/>
  <c r="E201" i="23"/>
  <c r="E203" i="23" s="1"/>
  <c r="E205" i="23" s="1"/>
  <c r="G150" i="23" l="1"/>
  <c r="G152" i="23" s="1"/>
  <c r="G154" i="23" s="1"/>
  <c r="E176" i="23"/>
  <c r="E178" i="23" s="1"/>
  <c r="E180" i="23" s="1"/>
  <c r="F201" i="23"/>
  <c r="F203" i="23" s="1"/>
  <c r="F205" i="23" s="1"/>
  <c r="H150" i="23"/>
  <c r="H152" i="23" s="1"/>
  <c r="H154" i="23" s="1"/>
  <c r="E125" i="23" l="1"/>
  <c r="E127" i="23" s="1"/>
  <c r="E129" i="23" s="1"/>
  <c r="E100" i="23"/>
  <c r="E102" i="23" s="1"/>
  <c r="E104" i="23" s="1"/>
  <c r="G201" i="23"/>
  <c r="G203" i="23" s="1"/>
  <c r="G205" i="23" s="1"/>
  <c r="G176" i="23" l="1"/>
  <c r="G178" i="23" s="1"/>
  <c r="G180" i="23" s="1"/>
  <c r="D25" i="24" l="1"/>
  <c r="J24" i="26"/>
  <c r="J26" i="26" s="1"/>
  <c r="J28" i="26" s="1"/>
  <c r="I24" i="26"/>
  <c r="I26" i="26" s="1"/>
  <c r="I28" i="26" s="1"/>
  <c r="K24" i="26"/>
  <c r="K26" i="26" s="1"/>
  <c r="K28" i="26" s="1"/>
  <c r="H24" i="26"/>
  <c r="H26" i="26" s="1"/>
  <c r="H28" i="26" s="1"/>
  <c r="D100" i="24" l="1"/>
  <c r="D102" i="24" s="1"/>
  <c r="D104" i="24" s="1"/>
  <c r="H100" i="24"/>
  <c r="H102" i="24" s="1"/>
  <c r="H104" i="24" s="1"/>
  <c r="H125" i="24"/>
  <c r="H127" i="24" s="1"/>
  <c r="H129" i="24" s="1"/>
  <c r="D125" i="24"/>
  <c r="D127" i="24" s="1"/>
  <c r="D129" i="24" s="1"/>
  <c r="D27" i="24"/>
  <c r="H24" i="25"/>
  <c r="H26" i="25" s="1"/>
  <c r="H28" i="25" s="1"/>
  <c r="J24" i="25"/>
  <c r="J26" i="25" s="1"/>
  <c r="J28" i="25" s="1"/>
  <c r="I24" i="25"/>
  <c r="I26" i="25" s="1"/>
  <c r="I28" i="25" s="1"/>
  <c r="K24" i="25"/>
  <c r="K26" i="25" s="1"/>
  <c r="K28" i="25" s="1"/>
  <c r="C125" i="23" l="1"/>
  <c r="C127" i="23" s="1"/>
  <c r="D125" i="23"/>
  <c r="D127" i="23" s="1"/>
  <c r="D129" i="23" s="1"/>
  <c r="C129" i="23" s="1"/>
  <c r="D29" i="24"/>
  <c r="E227" i="24"/>
  <c r="E229" i="24" s="1"/>
  <c r="E231" i="24" s="1"/>
  <c r="C100" i="23" l="1"/>
  <c r="C102" i="23" s="1"/>
  <c r="D100" i="23"/>
  <c r="D102" i="23" s="1"/>
  <c r="D104" i="23" s="1"/>
  <c r="C104" i="23" s="1"/>
  <c r="G100" i="24" l="1"/>
  <c r="G102" i="24" s="1"/>
  <c r="G104" i="24" s="1"/>
  <c r="G25" i="24" l="1"/>
  <c r="G27" i="24" s="1"/>
  <c r="G29" i="24" s="1"/>
  <c r="G125" i="24" l="1"/>
  <c r="G127" i="24" s="1"/>
  <c r="G129" i="24" s="1"/>
  <c r="B26" i="29"/>
  <c r="B27" i="29" l="1"/>
  <c r="B29" i="29" l="1"/>
  <c r="B12" i="29"/>
  <c r="K25" i="21" l="1"/>
  <c r="K27" i="21" s="1"/>
  <c r="K29" i="21" s="1"/>
  <c r="K33" i="21" s="1"/>
  <c r="B13" i="29"/>
  <c r="B28" i="29" l="1"/>
  <c r="C125" i="24"/>
  <c r="C127" i="24" s="1"/>
  <c r="E125" i="24"/>
  <c r="E127" i="24" s="1"/>
  <c r="E129" i="24" s="1"/>
  <c r="C129" i="24" s="1"/>
  <c r="B15" i="29"/>
  <c r="J25" i="21" l="1"/>
  <c r="J27" i="21" s="1"/>
  <c r="J29" i="21" s="1"/>
  <c r="J33" i="21" s="1"/>
  <c r="E100" i="24"/>
  <c r="E102" i="24" s="1"/>
  <c r="E104" i="24" s="1"/>
  <c r="C104" i="24" s="1"/>
  <c r="C100" i="24"/>
  <c r="C102" i="24" s="1"/>
  <c r="E25" i="24"/>
  <c r="E27" i="24" l="1"/>
  <c r="C25" i="24"/>
  <c r="E201" i="24" l="1"/>
  <c r="E203" i="24" s="1"/>
  <c r="E205" i="24" s="1"/>
  <c r="E29" i="24"/>
  <c r="C29" i="24" s="1"/>
  <c r="C27" i="24"/>
  <c r="B14" i="29"/>
  <c r="E150" i="24" l="1"/>
  <c r="E152" i="24" s="1"/>
  <c r="E154" i="24" s="1"/>
  <c r="E176" i="24"/>
  <c r="E178" i="24" s="1"/>
  <c r="E180" i="24" s="1"/>
  <c r="L24" i="26" l="1"/>
  <c r="L26" i="26" s="1"/>
  <c r="L28" i="26" s="1"/>
  <c r="M24" i="26" l="1"/>
  <c r="M26" i="26" s="1"/>
  <c r="M28" i="26" s="1"/>
  <c r="C172" i="23" l="1"/>
  <c r="C165" i="23"/>
  <c r="D150" i="24"/>
  <c r="D152" i="24" s="1"/>
  <c r="D154" i="24" s="1"/>
  <c r="D176" i="24"/>
  <c r="D178" i="24" s="1"/>
  <c r="D180" i="24" s="1"/>
  <c r="C169" i="23"/>
  <c r="C167" i="23"/>
  <c r="C166" i="23"/>
  <c r="C173" i="23"/>
  <c r="C171" i="23"/>
  <c r="C157" i="23"/>
  <c r="C174" i="23"/>
  <c r="C170" i="23"/>
  <c r="C177" i="23"/>
  <c r="C168" i="23"/>
  <c r="C158" i="23" l="1"/>
  <c r="C163" i="23"/>
  <c r="C160" i="23"/>
  <c r="C164" i="23"/>
  <c r="C159" i="23"/>
  <c r="M24" i="25"/>
  <c r="M26" i="25" s="1"/>
  <c r="M28" i="25" s="1"/>
  <c r="C162" i="23"/>
  <c r="C140" i="23" l="1"/>
  <c r="C143" i="23"/>
  <c r="C148" i="23"/>
  <c r="D176" i="23"/>
  <c r="D178" i="23" s="1"/>
  <c r="D180" i="23" s="1"/>
  <c r="C180" i="23" s="1"/>
  <c r="C161" i="23"/>
  <c r="C176" i="23" s="1"/>
  <c r="C178" i="23" s="1"/>
  <c r="C142" i="23"/>
  <c r="C145" i="23"/>
  <c r="C146" i="23"/>
  <c r="C147" i="23"/>
  <c r="C141" i="23"/>
  <c r="C151" i="23"/>
  <c r="C139" i="23"/>
  <c r="C144" i="23"/>
  <c r="L24" i="25" l="1"/>
  <c r="L26" i="25" s="1"/>
  <c r="L28" i="25" s="1"/>
  <c r="C136" i="23"/>
  <c r="C134" i="23"/>
  <c r="C138" i="23"/>
  <c r="C131" i="23"/>
  <c r="C137" i="23"/>
  <c r="C132" i="23"/>
  <c r="C229" i="23" l="1"/>
  <c r="C224" i="23"/>
  <c r="C222" i="23"/>
  <c r="C218" i="23"/>
  <c r="C221" i="23"/>
  <c r="C219" i="23"/>
  <c r="C220" i="23"/>
  <c r="C225" i="23"/>
  <c r="C135" i="23"/>
  <c r="C226" i="23"/>
  <c r="C217" i="23"/>
  <c r="C223" i="23"/>
  <c r="O24" i="25" l="1"/>
  <c r="O26" i="25" s="1"/>
  <c r="O28" i="25" s="1"/>
  <c r="C209" i="23"/>
  <c r="C214" i="23"/>
  <c r="C212" i="23"/>
  <c r="C210" i="23"/>
  <c r="C215" i="23"/>
  <c r="D150" i="23"/>
  <c r="D152" i="23" s="1"/>
  <c r="D154" i="23" s="1"/>
  <c r="C154" i="23" s="1"/>
  <c r="C133" i="23"/>
  <c r="C150" i="23" s="1"/>
  <c r="C152" i="23" s="1"/>
  <c r="C216" i="23"/>
  <c r="C199" i="23" l="1"/>
  <c r="C190" i="23"/>
  <c r="C197" i="23"/>
  <c r="C195" i="23"/>
  <c r="C192" i="23"/>
  <c r="C211" i="23"/>
  <c r="C194" i="23"/>
  <c r="C193" i="23"/>
  <c r="C196" i="23"/>
  <c r="C198" i="23"/>
  <c r="C202" i="23"/>
  <c r="C191" i="23"/>
  <c r="N24" i="25" l="1"/>
  <c r="N26" i="25" s="1"/>
  <c r="N28" i="25" s="1"/>
  <c r="D228" i="23"/>
  <c r="D230" i="23" s="1"/>
  <c r="D232" i="23" s="1"/>
  <c r="C232" i="23" s="1"/>
  <c r="C213" i="23"/>
  <c r="C228" i="23" s="1"/>
  <c r="C230" i="23" s="1"/>
  <c r="C186" i="23"/>
  <c r="C183" i="23"/>
  <c r="C185" i="23"/>
  <c r="C188" i="23"/>
  <c r="C187" i="23"/>
  <c r="C189" i="23"/>
  <c r="C182" i="23" l="1"/>
  <c r="C184" i="23"/>
  <c r="O24" i="26" l="1"/>
  <c r="O26" i="26" s="1"/>
  <c r="O28" i="26" s="1"/>
  <c r="D201" i="23"/>
  <c r="D203" i="23" s="1"/>
  <c r="D205" i="23" s="1"/>
  <c r="C205" i="23" s="1"/>
  <c r="C201" i="23"/>
  <c r="C203" i="23" s="1"/>
  <c r="D227" i="24" l="1"/>
  <c r="D229" i="24" s="1"/>
  <c r="D231" i="24" s="1"/>
  <c r="N24" i="26"/>
  <c r="N26" i="26" s="1"/>
  <c r="N28" i="26" s="1"/>
  <c r="C228" i="24" l="1"/>
  <c r="C218" i="24"/>
  <c r="C216" i="24"/>
  <c r="C221" i="24"/>
  <c r="C222" i="24"/>
  <c r="C217" i="24"/>
  <c r="C219" i="24"/>
  <c r="C220" i="24"/>
  <c r="B30" i="29"/>
  <c r="B31" i="29"/>
  <c r="B33" i="29"/>
  <c r="H227" i="24"/>
  <c r="H229" i="24" s="1"/>
  <c r="H231" i="24" s="1"/>
  <c r="C213" i="24"/>
  <c r="C224" i="24"/>
  <c r="H201" i="24"/>
  <c r="H203" i="24" s="1"/>
  <c r="H205" i="24" s="1"/>
  <c r="B32" i="29"/>
  <c r="C211" i="24"/>
  <c r="H176" i="24"/>
  <c r="H178" i="24" s="1"/>
  <c r="H180" i="24" s="1"/>
  <c r="C223" i="24"/>
  <c r="C225" i="24"/>
  <c r="O25" i="21" l="1"/>
  <c r="O27" i="21" s="1"/>
  <c r="O29" i="21" s="1"/>
  <c r="O33" i="21" s="1"/>
  <c r="C140" i="24"/>
  <c r="C146" i="24"/>
  <c r="C169" i="24"/>
  <c r="C143" i="24"/>
  <c r="C157" i="24"/>
  <c r="C166" i="24"/>
  <c r="H150" i="24"/>
  <c r="H152" i="24" s="1"/>
  <c r="H154" i="24" s="1"/>
  <c r="C209" i="24"/>
  <c r="C145" i="24"/>
  <c r="C194" i="24"/>
  <c r="C214" i="24"/>
  <c r="C170" i="24"/>
  <c r="C142" i="24"/>
  <c r="C168" i="24"/>
  <c r="C173" i="24"/>
  <c r="C190" i="24"/>
  <c r="C195" i="24"/>
  <c r="C193" i="24"/>
  <c r="C141" i="24"/>
  <c r="C208" i="24"/>
  <c r="C198" i="24"/>
  <c r="C174" i="24"/>
  <c r="C151" i="24"/>
  <c r="C199" i="24"/>
  <c r="C171" i="24"/>
  <c r="C196" i="24"/>
  <c r="C148" i="24"/>
  <c r="C147" i="24"/>
  <c r="C139" i="24"/>
  <c r="C191" i="24"/>
  <c r="C165" i="24"/>
  <c r="C197" i="24"/>
  <c r="C167" i="24"/>
  <c r="D201" i="24"/>
  <c r="D203" i="24" s="1"/>
  <c r="D205" i="24" s="1"/>
  <c r="C177" i="24"/>
  <c r="C172" i="24"/>
  <c r="C215" i="24"/>
  <c r="C192" i="24"/>
  <c r="C202" i="24"/>
  <c r="C144" i="24"/>
  <c r="N25" i="21" l="1"/>
  <c r="N27" i="21" s="1"/>
  <c r="N29" i="21" s="1"/>
  <c r="N33" i="21" s="1"/>
  <c r="B19" i="29"/>
  <c r="M25" i="21"/>
  <c r="M27" i="21" s="1"/>
  <c r="M29" i="21" s="1"/>
  <c r="M33" i="21" s="1"/>
  <c r="L25" i="21"/>
  <c r="L27" i="21" s="1"/>
  <c r="L29" i="21" s="1"/>
  <c r="L33" i="21" s="1"/>
  <c r="C132" i="24"/>
  <c r="C182" i="24"/>
  <c r="C158" i="24"/>
  <c r="C134" i="24"/>
  <c r="C162" i="24"/>
  <c r="C183" i="24"/>
  <c r="C131" i="24"/>
  <c r="C160" i="24"/>
  <c r="C187" i="24"/>
  <c r="C135" i="24"/>
  <c r="C136" i="24"/>
  <c r="C189" i="24"/>
  <c r="C163" i="24"/>
  <c r="C164" i="24"/>
  <c r="C188" i="24"/>
  <c r="C210" i="24"/>
  <c r="C185" i="24"/>
  <c r="C137" i="24"/>
  <c r="C212" i="24"/>
  <c r="C138" i="24"/>
  <c r="C227" i="24" l="1"/>
  <c r="C229" i="24" s="1"/>
  <c r="G227" i="24"/>
  <c r="G229" i="24" s="1"/>
  <c r="G231" i="24" s="1"/>
  <c r="C231" i="24" s="1"/>
  <c r="B18" i="29"/>
  <c r="B17" i="29"/>
  <c r="C161" i="24"/>
  <c r="B16" i="29"/>
  <c r="C186" i="24"/>
  <c r="G201" i="24" l="1"/>
  <c r="G203" i="24" s="1"/>
  <c r="G205" i="24" s="1"/>
  <c r="C205" i="24" s="1"/>
  <c r="C184" i="24"/>
  <c r="C201" i="24" s="1"/>
  <c r="C203" i="24" s="1"/>
  <c r="G176" i="24"/>
  <c r="G178" i="24" s="1"/>
  <c r="G180" i="24" s="1"/>
  <c r="C180" i="24" s="1"/>
  <c r="C159" i="24"/>
  <c r="C176" i="24" s="1"/>
  <c r="C178" i="24" s="1"/>
  <c r="G150" i="24"/>
  <c r="G152" i="24" s="1"/>
  <c r="G154" i="24" s="1"/>
  <c r="C154" i="24" s="1"/>
  <c r="C133" i="24"/>
  <c r="C150" i="24" s="1"/>
  <c r="C152" i="24" s="1"/>
</calcChain>
</file>

<file path=xl/sharedStrings.xml><?xml version="1.0" encoding="utf-8"?>
<sst xmlns="http://schemas.openxmlformats.org/spreadsheetml/2006/main" count="3329" uniqueCount="516">
  <si>
    <t>Inhalt</t>
  </si>
  <si>
    <t>Teil 1</t>
  </si>
  <si>
    <t>Gesamtwirtschaftliche Übersichtstabellen</t>
  </si>
  <si>
    <t>Teil 2</t>
  </si>
  <si>
    <t xml:space="preserve">Wirtschaftliche Bezugszahlen </t>
  </si>
  <si>
    <t>Teil 3</t>
  </si>
  <si>
    <t>Energie</t>
  </si>
  <si>
    <t>Teil 4</t>
  </si>
  <si>
    <t>Luftemissionen</t>
  </si>
  <si>
    <t>Teil 5</t>
  </si>
  <si>
    <t>Rohstoffe</t>
  </si>
  <si>
    <t>Wassereinsatz</t>
  </si>
  <si>
    <t xml:space="preserve">Abwasser </t>
  </si>
  <si>
    <t>Abfall</t>
  </si>
  <si>
    <t>Umweltschutzmaßnahmen</t>
  </si>
  <si>
    <t>Straßenverkehr</t>
  </si>
  <si>
    <t>Landwirtschaft und Umwelt</t>
  </si>
  <si>
    <t>Waldgesamtrechnung</t>
  </si>
  <si>
    <t>Glossar</t>
  </si>
  <si>
    <t xml:space="preserve">Anteile des Schienenverkehrs </t>
  </si>
  <si>
    <t xml:space="preserve">Anteil der Güterbeförderungsleistung der Bahn sowie Anteil der Binnenschifffahrt an </t>
  </si>
  <si>
    <t>und der Binnenschifffahrt</t>
  </si>
  <si>
    <t xml:space="preserve">der gesamten Güterbeförderungsleistung im Inland ohne den Nahverkehr deutscher </t>
  </si>
  <si>
    <t>Lastkraftfahrzeuge bis 50 km.</t>
  </si>
  <si>
    <r>
      <t>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-Emissionen</t>
    </r>
  </si>
  <si>
    <r>
      <t>Abgabe von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(Kohlendioxid) in die Erdatmosphäre. Insbesondere durch die </t>
    </r>
  </si>
  <si>
    <t xml:space="preserve">Verbrennung fossiler Energieträger, wie Kohle, Erdöl und Erdgas, werden große Mengen </t>
  </si>
  <si>
    <t xml:space="preserve">an Kohlendioxid in die Erdatmosphäre emittiert. Dies trägt zur zusätzlichen Erwärmung </t>
  </si>
  <si>
    <t xml:space="preserve">der Erdatmosphäre und den damit verbundenen Auswirkungen (Klimaveränderungen, </t>
  </si>
  <si>
    <t>Meeresspiegelanstieg usw.) bei.</t>
  </si>
  <si>
    <t>Güterbeförderungsleistung</t>
  </si>
  <si>
    <t xml:space="preserve">Die Güterbeförderungsleistung wird in Tonnenkilometern (tkm) gemessen. Dabei werden </t>
  </si>
  <si>
    <t>die transportierten Güter in Tonnen (t) mit der beim Transport zurückgelegten Wegstrecke</t>
  </si>
  <si>
    <t>in Kilometern (km) multipliziert.</t>
  </si>
  <si>
    <t>Gütertransportintensität</t>
  </si>
  <si>
    <t>Gütertransportintensität = Güterbeförderungsleistung (in Tonnenkilometern) / Brutto-</t>
  </si>
  <si>
    <t>inlandsprodukt (preisbereinigt).</t>
  </si>
  <si>
    <t>Dabei geht es um jegliche Beförderung von Gegenständen und alle Nebenleistungen</t>
  </si>
  <si>
    <t xml:space="preserve">im Inland (einschließlich Luftverkehr). </t>
  </si>
  <si>
    <t>Personenbeförderungsleistung</t>
  </si>
  <si>
    <t>Die Personenbeförderungsleistung wird in Personenkilomertern (Pkm) gemessen. Dabei</t>
  </si>
  <si>
    <t>wird die Anzahl der transportierten Personen mit der zurückgelegten Wegstrecke in</t>
  </si>
  <si>
    <t>Kilometern (km) multipliziert.</t>
  </si>
  <si>
    <t>Personentransportintensität</t>
  </si>
  <si>
    <t xml:space="preserve">Personentransportintensität = Personenbeförderungsleistung (in Personenkilometern) / </t>
  </si>
  <si>
    <t>Bruttoinlandsprodukt (preisbereinigt).</t>
  </si>
  <si>
    <t>(einschließlich Luftverkehr).</t>
  </si>
  <si>
    <t>Verkehr</t>
  </si>
  <si>
    <t xml:space="preserve">Unter Verkehr wird im Rahmen der Umweltökonomischen Gesamtrechnungen der </t>
  </si>
  <si>
    <t xml:space="preserve">motorisierte Transport von Menschen und Gütern über Land-, Wasser- und Luftwege </t>
  </si>
  <si>
    <t>verstanden. Die Nutzung mobiler Arbeitsfahrzeuge wie Traktoren, Bagger und Gabelstapler</t>
  </si>
  <si>
    <t>wird nicht dem Verkehr zugerechnet, da ihre Bewegung lediglich einen Nebeneffekt des</t>
  </si>
  <si>
    <t>Produktionseinsatzes bildet. Hingegen werden sämtliche Fahrten von Personenkraftwagen</t>
  </si>
  <si>
    <t xml:space="preserve">und Krafträdern dem Verkehr zugeordnet, da statistisch nicht zwischen Transport- und </t>
  </si>
  <si>
    <t>z. B. Vergnügungsfahrten unterschieden werden kann.</t>
  </si>
  <si>
    <t>Gegenstand  der Nachweisung</t>
  </si>
  <si>
    <t>Definition</t>
  </si>
  <si>
    <t>Maßeinheit</t>
  </si>
  <si>
    <t>Verkehrsbezogene Kennzahlen:</t>
  </si>
  <si>
    <t>Personenbeförderungsintensität</t>
  </si>
  <si>
    <t>2005 = 100</t>
  </si>
  <si>
    <t xml:space="preserve">Personenbeförderungsintensität </t>
  </si>
  <si>
    <t>Mrd. Pkm/Mrd.Euro</t>
  </si>
  <si>
    <t>Mrd. Pkm</t>
  </si>
  <si>
    <t>Güterbeförderungsintensität</t>
  </si>
  <si>
    <t xml:space="preserve">Güterbeförderungsintensität </t>
  </si>
  <si>
    <t>Mrd. tkm/Mrd.Euro</t>
  </si>
  <si>
    <t>Mrd. tkm</t>
  </si>
  <si>
    <t>%</t>
  </si>
  <si>
    <t>Mrd. Euro</t>
  </si>
  <si>
    <t xml:space="preserve">Bruttoinlandsprodukt preisbereinigt, verkettet </t>
  </si>
  <si>
    <t>Bruttoinlandsprodukt in jeweiligen Preisen</t>
  </si>
  <si>
    <t>Mill. km</t>
  </si>
  <si>
    <t xml:space="preserve">
Fahrleistung insgesamt</t>
  </si>
  <si>
    <t>Verbrauch insgesamt</t>
  </si>
  <si>
    <t>1 000 Tonnen</t>
  </si>
  <si>
    <t>Einheit</t>
  </si>
  <si>
    <t>Bestand insgesamt</t>
  </si>
  <si>
    <t>1 000</t>
  </si>
  <si>
    <t>Durchschnittliche Fahrleistung</t>
  </si>
  <si>
    <t>1 000 km je Fahrzeug</t>
  </si>
  <si>
    <t>Liter je 100 km</t>
  </si>
  <si>
    <r>
      <t>1 000 Tonnen CO</t>
    </r>
    <r>
      <rPr>
        <vertAlign val="subscript"/>
        <sz val="9"/>
        <rFont val="MetaNormalLF-Roman"/>
        <family val="2"/>
      </rPr>
      <t>2</t>
    </r>
  </si>
  <si>
    <t>_____</t>
  </si>
  <si>
    <t>Insgesamt</t>
  </si>
  <si>
    <t>Pkw</t>
  </si>
  <si>
    <t>Bergbau, Gewinnung von Steinen und Erden</t>
  </si>
  <si>
    <t>Verarbeitendes Gewerbe</t>
  </si>
  <si>
    <t>Baugewerbe</t>
  </si>
  <si>
    <t>Gastgewerbe</t>
  </si>
  <si>
    <t>Erziehung und Unterricht</t>
  </si>
  <si>
    <t>Land- und Fortstwirtschaft, Fischerei</t>
  </si>
  <si>
    <t>Energieversorgung</t>
  </si>
  <si>
    <t>Wasserversorgung, Entsorgung u.ä.</t>
  </si>
  <si>
    <t>Handel, Instandhaltung und Reparatur von Kfz</t>
  </si>
  <si>
    <t>Verkehr und Lagerei</t>
  </si>
  <si>
    <t>Information und Kommunikation</t>
  </si>
  <si>
    <t>Erbringung v. DL im Finanz- und Versicherungswesen</t>
  </si>
  <si>
    <t>Grundstücks- und Wohnungswesen</t>
  </si>
  <si>
    <t>Erbringung v. freiberufl., wissenschaftl. u. techn. DL</t>
  </si>
  <si>
    <t>Vermietung von Kfz ohne Gestellung eines Fahrers</t>
  </si>
  <si>
    <t>Gesundheits- und Sozialwesen</t>
  </si>
  <si>
    <t>Kunst, Unterhaltung und Erholung</t>
  </si>
  <si>
    <t>Erbringung von sonstigen Dienstleistungen</t>
  </si>
  <si>
    <t>Exterritoriale Organisationen und Körperschaften</t>
  </si>
  <si>
    <t>Arbeitnehmer und Nichterwerbspersonen</t>
  </si>
  <si>
    <t>Leichte Nutzfahr-zeuge</t>
  </si>
  <si>
    <t>Produktionsbereiche</t>
  </si>
  <si>
    <t>A</t>
  </si>
  <si>
    <t>Erzeugnisse der Land-, Forstwirtschaft und Fischerei</t>
  </si>
  <si>
    <t>B</t>
  </si>
  <si>
    <t>Bergbauerzeugnisse, Steine und Erden</t>
  </si>
  <si>
    <t>C</t>
  </si>
  <si>
    <t>Hergestellte Waren</t>
  </si>
  <si>
    <t>D</t>
  </si>
  <si>
    <t>Energie und Dienstleistungen der Energieversorgung</t>
  </si>
  <si>
    <t>E</t>
  </si>
  <si>
    <t>Wasser, Dienstleistungen der Wasserversorgung und Entsorgung</t>
  </si>
  <si>
    <t>F</t>
  </si>
  <si>
    <t>Bauarbeiten</t>
  </si>
  <si>
    <t>G</t>
  </si>
  <si>
    <t>Handelsleistungen, Instandhaltung- u. Reparaturarbeiten an Kfz</t>
  </si>
  <si>
    <t>H</t>
  </si>
  <si>
    <t>Verkehrs- u. Lagereileistungen</t>
  </si>
  <si>
    <t>I</t>
  </si>
  <si>
    <t>Beherbergungs- und Gastronomiedienstleistungen</t>
  </si>
  <si>
    <t>J</t>
  </si>
  <si>
    <t>Informations- u. Kommunikationsdienstleistungen</t>
  </si>
  <si>
    <t>K</t>
  </si>
  <si>
    <t>Finanz- u. Versicherungsdienstleistungen</t>
  </si>
  <si>
    <t>L</t>
  </si>
  <si>
    <t>Dienstleistungen des Grundstücks- und Wohnungswesen</t>
  </si>
  <si>
    <t>M</t>
  </si>
  <si>
    <t>Freiberufliche, wissenschaftliche u. technische Dienstleistungen</t>
  </si>
  <si>
    <t>N</t>
  </si>
  <si>
    <t>Sonst. wirtschaftliche Dienstleistungen</t>
  </si>
  <si>
    <t>O</t>
  </si>
  <si>
    <t>Dienstleistungen der öffentl. Verwaltung, Verteidigung, Sozialversicherung</t>
  </si>
  <si>
    <t>P</t>
  </si>
  <si>
    <t>Erziehungs- u. Unterrichtsdienstleistungen</t>
  </si>
  <si>
    <t>Q</t>
  </si>
  <si>
    <t>Dienstleistungen des Gesundheits- u. Sozialwesens</t>
  </si>
  <si>
    <t>Sonst. Dienstleistungen</t>
  </si>
  <si>
    <t>Alle Produktionsbereiche</t>
  </si>
  <si>
    <t>Krafträder</t>
  </si>
  <si>
    <t>Sonstige, Busse</t>
  </si>
  <si>
    <t>R-T</t>
  </si>
  <si>
    <t>Lastkraft-wagen, Sattelzüge</t>
  </si>
  <si>
    <t>______</t>
  </si>
  <si>
    <t>Erbringung von sonstigen wirtschaftl. DL</t>
  </si>
  <si>
    <t>Öffentl. Verwaltung; Verteidigung; Sozialversicherungen</t>
  </si>
  <si>
    <t>Terajoule</t>
  </si>
  <si>
    <t>Alle Produktionsbereiche und Private Haushalte (Inlandskonzept mit Biodiesel)</t>
  </si>
  <si>
    <t>Biodiesel</t>
  </si>
  <si>
    <t>Bioethanol</t>
  </si>
  <si>
    <t xml:space="preserve">Jahr </t>
  </si>
  <si>
    <t>Dieselmotor</t>
  </si>
  <si>
    <t>Benzin</t>
  </si>
  <si>
    <t>Flüssiggas
(Autogas)</t>
  </si>
  <si>
    <t>Erdgas</t>
  </si>
  <si>
    <t>Alle Produktionsbereiche und private Haushalte</t>
  </si>
  <si>
    <t>2005</t>
  </si>
  <si>
    <t>2006</t>
  </si>
  <si>
    <t>2007</t>
  </si>
  <si>
    <t>2008</t>
  </si>
  <si>
    <t>darunter: Private Haushalte</t>
  </si>
  <si>
    <t>2009</t>
  </si>
  <si>
    <t>2010</t>
  </si>
  <si>
    <t>2011</t>
  </si>
  <si>
    <t>2012</t>
  </si>
  <si>
    <t>Alle Produktionsbereiche und Private Haushalte (Inlandskonzept)</t>
  </si>
  <si>
    <t>Alle Produktionsbereiche und Private Haushalte (Inländerkonzept) 3)</t>
  </si>
  <si>
    <r>
      <t xml:space="preserve">CPA </t>
    </r>
    <r>
      <rPr>
        <vertAlign val="superscript"/>
        <sz val="10"/>
        <rFont val="MetaNormalLF-Roman"/>
        <family val="2"/>
      </rPr>
      <t>1)</t>
    </r>
  </si>
  <si>
    <t>nachrichtlich: Biodiesel</t>
  </si>
  <si>
    <t>nachrichtlich: Bioethanol</t>
  </si>
  <si>
    <t>Sonstige</t>
  </si>
  <si>
    <t>Alle Produktionsbereiche und private Haushalte (Inlandskonzept)</t>
  </si>
  <si>
    <t xml:space="preserve"> 1 000 Tonnen</t>
  </si>
  <si>
    <t>Mill. Liter</t>
  </si>
  <si>
    <t>Zug-maschinen</t>
  </si>
  <si>
    <t>Zug-maschinen und Busse</t>
  </si>
  <si>
    <t>Petajoule</t>
  </si>
  <si>
    <t>Energieverbrauch je Personenkilometer</t>
  </si>
  <si>
    <t>MJ/Pkm</t>
  </si>
  <si>
    <t>Energieverbrauch je Tonnenkilometer</t>
  </si>
  <si>
    <t>Güterbeförderungsleistung (Territorialkonzept)</t>
  </si>
  <si>
    <t>MJ/tkm</t>
  </si>
  <si>
    <t>Endenergieverbrauch im Personentransport</t>
  </si>
  <si>
    <t>(2) : (7)</t>
  </si>
  <si>
    <t>(7) : (29)</t>
  </si>
  <si>
    <t>2005 =100</t>
  </si>
  <si>
    <t>(13) : (29)</t>
  </si>
  <si>
    <t>(9) : (13)</t>
  </si>
  <si>
    <t>Endenergieverbrauch im Gütertransport</t>
  </si>
  <si>
    <t>Endenergieverbrauch</t>
  </si>
  <si>
    <t>(16) : (9)</t>
  </si>
  <si>
    <t>(16) : (18)</t>
  </si>
  <si>
    <t>Anteil des Schienenverkehrs am Endenergieverbrauch</t>
  </si>
  <si>
    <t>(21) : (13)</t>
  </si>
  <si>
    <t>(21) : (23)</t>
  </si>
  <si>
    <t>Anteil der Binnenschifffahrt am Endenergieverbrauch</t>
  </si>
  <si>
    <t>(26) : (13)</t>
  </si>
  <si>
    <t>(26) : (28)</t>
  </si>
  <si>
    <t>Anteil des Straßenverkehrs am Endenergieverbrauch</t>
  </si>
  <si>
    <t>Private Haushalte 2)</t>
  </si>
  <si>
    <t>2013</t>
  </si>
  <si>
    <t>10.1</t>
  </si>
  <si>
    <t>10.2</t>
  </si>
  <si>
    <t>10.3</t>
  </si>
  <si>
    <t>Verkehr und Umwelt 2005 - 2017</t>
  </si>
  <si>
    <t>-</t>
  </si>
  <si>
    <t>Kapitel 1</t>
  </si>
  <si>
    <t>Kapitel 2</t>
  </si>
  <si>
    <t>Kapitel 3</t>
  </si>
  <si>
    <t>Kapitel 4</t>
  </si>
  <si>
    <t>Kapitel 5</t>
  </si>
  <si>
    <t>Kapitel 6</t>
  </si>
  <si>
    <t>Kapitel 7</t>
  </si>
  <si>
    <t>Kapitel 8</t>
  </si>
  <si>
    <t>Kapitel 9</t>
  </si>
  <si>
    <t>Kapitel 10</t>
  </si>
  <si>
    <t>10.4</t>
  </si>
  <si>
    <t>10.5</t>
  </si>
  <si>
    <t>Kapitel 11</t>
  </si>
  <si>
    <t>Kapitel 12</t>
  </si>
  <si>
    <t>10.2.1</t>
  </si>
  <si>
    <t>10.2.2</t>
  </si>
  <si>
    <t>10.3.1</t>
  </si>
  <si>
    <t>10.3.2</t>
  </si>
  <si>
    <t>10.3.3</t>
  </si>
  <si>
    <t>10.3.4</t>
  </si>
  <si>
    <t>10.3.5</t>
  </si>
  <si>
    <t>10.3.6</t>
  </si>
  <si>
    <t>10.4.1</t>
  </si>
  <si>
    <t>10.4.2</t>
  </si>
  <si>
    <t>10.4.3</t>
  </si>
  <si>
    <t>10.4.4</t>
  </si>
  <si>
    <t>10.4.5</t>
  </si>
  <si>
    <t>10.4.6</t>
  </si>
  <si>
    <t>10.5.1</t>
  </si>
  <si>
    <t>10.5.2</t>
  </si>
  <si>
    <t>10.5.3</t>
  </si>
  <si>
    <t>10.5.4</t>
  </si>
  <si>
    <t>10.5.5</t>
  </si>
  <si>
    <t>10.5.6</t>
  </si>
  <si>
    <t>Erläuterungen zu den Tabellen</t>
  </si>
  <si>
    <r>
      <t xml:space="preserve">Die </t>
    </r>
    <r>
      <rPr>
        <b/>
        <sz val="10"/>
        <rFont val="MetaNormalLF-Roman"/>
        <family val="2"/>
      </rPr>
      <t>Tabelle 10.1</t>
    </r>
    <r>
      <rPr>
        <sz val="10"/>
        <rFont val="MetaNormalLF-Roman"/>
        <family val="2"/>
      </rPr>
      <t xml:space="preserve"> stellt das Zahlenwerk der Verkehrsindikatoren der nationalen Nachhaltigkeitsstrategie dar. Die</t>
    </r>
  </si>
  <si>
    <t>Instituts für Wirtschaftsforschung" (DIW) Berlin, welche im Auftrag des Bundesministeriums für Verkehr und digitale</t>
  </si>
  <si>
    <t>Die gesamten Daten wurden in den UGR zusammengeführt und damit Fahrleistungen und Verbräuche sowohl der</t>
  </si>
  <si>
    <t xml:space="preserve">privat genutzten sowie der gewerblich genutzten Fahrzeuge (nach Produktionsbereichen) ermittelt. Die </t>
  </si>
  <si>
    <t>Berechnungen erfolgten nach Benzin- und Diesel-Fahrzeugen getrennt, bei den Pkw zudem nach jeweils 6 Leistungs-</t>
  </si>
  <si>
    <t>Produktionsbereichen entspricht in diesem Kapitel nicht der üblichen Gliederung nach 68 Bereichen, sondern umfasst</t>
  </si>
  <si>
    <t>eine starke Zusammenfassung nach 18 Bereichen. Hinzu kommen die Daten zu den privaten Haushalten. Die</t>
  </si>
  <si>
    <t>Als Darstellungskonzept ist in den Tabellen das Inländerkonzept (VGR-Konzept) gewählt worden. Das heißt die</t>
  </si>
  <si>
    <t>Fahrleistungen sind einschließlich der Fahrleistungen der Gebietsansässigen im Ausland und ohne die Fahr-</t>
  </si>
  <si>
    <t>Nummern 21 bis 26 eine Staffelrechnung hin zum Inlandskonzept (Territorialkonzept, ohne Biokraftstoffe).</t>
  </si>
  <si>
    <r>
      <t xml:space="preserve">Die </t>
    </r>
    <r>
      <rPr>
        <b/>
        <sz val="10"/>
        <rFont val="MetaNormalLF-Roman"/>
        <family val="2"/>
      </rPr>
      <t>Tabellen 10.4</t>
    </r>
    <r>
      <rPr>
        <sz val="10"/>
        <rFont val="MetaNormalLF-Roman"/>
        <family val="2"/>
      </rPr>
      <t xml:space="preserve"> und </t>
    </r>
    <r>
      <rPr>
        <b/>
        <sz val="10"/>
        <rFont val="MetaNormalLF-Roman"/>
        <family val="2"/>
      </rPr>
      <t>10.5</t>
    </r>
    <r>
      <rPr>
        <sz val="10"/>
        <rFont val="MetaNormalLF-Roman"/>
        <family val="2"/>
      </rPr>
      <t xml:space="preserve"> enthalten neben den Fahrleistungen und Verbräuchen durch Fahrzeuge die mit den</t>
    </r>
  </si>
  <si>
    <t>Antriebsarten Benzin und Diesel, auch die, die durch Biodiesel und Bioethanol erbracht werden.</t>
  </si>
  <si>
    <t>Das DIW verwendet als Quelle für die Fahrleistungen im Lastkraftverkehr die Daten aus der Güterverkehrsstatistik</t>
  </si>
  <si>
    <t>des KBA. Laut den Ergebnissen eines Forschungsprojektes "Evaluation und methodische Weiterentwicklung der</t>
  </si>
  <si>
    <t>Güterverkehrsstatistik" werden die Fahrleistungen in der KBA-Statistik deutlich untererfasst (bestimmte Fahrtzwecke</t>
  </si>
  <si>
    <t>wie Fahrten zu Werkstätten u. ä. werden nicht erfasst). Da aber auch diese Fahrten Kraftstoff benötigen, wird vom</t>
  </si>
  <si>
    <r>
      <t>DIW beim Verbrauch von Dieselkraftstoffen im Straßenverkehr eine gesonderte Position "</t>
    </r>
    <r>
      <rPr>
        <b/>
        <sz val="10"/>
        <rFont val="MetaNormalLF-Roman"/>
        <family val="2"/>
      </rPr>
      <t>nicht zugeordneter</t>
    </r>
  </si>
  <si>
    <r>
      <rPr>
        <b/>
        <sz val="10"/>
        <rFont val="MetaNormalLF-Roman"/>
        <family val="2"/>
      </rPr>
      <t>Verbrauch</t>
    </r>
    <r>
      <rPr>
        <sz val="10"/>
        <rFont val="MetaNormalLF-Roman"/>
        <family val="2"/>
      </rPr>
      <t>" ausgewiesen, die diesen (geschätzten) Verbrauch enthält. Ziel ist eine zum Kraftstoffabsatz</t>
    </r>
  </si>
  <si>
    <t>konsistente Verbrauchsberechnung.</t>
  </si>
  <si>
    <r>
      <t>Im vorliegenden Tabellenband der UGR wird dieser "</t>
    </r>
    <r>
      <rPr>
        <b/>
        <sz val="10"/>
        <rFont val="MetaNormalLF-Roman"/>
        <family val="2"/>
      </rPr>
      <t>nicht zugeordnete Verbrauch</t>
    </r>
    <r>
      <rPr>
        <sz val="10"/>
        <rFont val="MetaNormalLF-Roman"/>
        <family val="2"/>
      </rPr>
      <t>" den Lastkraftwagen und den</t>
    </r>
  </si>
  <si>
    <t>Sattelzugmaschinen zugeordnet. Der Zuschlag erfolgt im Produktionsbereich "Verkehrs- und Lagerleistungen".</t>
  </si>
  <si>
    <t>von Emissionsfaktoren des Umweltbundesamtes (UBA) für Benzin-, Diesel- und Biokraftstoffe berechnet. Ebenfalls</t>
  </si>
  <si>
    <t xml:space="preserve">liegen berechnete Angaben zu den Emissionen durch Fahrzeuge vor, die mit Erdgas oder Flüssiggas angetrieben </t>
  </si>
  <si>
    <t>Datengrundlage der Emissionsberechnungen ist jedoch das TREMOD-Modell (Emissionen im Inland) des UBA. Die</t>
  </si>
  <si>
    <t>Eckdaten wurden aufeinander abgestimmt.</t>
  </si>
  <si>
    <r>
      <t xml:space="preserve">Daten zu den Beförderungsleistungen entstammen der Publikation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>Verkehr in Zahlen2018/2019</t>
    </r>
    <r>
      <rPr>
        <sz val="10"/>
        <rFont val="Calibri"/>
        <family val="2"/>
      </rPr>
      <t>ˮ</t>
    </r>
    <r>
      <rPr>
        <sz val="10"/>
        <rFont val="MetaNormalLF-Roman"/>
        <family val="2"/>
      </rPr>
      <t xml:space="preserve"> des </t>
    </r>
    <r>
      <rPr>
        <sz val="10"/>
        <rFont val="Calibri"/>
        <family val="2"/>
      </rPr>
      <t>„</t>
    </r>
    <r>
      <rPr>
        <sz val="10"/>
        <rFont val="MetaNormalLF-Roman"/>
        <family val="2"/>
      </rPr>
      <t xml:space="preserve">Deutschen </t>
    </r>
  </si>
  <si>
    <t xml:space="preserve">Infrastruktur (BMVBS) erstellt wird. Die Angaben zum Endenergieverbrauch im Straßenverkehr sind der Datenbank </t>
  </si>
  <si>
    <t xml:space="preserve">TREMOD (Transport Emission Model) des Institutes für Energie- und Umweltforschung (ifeu) in Heidelberg entnommen. </t>
  </si>
  <si>
    <t>und des Bruttoinlandsprodukts zu fixen Preisen (Statistisches Bundesamt) ermittelt.</t>
  </si>
  <si>
    <t xml:space="preserve">Die errechneten Intensitäten werden als Quotient aus Transportleistung (Gütertransport bzw. Personenbeförderung) </t>
  </si>
  <si>
    <r>
      <t xml:space="preserve">Die detaillierten Tabellen in den übrigen Abschnitten </t>
    </r>
    <r>
      <rPr>
        <b/>
        <sz val="10"/>
        <rFont val="MetaNormalLF-Roman"/>
        <family val="2"/>
      </rPr>
      <t>10.2 bis 10.5</t>
    </r>
    <r>
      <rPr>
        <sz val="10"/>
        <rFont val="MetaNormalLF-Roman"/>
        <family val="2"/>
      </rPr>
      <t xml:space="preserve"> enthalten allein Daten zum Straßenverkehr.</t>
    </r>
  </si>
  <si>
    <t xml:space="preserve">Als Grundlage dienen durchschnittliche und jährliche Fahrleistungen sowie die Verbräuche der Inländer im </t>
  </si>
  <si>
    <t>Straßenverkehr insgesamt, getrennt nach Fahrzeugtypen und den Antriebsarten Diesel- und Benzin-Motor. Die</t>
  </si>
  <si>
    <t>Angaben lieferte bis zum Berichtsjahr 2016 das DIW. Ab dem Berichtsjahr 2017 kommen die Daten vom Deutschen</t>
  </si>
  <si>
    <t xml:space="preserve">Zentrum für Luft- und Raumfahrt (DLR). Das DLR hat bei der Ermittlung der Daten methodische Änderungen </t>
  </si>
  <si>
    <t>vorgenommen, so dass die Daten 2017 zum Teil nicht mehr mit den Vorjahren vergleichbar sind. Ebenfalls fließen</t>
  </si>
  <si>
    <t>die durchschnittlichen Verbräuche pro 100 Kilometer aller Diesel- und Benzin-Pkw in die Berechnung mit ein. Auch</t>
  </si>
  <si>
    <t>diese Daten werden vom DIW bzw. DLR ermittelt. Für die differenzierte Betrachtung der Verbräuche der Pkw nach</t>
  </si>
  <si>
    <t>Größenklassen, werden zudem Auswertungen im Internet zu den tatsächlichen Spritverbräuchen hinzugezogen.</t>
  </si>
  <si>
    <t>Darüber hinaus verwendet werden die vom Kraftfahrtbundesamt (KBA) registrierten Kraftfahrzeugbestände nach</t>
  </si>
  <si>
    <t>Haltern und Hubraumklassen sowie nach Leistungsklassen. Ab dem Berichtsjahr 2014 werden auch differenzierte</t>
  </si>
  <si>
    <t>Daten zu den Fahrleistungen der Pkw vom KBA verwendet. Für die Berechnungen der Kraftstoffverbräuche im</t>
  </si>
  <si>
    <t>Straßengüterverkehr werden auch Daten des KBA zu den Transportleistungen des Straßengüterverkehrs</t>
  </si>
  <si>
    <r>
      <t xml:space="preserve">berücksichtigt (siehe </t>
    </r>
    <r>
      <rPr>
        <b/>
        <sz val="10"/>
        <rFont val="MetaNormalLF-Roman"/>
        <family val="2"/>
      </rPr>
      <t>Tabelle 10.3.6</t>
    </r>
    <r>
      <rPr>
        <sz val="10"/>
        <rFont val="MetaNormalLF-Roman"/>
        <family val="2"/>
      </rPr>
      <t>).</t>
    </r>
  </si>
  <si>
    <t>klassen. Die Straßenverkehrsdaten werden in Zeitreihen von 2005 bis 2017 dargestellt. Die Gliederung nach</t>
  </si>
  <si>
    <r>
      <t>leistungen der Gebietsfremden im Inland berechnet (</t>
    </r>
    <r>
      <rPr>
        <b/>
        <sz val="10"/>
        <rFont val="MetaNormalLF-Roman"/>
        <family val="2"/>
      </rPr>
      <t>Tabellen 10.3</t>
    </r>
    <r>
      <rPr>
        <sz val="10"/>
        <rFont val="MetaNormalLF-Roman"/>
        <family val="2"/>
      </rPr>
      <t>). Dies gilt auch für die Tabellen zum Energie-</t>
    </r>
  </si>
  <si>
    <r>
      <t>verbrauch (Kraftstoffverbrauch [</t>
    </r>
    <r>
      <rPr>
        <b/>
        <sz val="10"/>
        <rFont val="MetaNormalLF-Roman"/>
        <family val="2"/>
      </rPr>
      <t>Tabellen 10.4]</t>
    </r>
    <r>
      <rPr>
        <sz val="10"/>
        <rFont val="MetaNormalLF-Roman"/>
        <family val="2"/>
      </rPr>
      <t>). Hier sind die Betankungen der Gebietsansässigen im Ausland</t>
    </r>
  </si>
  <si>
    <r>
      <t xml:space="preserve">sowie die der Gebietsfremden im Inland abgezogen. Die </t>
    </r>
    <r>
      <rPr>
        <b/>
        <sz val="10"/>
        <rFont val="MetaNormalLF-Roman"/>
        <family val="2"/>
      </rPr>
      <t>Tabelle 10.4.1</t>
    </r>
    <r>
      <rPr>
        <sz val="10"/>
        <rFont val="MetaNormalLF-Roman"/>
        <family val="2"/>
      </rPr>
      <t xml:space="preserve"> enthält in den Zeilen mit den laufenden </t>
    </r>
  </si>
  <si>
    <t>In den Daten des DLR sind ab dem Berichtsjahr 2017 diese Zuschläge bereits in den Gesamtangaben der</t>
  </si>
  <si>
    <t>Fahrleistungen und Verbräuche im Straßengüterverkehr enthalten.</t>
  </si>
  <si>
    <r>
      <t>Die Daten zu den Kohlendioxidemissionen (</t>
    </r>
    <r>
      <rPr>
        <b/>
        <sz val="10"/>
        <rFont val="MetaNormalLF-Roman"/>
        <family val="2"/>
      </rPr>
      <t>Tabelle 10.5</t>
    </r>
    <r>
      <rPr>
        <sz val="10"/>
        <rFont val="MetaNormalLF-Roman"/>
        <family val="2"/>
      </rPr>
      <t>) sind aus den Tabellen zum Energieverbrauch mit Hilfe</t>
    </r>
  </si>
  <si>
    <r>
      <t>werden. Weitere Darstellungen zu den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im Straßenverkehr sind im Teil 3 "Luftemissionen" zu finden.</t>
    </r>
  </si>
  <si>
    <r>
      <t>Tabelle 10.1: Verkehrs- und umweltrelevante Indikatoren der nationalen Nachhaltigkeitsstrategie</t>
    </r>
    <r>
      <rPr>
        <b/>
        <vertAlign val="superscript"/>
        <sz val="12"/>
        <rFont val="MetaNormalLF-Roman"/>
        <family val="2"/>
      </rPr>
      <t>*</t>
    </r>
  </si>
  <si>
    <t>Endenergieverbrauch im Personentransport 2,3</t>
  </si>
  <si>
    <r>
      <t xml:space="preserve">Personenbeförderungsleistung des Landverkehrs (Territorialkonzept) </t>
    </r>
    <r>
      <rPr>
        <vertAlign val="superscript"/>
        <sz val="9"/>
        <rFont val="MetaNormalLF-Roman"/>
        <family val="2"/>
      </rPr>
      <t>4,5</t>
    </r>
  </si>
  <si>
    <r>
      <t xml:space="preserve">Personenbeförderungsleistung des Verkehrs insgesamt </t>
    </r>
    <r>
      <rPr>
        <vertAlign val="superscript"/>
        <sz val="9"/>
        <rFont val="MetaNormalLF-Roman"/>
        <family val="2"/>
      </rPr>
      <t>4,2</t>
    </r>
  </si>
  <si>
    <t>Endenergieverbrauch im Gütertransport insgesamt 6</t>
  </si>
  <si>
    <t>Güterbeförderungsleistung des binnenländischen Verkehrs 4,7</t>
  </si>
  <si>
    <t>Endenergieverbrauch Inland EB 5</t>
  </si>
  <si>
    <t>Endenergieverbrauch Inland Verbrauchskonzept UGR 5</t>
  </si>
  <si>
    <t>Endenergieverbrauch 6,3</t>
  </si>
  <si>
    <t>Güterbeförderungsleistung 4,8</t>
  </si>
  <si>
    <t>Endenergieverbrauch 6</t>
  </si>
  <si>
    <t>Güterbeförderungsleistung 4</t>
  </si>
  <si>
    <t>Bruttoinlandsprodukt preisbereinigt (verkettetes Volumen)</t>
  </si>
  <si>
    <t>____</t>
  </si>
  <si>
    <t>* Stand August 2019.</t>
  </si>
  <si>
    <t xml:space="preserve">1 Teilweise Vorläufig. </t>
  </si>
  <si>
    <t>2 Einschließlich nationaler Luftverkehr (Inlandsflüge).</t>
  </si>
  <si>
    <t>3 Lkw &gt; 7,5 t Gesamtgewicht.</t>
  </si>
  <si>
    <t xml:space="preserve">4 Quelle: Verkehr in Zahlen 2018/2019; Herausgeber BMVBW. </t>
  </si>
  <si>
    <t>5 Landverkehr schließt die Verkehrszweige Eisenbahn, öffentlicher Straßenverkehr und motorisierter Individualverkehr ein.</t>
  </si>
  <si>
    <t>6 Inlandsverbrauch; Quelle: ifeu Heidelberg, Tremod-Datenbank.</t>
  </si>
  <si>
    <t xml:space="preserve">7 Binnenländischer Verkehr schließt die Verkehrszweige Eisenbahn, Binnenschifffahrt und Straßenverkehr ein; ohne Rohrleitungstransport von Rohöl; ohne Luftverkehr. </t>
  </si>
  <si>
    <t>8 Lkw &gt; 3,5 t Nutzlast.</t>
  </si>
  <si>
    <r>
      <t xml:space="preserve">2017 </t>
    </r>
    <r>
      <rPr>
        <vertAlign val="superscript"/>
        <sz val="10"/>
        <rFont val="MetaNormalLF-Roman"/>
        <family val="2"/>
      </rPr>
      <t>1</t>
    </r>
  </si>
  <si>
    <r>
      <t xml:space="preserve">CPA </t>
    </r>
    <r>
      <rPr>
        <vertAlign val="superscript"/>
        <sz val="10"/>
        <rFont val="MetaNormalLF-Roman"/>
        <family val="2"/>
      </rPr>
      <t>1</t>
    </r>
  </si>
  <si>
    <r>
      <t xml:space="preserve">2008 </t>
    </r>
    <r>
      <rPr>
        <vertAlign val="superscript"/>
        <sz val="10"/>
        <rFont val="MetaNormalLF-Roman"/>
        <family val="2"/>
      </rPr>
      <t>2</t>
    </r>
  </si>
  <si>
    <r>
      <t xml:space="preserve">2009 </t>
    </r>
    <r>
      <rPr>
        <vertAlign val="superscript"/>
        <sz val="10"/>
        <rFont val="MetaNormalLF-Roman"/>
        <family val="2"/>
      </rPr>
      <t>2</t>
    </r>
  </si>
  <si>
    <r>
      <t>2013</t>
    </r>
    <r>
      <rPr>
        <vertAlign val="superscript"/>
        <sz val="10"/>
        <rFont val="MetaNormalLF-Roman"/>
        <family val="2"/>
      </rPr>
      <t xml:space="preserve"> 3</t>
    </r>
  </si>
  <si>
    <r>
      <t>2014</t>
    </r>
    <r>
      <rPr>
        <vertAlign val="superscript"/>
        <sz val="10"/>
        <rFont val="MetaNormalLF-Roman"/>
        <family val="2"/>
      </rPr>
      <t xml:space="preserve"> 3</t>
    </r>
  </si>
  <si>
    <r>
      <t xml:space="preserve">2016 </t>
    </r>
    <r>
      <rPr>
        <vertAlign val="superscript"/>
        <sz val="10"/>
        <rFont val="MetaNormalLF-Roman"/>
        <family val="2"/>
      </rPr>
      <t>4</t>
    </r>
  </si>
  <si>
    <r>
      <t>2017</t>
    </r>
    <r>
      <rPr>
        <vertAlign val="superscript"/>
        <sz val="10"/>
        <rFont val="MetaNormalLF-Roman"/>
        <family val="2"/>
      </rPr>
      <t xml:space="preserve">  4, 5</t>
    </r>
  </si>
  <si>
    <t>Private Haushalte 6</t>
  </si>
  <si>
    <t>Alle Produktionsbereiche und Private Haushalte (Inländerkonzept) 7</t>
  </si>
  <si>
    <r>
      <t>Tabelle 10.3.1: Fahrleistungen im Straßenverkehr insgesamt</t>
    </r>
    <r>
      <rPr>
        <b/>
        <vertAlign val="superscript"/>
        <sz val="12"/>
        <rFont val="MetaNormalLF-Roman"/>
        <family val="2"/>
      </rPr>
      <t>*</t>
    </r>
  </si>
  <si>
    <t>DL der öffentl. Verwaltung, Verteidigung, Sozialversicherung</t>
  </si>
  <si>
    <t>5 Vorläufiges Ergebnis.</t>
  </si>
  <si>
    <t>Private Haushalte 2</t>
  </si>
  <si>
    <t>Alle Produktionsbereiche und Private Haushalte (Inländerkonzept) 3</t>
  </si>
  <si>
    <r>
      <t xml:space="preserve">2017 </t>
    </r>
    <r>
      <rPr>
        <b/>
        <vertAlign val="superscript"/>
        <sz val="10"/>
        <rFont val="MetaNormalLF-Roman"/>
        <family val="2"/>
      </rPr>
      <t>4</t>
    </r>
  </si>
  <si>
    <t>* Einschließlich Fahrleistungen mit Bioethanol.</t>
  </si>
  <si>
    <t xml:space="preserve">1 Bereichsabgrenzung vergleichbar mit der Statistischen Güterklassifikation in Verbindung mit den Wirtschaftszweigen in der Europäischen Gemeinschaft (Ausgabe 2008). </t>
  </si>
  <si>
    <t>2 Einschließlich Fahrleistungen mit Mietwagen und Fahrleistungen durch private Nutzung von Dienstfahrzeugen.</t>
  </si>
  <si>
    <t>3 Inländerkonzept: Einschließlich Fahrleistungen der Gebietsansässigen im Ausland, ohne Fahrleistungen der Gebietsfremden im Inland.</t>
  </si>
  <si>
    <t>4 Vorläufiges Ergebnis. Die Daten 2017 sind auf Grund methodischer Änderungen der Quelldaten nicht mit den Vorjahren vergleichbar.</t>
  </si>
  <si>
    <r>
      <t>2017</t>
    </r>
    <r>
      <rPr>
        <b/>
        <vertAlign val="superscript"/>
        <sz val="10"/>
        <rFont val="MetaNormalLF-Roman"/>
        <family val="2"/>
      </rPr>
      <t xml:space="preserve"> 4</t>
    </r>
  </si>
  <si>
    <t>* Einschließlich Fahrleistungen mit Biodiesel.</t>
  </si>
  <si>
    <r>
      <t>CPA</t>
    </r>
    <r>
      <rPr>
        <vertAlign val="superscript"/>
        <sz val="10"/>
        <rFont val="MetaNormalLF-Roman"/>
        <family val="2"/>
      </rPr>
      <t xml:space="preserve"> 1</t>
    </r>
  </si>
  <si>
    <r>
      <t>Tabelle 10.3.2: Fahrleistungen nach Fahrzeugtypen, Ottokraftstoffe</t>
    </r>
    <r>
      <rPr>
        <b/>
        <vertAlign val="superscript"/>
        <sz val="12"/>
        <rFont val="MetaNormalLF-Roman"/>
        <family val="2"/>
      </rPr>
      <t>*</t>
    </r>
  </si>
  <si>
    <r>
      <t>Tabelle 10.3.3: Fahrleistungen nach Fahrzeugtypen, Dieselkraftstoffe</t>
    </r>
    <r>
      <rPr>
        <b/>
        <vertAlign val="superscript"/>
        <sz val="12"/>
        <rFont val="MetaNormalLF-Roman"/>
        <family val="2"/>
      </rPr>
      <t>*</t>
    </r>
  </si>
  <si>
    <r>
      <t>Tabelle 10.3.4: Fahrleistungen der Ottokraftstoff-Pkw</t>
    </r>
    <r>
      <rPr>
        <b/>
        <vertAlign val="superscript"/>
        <sz val="12"/>
        <rFont val="MetaNormalLF-Roman"/>
        <family val="2"/>
      </rPr>
      <t>*</t>
    </r>
  </si>
  <si>
    <r>
      <t>2017</t>
    </r>
    <r>
      <rPr>
        <vertAlign val="superscript"/>
        <sz val="10"/>
        <rFont val="MetaNormalLF-Roman"/>
        <family val="2"/>
      </rPr>
      <t xml:space="preserve"> 4</t>
    </r>
  </si>
  <si>
    <t>4 Vorläufiges Ergebnis.</t>
  </si>
  <si>
    <t>Private Haushalte 5</t>
  </si>
  <si>
    <t>Alle Produktionsbereiche und Private Haushalte (Inländerkonzept) 6</t>
  </si>
  <si>
    <r>
      <t>Tabelle 10.3.5: Fahrleistungen der Dieselkraftstoff-Pkw</t>
    </r>
    <r>
      <rPr>
        <b/>
        <vertAlign val="superscript"/>
        <sz val="12"/>
        <rFont val="MetaNormalLF-Roman"/>
        <family val="2"/>
      </rPr>
      <t>*</t>
    </r>
  </si>
  <si>
    <t xml:space="preserve">Haltergruppen </t>
  </si>
  <si>
    <t>1 Eigene Schätzung.</t>
  </si>
  <si>
    <t>Alle Haltergruppen 2</t>
  </si>
  <si>
    <t>Gastgewerbe 1</t>
  </si>
  <si>
    <t>Erbringung v. DL im Finanz- und Versicherungswesen 1</t>
  </si>
  <si>
    <t>Gesundheits- und Sozialwesen 1</t>
  </si>
  <si>
    <t>A. Güterverkehr deutscher Lastkraftfahrzeuge - Fahrten mit Ladung - tatsächliche Beförderungsleistung in Mill. tkm</t>
  </si>
  <si>
    <r>
      <t>Tabelle 10.3.6: Transportleistungen und Fahrleistungen des Lastkraftverkehrs nach 22 Haltergruppen</t>
    </r>
    <r>
      <rPr>
        <b/>
        <vertAlign val="superscript"/>
        <sz val="12"/>
        <rFont val="MetaNormalLF-Roman"/>
        <family val="2"/>
      </rPr>
      <t>*</t>
    </r>
  </si>
  <si>
    <t>* Quelle: Kraftfahrtbundesamt (KBA).</t>
  </si>
  <si>
    <t>2 Abweichung der "echten" Summen gegenüber der Angaben vom KBA.</t>
  </si>
  <si>
    <t>Fahrleistungen im Straßenverkehr nach Produktionsbereichen und Privaten Haushalten (Mill. km)</t>
  </si>
  <si>
    <t>Fahrleistungen im Straßenverkehr insgesamt</t>
  </si>
  <si>
    <t>Fahrleistungen nach Fahrzeugtypen, Ottokraftstoffe</t>
  </si>
  <si>
    <t xml:space="preserve">Fahrleistungen nach Fahrzeugtypen, Dieselkraftstoffe </t>
  </si>
  <si>
    <t>Fahrleistungen der Ottokraftstoff-Pkw</t>
  </si>
  <si>
    <t xml:space="preserve">Fahrleistungen der Dieselkraftstoff-Pkw </t>
  </si>
  <si>
    <t>Transportleistungen und Fahrleistungen des Lastkraftverkehrs nach 22 Haltergruppen</t>
  </si>
  <si>
    <t xml:space="preserve">Energieverbrauch im Straßenverkehr insgesamt </t>
  </si>
  <si>
    <t xml:space="preserve">Energieverbrauch im Straßenverkehr nach Kraftstoffarten </t>
  </si>
  <si>
    <t>Energieverbrauch nach Fahrzeugtypen, Ottokraftstoffe</t>
  </si>
  <si>
    <t xml:space="preserve">Energieverbrauch nach Fahrzeugtypen, Dieselkraftstoffe </t>
  </si>
  <si>
    <t xml:space="preserve">Energieverbrauch der Ottokraftstoff-Pkw </t>
  </si>
  <si>
    <t>Energieverbrauch der Dieselkraftstoff-Pkw</t>
  </si>
  <si>
    <r>
      <t>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-Emissionen durch den Straßenverkehr nach Produktionsbereichen (1 000 Tonnen)</t>
    </r>
  </si>
  <si>
    <t>Energieverbrauch im Straßenverkehr nach Produktionsbereichen und Privaten Haushalten (Terajoule)</t>
  </si>
  <si>
    <r>
      <t>2016</t>
    </r>
    <r>
      <rPr>
        <vertAlign val="superscript"/>
        <sz val="10"/>
        <rFont val="MetaNormalLF-Roman"/>
        <family val="2"/>
      </rPr>
      <t xml:space="preserve"> 4</t>
    </r>
  </si>
  <si>
    <r>
      <t xml:space="preserve">2017 </t>
    </r>
    <r>
      <rPr>
        <vertAlign val="superscript"/>
        <sz val="10"/>
        <rFont val="MetaNormalLF-Roman"/>
        <family val="2"/>
      </rPr>
      <t xml:space="preserve"> 4, 5</t>
    </r>
  </si>
  <si>
    <t>Bunkerungssaldo Betankungen 8</t>
  </si>
  <si>
    <t>Alle Produktionsbereiche und Private Haushalte (Inlandskonzept ohne Biodiesel) 9</t>
  </si>
  <si>
    <t>6 Einschließlich Verbräuche mit Mietwagen und Verbräuche durch private Nutzung von Dienstfahrzeugen.</t>
  </si>
  <si>
    <r>
      <t>Tabelle 10.4.1: Energieverbrauch im Straßenverkehr insgesamt</t>
    </r>
    <r>
      <rPr>
        <b/>
        <vertAlign val="superscript"/>
        <sz val="12"/>
        <rFont val="MetaNormalLF-Roman"/>
        <family val="2"/>
      </rPr>
      <t>*</t>
    </r>
  </si>
  <si>
    <r>
      <t>Tabelle 10.4.2: Energieverbrauch im Straßenverkehr nach Kraftstoffarten</t>
    </r>
    <r>
      <rPr>
        <b/>
        <vertAlign val="superscript"/>
        <sz val="12"/>
        <rFont val="MetaNormalLF-Roman"/>
        <family val="2"/>
      </rPr>
      <t>*</t>
    </r>
  </si>
  <si>
    <r>
      <t xml:space="preserve">Otto-Motor </t>
    </r>
    <r>
      <rPr>
        <vertAlign val="superscript"/>
        <sz val="10"/>
        <rFont val="MetaNormalLF-Roman"/>
        <family val="2"/>
      </rPr>
      <t>1</t>
    </r>
  </si>
  <si>
    <r>
      <t xml:space="preserve">Diesel </t>
    </r>
    <r>
      <rPr>
        <vertAlign val="superscript"/>
        <sz val="10"/>
        <rFont val="MetaNormalLF-Roman"/>
        <family val="2"/>
      </rPr>
      <t>2</t>
    </r>
  </si>
  <si>
    <t>* Inländerkonzept: Einschließlich Betankungen der Gebietsansässigen im Ausland, ohne Betankungen der Gebietsfremden im Inland.</t>
  </si>
  <si>
    <t>1 Biomethan nicht enthalten.</t>
  </si>
  <si>
    <t>2 Einschließlich "nicht zugeordneten Verbrauch" (siehe Erläuterungsteil).</t>
  </si>
  <si>
    <t>Bunkerungssaldo der Betankungen 4</t>
  </si>
  <si>
    <r>
      <t>2017</t>
    </r>
    <r>
      <rPr>
        <b/>
        <vertAlign val="superscript"/>
        <sz val="10"/>
        <rFont val="MetaNormalLF-Roman"/>
        <family val="2"/>
      </rPr>
      <t xml:space="preserve"> 5</t>
    </r>
  </si>
  <si>
    <t>* Einschließlich Energieverbrauch von Bioethanol.</t>
  </si>
  <si>
    <t>2 Einschließlich Verbräuche mit Mietwagen und Verbräuche durch private Nutzung von Dienstfahrzeugen.</t>
  </si>
  <si>
    <t>3 Inländerkonzept: Einschließlich Betankungen der Gebietsansässigen im Ausland, ohne Betankungen der Gebietsfremden im Inland.</t>
  </si>
  <si>
    <t>5 Vorläufiges Ergebnis. Die Daten 2017 sind auf Grund methodischer Änderungen der Quelldaten nicht mit den Vorjahren vergleichbar.</t>
  </si>
  <si>
    <r>
      <t>Tabelle 10.4.3: Energieverbrauch nach Fahrzeugtypen, Ottokraftstoffe</t>
    </r>
    <r>
      <rPr>
        <b/>
        <vertAlign val="superscript"/>
        <sz val="12"/>
        <rFont val="MetaNormalLF-Roman"/>
        <family val="2"/>
      </rPr>
      <t>*</t>
    </r>
  </si>
  <si>
    <r>
      <t xml:space="preserve">Lastkraft-wagen, Sattelzüge </t>
    </r>
    <r>
      <rPr>
        <vertAlign val="superscript"/>
        <sz val="10"/>
        <rFont val="MetaNormalLF-Roman"/>
        <family val="2"/>
      </rPr>
      <t>2</t>
    </r>
  </si>
  <si>
    <t>Private Haushalte 3</t>
  </si>
  <si>
    <t>Alle Produktionsbereiche und Private Haushalte (Inländerkonzept) 4</t>
  </si>
  <si>
    <t>Bunkerungssaldo der Betankungen 5</t>
  </si>
  <si>
    <r>
      <t>2017</t>
    </r>
    <r>
      <rPr>
        <b/>
        <vertAlign val="superscript"/>
        <sz val="10"/>
        <rFont val="MetaNormalLF-Roman"/>
        <family val="2"/>
      </rPr>
      <t xml:space="preserve"> 6</t>
    </r>
  </si>
  <si>
    <t>* Einschließlich Energieverbrauch von Biodiesel.</t>
  </si>
  <si>
    <t>2016 geg. 2005</t>
  </si>
  <si>
    <t>2016 geg. 2015</t>
  </si>
  <si>
    <t>Quelle: Deutsches Institut für Wirtschaftsforschung, Berlin (DIW). 2017 Deutsches Institut für Luft- und Raumfahrt (DLR)</t>
  </si>
  <si>
    <t xml:space="preserve">2 Einschließlich nicht zugeordneter Verbrauch (siehe Erläuterungsteil).  </t>
  </si>
  <si>
    <t>3 Einschließlich Verbräuche mit Mietwagen und Verbräuche durch private Nutzung von Dienstfahrzeugen.</t>
  </si>
  <si>
    <t>4 Inländerkonzept: Einschließlich Betankungen der Gebietsansässigen im Ausland, ohne Betankungen der Gebietsfremden im Inland.</t>
  </si>
  <si>
    <t>6 Vorläufiges Ergebnis. Die Daten 2017 sind auf Grund methodischer Änderungen der Quelldaten nicht mit den Vorjahren vergleichbar.</t>
  </si>
  <si>
    <r>
      <t>Tabelle 10.4.5: Energieverbrauch der Ottokraftstoff-Pkw</t>
    </r>
    <r>
      <rPr>
        <b/>
        <vertAlign val="superscript"/>
        <sz val="12"/>
        <rFont val="MetaNormalLF-Roman"/>
        <family val="2"/>
      </rPr>
      <t>*</t>
    </r>
  </si>
  <si>
    <r>
      <t>Tabelle 10.4.4: Energieverbrauch nach Fahrzeugtypen, Dieselkraftstoffe</t>
    </r>
    <r>
      <rPr>
        <b/>
        <vertAlign val="superscript"/>
        <sz val="12"/>
        <rFont val="MetaNormalLF-Roman"/>
        <family val="2"/>
      </rPr>
      <t>*</t>
    </r>
  </si>
  <si>
    <t>Bunkerungssaldo der Betankungen 7</t>
  </si>
  <si>
    <r>
      <t>2008</t>
    </r>
    <r>
      <rPr>
        <vertAlign val="superscript"/>
        <sz val="10"/>
        <rFont val="MetaNormalLF-Roman"/>
        <family val="2"/>
      </rPr>
      <t xml:space="preserve"> 2</t>
    </r>
  </si>
  <si>
    <r>
      <t>Tabelle 10.4.6: Energieverbrauch der Dieselkraftstoff-Pkw</t>
    </r>
    <r>
      <rPr>
        <b/>
        <vertAlign val="superscript"/>
        <sz val="12"/>
        <rFont val="MetaNormalLF-Roman"/>
        <family val="2"/>
      </rPr>
      <t>*</t>
    </r>
  </si>
  <si>
    <t>Bunkerungssaldo der Betankungen 8</t>
  </si>
  <si>
    <t>Alle Produktionsbereiche und private Haushalte (Inlandskonzept) 9</t>
  </si>
  <si>
    <t xml:space="preserve"> (Inlandskonzept einschl. Biokraftstoffe)</t>
  </si>
  <si>
    <t>Alle Produktionsbereiche und Private Haushalte</t>
  </si>
  <si>
    <r>
      <t>Tabelle 10.5.1: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 xml:space="preserve">-Emissionen im Straßenverkehr durch </t>
    </r>
  </si>
  <si>
    <r>
      <t>Diesel- und Ottokraftstoffe</t>
    </r>
    <r>
      <rPr>
        <b/>
        <vertAlign val="superscript"/>
        <sz val="12"/>
        <rFont val="MetaNormalLF-Roman"/>
        <family val="2"/>
      </rPr>
      <t>*</t>
    </r>
  </si>
  <si>
    <r>
      <t>Tabelle 10.5.2: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im Straßenverkehr nach Kraftstoffarten</t>
    </r>
    <r>
      <rPr>
        <b/>
        <vertAlign val="superscript"/>
        <sz val="12"/>
        <rFont val="MetaNormalLF-Roman"/>
        <family val="2"/>
      </rPr>
      <t>*</t>
    </r>
  </si>
  <si>
    <t>1 Ohne Biomethan.</t>
  </si>
  <si>
    <t>2 Einschließlich Emissionen durch "nicht zugeordneten Verbrauch" (siehe Erläuterungsteil).</t>
  </si>
  <si>
    <r>
      <t>Tabelle 10.5.3: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durch Ottokraftstoffe nach Fahrzeugtypen</t>
    </r>
    <r>
      <rPr>
        <b/>
        <vertAlign val="superscript"/>
        <sz val="12"/>
        <rFont val="MetaNormalLF-Roman"/>
        <family val="2"/>
      </rPr>
      <t>*</t>
    </r>
  </si>
  <si>
    <t>Alle Produktionsbereiche und private Haushalte (Inländerkonzept) 3</t>
  </si>
  <si>
    <t>* Ohne Emissionen durch Bioethanol.</t>
  </si>
  <si>
    <t>2 Einschließlich Emissionen durch die Nutzung von Mietwagen und durch die private Nutzung von Dienstfahrzeugen.</t>
  </si>
  <si>
    <t>4 Betankungen der Gebietsfremden im Inland abzüglich der Betankungen der Gebietsansässigen im Ausland.</t>
  </si>
  <si>
    <r>
      <t>Tabelle 10.5.4: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durch Dieselkraftstoffe nach Fahrzeugtypen</t>
    </r>
    <r>
      <rPr>
        <b/>
        <vertAlign val="superscript"/>
        <sz val="12"/>
        <rFont val="MetaNormalLF-Roman"/>
        <family val="2"/>
      </rPr>
      <t>*</t>
    </r>
  </si>
  <si>
    <t>* Ohne Emissionen durch Biodiesel, einschließlich Emissionen durch "nicht zugeordneten Verbrauch" (siehe Erläuterungsteil).</t>
  </si>
  <si>
    <r>
      <t>Tabelle 10.5.5: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 xml:space="preserve">-Emissionen der Ottokraftstoff-Pkw </t>
    </r>
    <r>
      <rPr>
        <b/>
        <vertAlign val="superscript"/>
        <sz val="12"/>
        <rFont val="MetaNormalLF-Roman"/>
        <family val="2"/>
      </rPr>
      <t>*</t>
    </r>
  </si>
  <si>
    <r>
      <t>Tabelle 10.5.6: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der Dieselkraftstoff-Pkw</t>
    </r>
    <r>
      <rPr>
        <b/>
        <vertAlign val="superscript"/>
        <sz val="12"/>
        <rFont val="MetaNormalLF-Roman"/>
        <family val="2"/>
      </rPr>
      <t>*</t>
    </r>
  </si>
  <si>
    <t>Alle Produktionsbereiche und private Haushalte (Inländerkonzept) 6</t>
  </si>
  <si>
    <t>* Ohne Emissionen durch Biodiesel.</t>
  </si>
  <si>
    <t>5 Betankungen der Gebietsfremden im Inland abzüglich der Betankungen der Gebietsansässigen im Ausland.</t>
  </si>
  <si>
    <r>
      <t>Tabelle 10.2.2: Bestände, Fahrleistungen, Kraftstoffverbrauch und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von Lkw</t>
    </r>
    <r>
      <rPr>
        <b/>
        <vertAlign val="superscript"/>
        <sz val="12"/>
        <rFont val="MetaNormalLF-Roman"/>
        <family val="2"/>
      </rPr>
      <t>*</t>
    </r>
  </si>
  <si>
    <r>
      <t>CO</t>
    </r>
    <r>
      <rPr>
        <vertAlign val="subscript"/>
        <sz val="9"/>
        <rFont val="MetaNormalLF-Roman"/>
        <family val="2"/>
      </rPr>
      <t>2-</t>
    </r>
    <r>
      <rPr>
        <sz val="9"/>
        <rFont val="MetaNormalLF-Roman"/>
        <family val="2"/>
      </rPr>
      <t>Emissionen Lkw</t>
    </r>
  </si>
  <si>
    <t>* Lastkraftwagen, Sattelzüge und Leichte Nutzfahrzeuge. Auf Grund methodischer Umstellungen der Quelldaten sind die Daten für 2017 nur bedingt vergleichbar mit den Vorjahren.</t>
  </si>
  <si>
    <r>
      <t>Tabelle 10.2.1: Bestände, Fahrleistungen, Kraftstoffverbrauch und CO</t>
    </r>
    <r>
      <rPr>
        <b/>
        <vertAlign val="subscript"/>
        <sz val="12"/>
        <rFont val="MetaNormalLF-Roman"/>
        <family val="2"/>
      </rPr>
      <t>2</t>
    </r>
    <r>
      <rPr>
        <b/>
        <sz val="12"/>
        <rFont val="MetaNormalLF-Roman"/>
        <family val="2"/>
      </rPr>
      <t>-Emissionen von Pkw</t>
    </r>
    <r>
      <rPr>
        <b/>
        <vertAlign val="superscript"/>
        <sz val="12"/>
        <rFont val="MetaNormalLF-Roman"/>
        <family val="2"/>
      </rPr>
      <t>*</t>
    </r>
  </si>
  <si>
    <t>Bestand in Tausend</t>
  </si>
  <si>
    <t>Insgesamt 1</t>
  </si>
  <si>
    <t>Diesel-Pkw</t>
  </si>
  <si>
    <t>Otto-Pkw 2</t>
  </si>
  <si>
    <t>Pkw &gt; 100 kW</t>
  </si>
  <si>
    <t>Anteil an Bestand der Haushalte</t>
  </si>
  <si>
    <t>Otto-Pkw</t>
  </si>
  <si>
    <t>Durchschnittliche Fahrleistung in Tausend Kilometer</t>
  </si>
  <si>
    <t>Insgesamt. 1</t>
  </si>
  <si>
    <t>Private Haushalte 1</t>
  </si>
  <si>
    <t>Fahrleistung in Millionen Kilometer</t>
  </si>
  <si>
    <t xml:space="preserve">
Insgesamt</t>
  </si>
  <si>
    <t>Spezifischer Verbrauch in Liter je 100 Kilometer</t>
  </si>
  <si>
    <t>Verbrauch in Millionen Liter</t>
  </si>
  <si>
    <t>Verbrauch in Terajoule</t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</si>
  <si>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in Tausend Tonnen CO</t>
    </r>
    <r>
      <rPr>
        <vertAlign val="subscript"/>
        <sz val="10"/>
        <rFont val="MetaNormalLF-Roman"/>
        <family val="2"/>
      </rPr>
      <t>2</t>
    </r>
  </si>
  <si>
    <t xml:space="preserve">Insgesamt </t>
  </si>
  <si>
    <t>Insgesamt (ohne Biokraftstoffe)</t>
  </si>
  <si>
    <t>*  Inländerkonzept. Einschließlich Biokraftstoffe. Auf Grund methodischer Umstellungen der Quelldaten sind die Daten für 2017 nur bedingt vergleichbar mit den Vorjahren.</t>
  </si>
  <si>
    <t xml:space="preserve">1  Ab 2007 Bestände ohne vorübergehend stillgelegte Fahrzeuge. Dadurch sind die Bestandsdaten sowie die durchschnittlichen Fahrleistungen je Fahrzeug </t>
  </si>
  <si>
    <t xml:space="preserve"> zeitlich nicht vergleichbar.</t>
  </si>
  <si>
    <t>2  Einschließlich Fahrzeuge mit sonstigem Antrieb, ohne Gasfahrzeuge.</t>
  </si>
  <si>
    <t>3  Ohne Fahrleistungen und Verbräuche mit Mietwagen. Ohne Fahrleistungen und Verbräuche durch private Nutzung von Dienstfahrzeugen.</t>
  </si>
  <si>
    <r>
      <t>Bestände, Fahrleistungen, Kraftstoffverbrauch und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von Pkw</t>
    </r>
  </si>
  <si>
    <r>
      <t>Bestände, Fahrleistungen, Kraftstoffverbrauch und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von Lkw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</si>
  <si>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-Emissionen im Straßenverkehr durch Diesel-und Ottokraftstoffe 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</si>
  <si>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-Emissionen im Straßenverkehr nach Kraftstoffarten 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</si>
  <si>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-Emissionen durch Ottokraftstoffe nach Fahrzeugtypen 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</si>
  <si>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-Emissionen durch Dieselkraftstoffe nach Fahrzeugtypen 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</si>
  <si>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-Emissionen der Ottokraftstoff-Pkw </t>
    </r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</si>
  <si>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-Emissionen der Dieselkraftstoff-Pkw </t>
    </r>
  </si>
  <si>
    <t>Zu diesem Kapitel ist am 15.08.2019 ein Tabellenband "Ein- und Ausfuhr und Flächenbelegung von</t>
  </si>
  <si>
    <t>www.destatis.de/DE/Themen/Gesellschaft-Umwelt/Umwelt/Materialfluesse-Energiefluesse</t>
  </si>
  <si>
    <t>Publikationen/Umweltökonomische Gesamtrechnungen</t>
  </si>
  <si>
    <t>Erzeugnissen pflanzlichen und tierischen Ursprungs" (PDF, XLSX) erschienen.</t>
  </si>
  <si>
    <t xml:space="preserve">Ein Tabellenband zur Waldgesamtrechnung findet sich ebenfalls bei der unter "Kapitel 11" </t>
  </si>
  <si>
    <t>angegebenen Internetadresse.</t>
  </si>
  <si>
    <t xml:space="preserve">Grundlage der nach Haltern veröffentlichten Fahrzeugbestände des KBA existiert in den Jahren bis 2008 in einer </t>
  </si>
  <si>
    <t>Die Abgrenzung ist in direkter Anlehnung an die o. g. Statistische Güterklassifikation entstanden.</t>
  </si>
  <si>
    <t xml:space="preserve">Abgrenzung nach 18 Haltergruppen. Ab 2009 ist das KBA auf eine Abgrenzung auf 23 Haltergruppen umgestiegen. </t>
  </si>
  <si>
    <t xml:space="preserve">Basis sind jegliche Beförderungen von Personen und alle Nebenleistungen im Inland </t>
  </si>
  <si>
    <t xml:space="preserve">Spezifischer Verbrauch </t>
  </si>
  <si>
    <t>Millionen Kilometer</t>
  </si>
  <si>
    <t>B. Güterverkehr deutscher Lastkraftfahrzeuge - Fahrten insgesamt - Fahrleistungen in Millionen Kilometer</t>
  </si>
  <si>
    <t xml:space="preserve">  </t>
  </si>
  <si>
    <t>Umweltnutzung und Wirtschaft</t>
  </si>
  <si>
    <t>Tabellen zu den Umweltökonomischen Gesamtrechnungen</t>
  </si>
  <si>
    <t>Teil 5: Verkehr und Umwelt</t>
  </si>
  <si>
    <t>Ausgabe 2019</t>
  </si>
  <si>
    <t>Erscheinungsfolge: jährlich</t>
  </si>
  <si>
    <t>Erschienen am 23.10.2019</t>
  </si>
  <si>
    <t>Artikelnummer: 5850008197006</t>
  </si>
  <si>
    <t>Ihr Kontakt zu uns:</t>
  </si>
  <si>
    <t>www.destatis.de/kontakt</t>
  </si>
  <si>
    <t>Telefon: +49 (0) 611 / 75 24 05</t>
  </si>
  <si>
    <t>© Statistisches Bundesamt (Destatis), 2019</t>
  </si>
  <si>
    <t>Vervielfältigung und Verbreitung, auch auszugsweise, mit Quellenangabe gestattet.</t>
  </si>
  <si>
    <t>Verkehrs- und umweltrelevante Indikatoren der nationalen Nachhaltigkeitsstrategie</t>
  </si>
  <si>
    <t>1 Bereichsabgrenzung vergleichbar mit der Statistischen Güterklassifikation in Verbindung mit den Wirtschaftszweigen in der Europäischen Gemeinschaft (Ausgabe 2008).</t>
  </si>
  <si>
    <t>2 Auf Grund von Umstellungen der Haltergruppen des Kraftfahrtbundesamtes, kann es zwischen den Jahren 2008 und 2009 zu Brüchen in den Zeitreihen der Produktionsbereiche kommen.</t>
  </si>
  <si>
    <t>3 Auf Grund methodischer Umstellungen kann es zwischen den Jahren 2013 und 2014 zu Brüchen in den Zeitreihen der Produktionsbereiche kommen.</t>
  </si>
  <si>
    <t>5 Einschließlich Verbräuche mit Mietwagen und Verbräuche durch private Nutzung von Dienstfahrzeugen.</t>
  </si>
  <si>
    <t>6 Inländerkonzept: Einschließlich Betankungen der Gebietsansässigen im Ausland, ohne Betankungen der Gebietsfremden im Inland.</t>
  </si>
  <si>
    <t>7 Betankungen der Gebietsfremden im Inland abzüglich der Betankungen der Gebietsansässigen im Ausland.</t>
  </si>
  <si>
    <t>* Ohne Emissionen durch Biokraftstoffe, einschließlich der Emissionen aus nicht zugeordnetem Verbrauch (siehe Erläuterungsteil).</t>
  </si>
  <si>
    <t>4 Auf Grund methodischer Umstellungen der Quelldaten kann es zwischen den Jahren 2016 und 2017 zu Brüchen in den Zeitreihen der Produktionsbereiche kommen.</t>
  </si>
  <si>
    <t>7 Inländerkonzept: Einschließlich Betankungen der Gebietsansässigen im Ausland, ohne Betankungen der Gebietsfremden im Inland.</t>
  </si>
  <si>
    <t>8 Betankungen der Gebietsfremden im Inland abzüglich der Betankungen der Gebietsansässigen im Ausland.</t>
  </si>
  <si>
    <r>
      <t>9 Werte entsprechen den Angaben des Umweltbundesamtes für 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-Emissionen im Straßenverkehr insgesamt (Diesel- und Ottokraftstoffe) im nationalen Treibhausgasinventar.</t>
    </r>
  </si>
  <si>
    <t>* Einschließlich Energieverbrauch von Biokraftstoffen, einschließlich "nicht zugeordneter Verbrauch" (siehe Erläuterungsteil).</t>
  </si>
  <si>
    <t>9 Werte entsprechen den Ergebnissen der AG-Energiebilanzen für Energieverbrauch im Straßenverkehr insgesamt.</t>
  </si>
  <si>
    <t>5 Einschließlich Fahrleistungen mit Mietwagen und Fahrleistungen durch private Nutzung von Dienstfahrzeugen.</t>
  </si>
  <si>
    <t>6 Inländerkonzept: Einschließlich Fahrleistungen der Gebietsansässigen im Ausland, ohne Fahrleistungen der Gebietsfremden im Inland</t>
  </si>
  <si>
    <t>6 Einschließlich Fahrleistungen mit Mietwagen und Fahrleistungen durch private Nutzung von Dienstfahrzegen.</t>
  </si>
  <si>
    <t>7 Inländerkonzept: Einschließlich Fahrleistungen der Gebietsansässigen im Ausland, ohne Fahrleistungen der Gebietsfremden im Inland.</t>
  </si>
  <si>
    <t>* Einschließlich Fahrleistungen mit Ottokraftstoffen, Bioethanol, Diesel und Biodiesel. Ohne Fahrleistungen mit anderen Kraftstoffarten wie Gas und Flüssiggas.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</si>
</sst>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43" formatCode="_-* #,##0.00\ _€_-;\-* #,##0.00\ _€_-;_-* &quot;-&quot;??\ _€_-;_-@_-"/>
    <numFmt numFmtId="164" formatCode="@*."/>
    <numFmt numFmtId="165" formatCode="0.0"/>
    <numFmt numFmtId="166" formatCode="_-* #\ ##0\ _;"/>
    <numFmt numFmtId="167" formatCode="@*.\ "/>
    <numFmt numFmtId="168" formatCode="###\ ###\ ##0;[Red]\-###\ ###\ ##0;\-"/>
    <numFmt numFmtId="169" formatCode="###\ ##0.0;[Red]\-###\ ##0.0;\-"/>
    <numFmt numFmtId="170" formatCode="###\ ##0.0000;[Red]\-###\ ##0.0000;\-"/>
    <numFmt numFmtId="171" formatCode="#,##0.0"/>
    <numFmt numFmtId="172" formatCode="#####\ ##0.0;[Red]\-#####\ ##0.0;\-"/>
    <numFmt numFmtId="173" formatCode="_-* #\ ##0.0\ _;"/>
    <numFmt numFmtId="174" formatCode="#\ ##0"/>
    <numFmt numFmtId="175" formatCode="@*.\."/>
    <numFmt numFmtId="176" formatCode="###\ ###\ ##0\ \ \ ;[Red]\-###\ ###\ ##0\ \ \ ;\-\ \ \ "/>
    <numFmt numFmtId="177" formatCode="0.00_ ;[Red]\-0.00\ "/>
    <numFmt numFmtId="178" formatCode="0.0_ ;[Red]\-0.0\ "/>
    <numFmt numFmtId="179" formatCode="######\ ##0.0;[Red]\-######\ ##0.0;\-"/>
    <numFmt numFmtId="180" formatCode="@\ *."/>
    <numFmt numFmtId="181" formatCode="\ \ \ \ \ \ \ \ \ \ @\ *."/>
    <numFmt numFmtId="182" formatCode="\ \ \ \ \ \ \ \ \ \ \ \ @\ *."/>
    <numFmt numFmtId="183" formatCode="\ \ \ \ \ \ \ \ \ \ \ \ @"/>
    <numFmt numFmtId="184" formatCode="\ \ \ \ \ \ \ \ \ \ \ \ \ @\ *."/>
    <numFmt numFmtId="185" formatCode="\ @\ *."/>
    <numFmt numFmtId="186" formatCode="\ @"/>
    <numFmt numFmtId="187" formatCode="\ \ @\ *."/>
    <numFmt numFmtId="188" formatCode="\ \ @"/>
    <numFmt numFmtId="189" formatCode="\ \ \ @\ *."/>
    <numFmt numFmtId="190" formatCode="\ \ \ @"/>
    <numFmt numFmtId="191" formatCode="\ \ \ \ @\ *."/>
    <numFmt numFmtId="192" formatCode="\ \ \ \ @"/>
    <numFmt numFmtId="193" formatCode="\ \ \ \ \ \ @\ *."/>
    <numFmt numFmtId="194" formatCode="\ \ \ \ \ \ @"/>
    <numFmt numFmtId="195" formatCode="\ \ \ \ \ \ \ @\ *."/>
    <numFmt numFmtId="196" formatCode="\ \ \ \ \ \ \ \ \ @\ *."/>
    <numFmt numFmtId="197" formatCode="\ \ \ \ \ \ \ \ \ @"/>
    <numFmt numFmtId="198" formatCode="_(* #,##0_);_(* \(#,##0\);_(* &quot;-&quot;_);_(@_)"/>
    <numFmt numFmtId="199" formatCode="_(&quot;$&quot;* #,##0_);_(&quot;$&quot;* \(#,##0\);_(&quot;$&quot;* &quot;-&quot;_);_(@_)"/>
    <numFmt numFmtId="200" formatCode="_-* #,##0.00\ _D_M_-;\-* #,##0.00\ _D_M_-;_-* &quot;-&quot;??\ _D_M_-;_-@_-"/>
    <numFmt numFmtId="201" formatCode="General_)"/>
    <numFmt numFmtId="202" formatCode="0_ ;[Red]\-0\ "/>
    <numFmt numFmtId="203" formatCode="#\ ###\ ##0"/>
  </numFmts>
  <fonts count="64">
    <font>
      <sz val="11"/>
      <color theme="1"/>
      <name val="Calibri"/>
      <family val="2"/>
      <scheme val="minor"/>
    </font>
    <font>
      <b/>
      <sz val="14"/>
      <name val="MetaNormalLF-Roman"/>
      <family val="2"/>
    </font>
    <font>
      <sz val="14"/>
      <name val="MetaNormalLF-Roman"/>
      <family val="2"/>
    </font>
    <font>
      <sz val="10"/>
      <name val="MetaNormalLF-Roman"/>
      <family val="2"/>
    </font>
    <font>
      <i/>
      <sz val="11"/>
      <color indexed="23"/>
      <name val="MetaNormalLF-Roman"/>
      <family val="2"/>
    </font>
    <font>
      <sz val="11"/>
      <name val="MetaNormalLF-Roman"/>
      <family val="2"/>
    </font>
    <font>
      <u/>
      <sz val="10"/>
      <color indexed="12"/>
      <name val="Arial"/>
      <family val="2"/>
    </font>
    <font>
      <b/>
      <sz val="10"/>
      <name val="MetaNormalLF-Roman"/>
      <family val="2"/>
    </font>
    <font>
      <vertAlign val="subscript"/>
      <sz val="10"/>
      <name val="MetaNormalLF-Roman"/>
      <family val="2"/>
    </font>
    <font>
      <b/>
      <vertAlign val="subscript"/>
      <sz val="10"/>
      <name val="MetaNormalLF-Roman"/>
      <family val="2"/>
    </font>
    <font>
      <sz val="10"/>
      <name val="Arial"/>
      <family val="2"/>
    </font>
    <font>
      <sz val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vertAlign val="superscript"/>
      <sz val="9"/>
      <name val="MetaNormalLF-Roman"/>
      <family val="2"/>
    </font>
    <font>
      <vertAlign val="subscript"/>
      <sz val="9"/>
      <name val="MetaNormalLF-Roman"/>
      <family val="2"/>
    </font>
    <font>
      <i/>
      <sz val="9"/>
      <name val="MetaNormalLF-Roman"/>
      <family val="2"/>
    </font>
    <font>
      <b/>
      <i/>
      <sz val="10"/>
      <name val="MetaNormalLF-Roman"/>
      <family val="2"/>
    </font>
    <font>
      <b/>
      <sz val="12"/>
      <name val="MetaNormalLF-Roman"/>
      <family val="2"/>
    </font>
    <font>
      <b/>
      <sz val="10"/>
      <color indexed="10"/>
      <name val="MetaNormalLF-Roman"/>
      <family val="2"/>
    </font>
    <font>
      <sz val="8"/>
      <color indexed="10"/>
      <name val="MetaNormalLF-Roman"/>
      <family val="2"/>
    </font>
    <font>
      <b/>
      <sz val="8"/>
      <name val="MetaNormalLF-Roman"/>
      <family val="2"/>
    </font>
    <font>
      <sz val="12"/>
      <name val="MetaNormalLF-Roman"/>
      <family val="2"/>
    </font>
    <font>
      <sz val="9"/>
      <color indexed="50"/>
      <name val="MetaNormalLF-Roman"/>
      <family val="2"/>
    </font>
    <font>
      <b/>
      <sz val="12"/>
      <color rgb="FFFF0000"/>
      <name val="MetaNormalLF-Roman"/>
      <family val="2"/>
    </font>
    <font>
      <b/>
      <sz val="14"/>
      <color indexed="10"/>
      <name val="MetaNormalLF-Roman"/>
      <family val="2"/>
    </font>
    <font>
      <b/>
      <sz val="12"/>
      <color indexed="10"/>
      <name val="MetaNormalLF-Roman"/>
      <family val="2"/>
    </font>
    <font>
      <vertAlign val="superscript"/>
      <sz val="10"/>
      <name val="MetaNormalLF-Roman"/>
      <family val="2"/>
    </font>
    <font>
      <sz val="9"/>
      <name val="Arial"/>
      <family val="2"/>
    </font>
    <font>
      <sz val="9"/>
      <color indexed="10"/>
      <name val="MetaNormalLF-Roman"/>
      <family val="2"/>
    </font>
    <font>
      <sz val="14"/>
      <color indexed="10"/>
      <name val="MetaNormalLF-Roman"/>
      <family val="2"/>
    </font>
    <font>
      <sz val="9"/>
      <color theme="1"/>
      <name val="Calibri"/>
      <family val="2"/>
      <scheme val="minor"/>
    </font>
    <font>
      <b/>
      <vertAlign val="superscript"/>
      <sz val="10"/>
      <name val="MetaNormalLF-Roman"/>
      <family val="2"/>
    </font>
    <font>
      <vertAlign val="subscript"/>
      <sz val="8"/>
      <name val="MetaNormalLF-Roman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9"/>
      <name val="MetaNormalLF-Roman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12"/>
      <color indexed="24"/>
      <name val="Arial"/>
      <family val="2"/>
    </font>
    <font>
      <u/>
      <sz val="7.5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12"/>
      <name val="Arial"/>
      <family val="2"/>
    </font>
    <font>
      <i/>
      <sz val="10"/>
      <color indexed="23"/>
      <name val="MetaNormalLF-Roman"/>
      <family val="2"/>
    </font>
    <font>
      <sz val="10"/>
      <color theme="1"/>
      <name val="Calibri"/>
      <family val="2"/>
      <scheme val="minor"/>
    </font>
    <font>
      <sz val="10"/>
      <color indexed="12"/>
      <name val="MetaNormalLF-Roman"/>
      <family val="2"/>
    </font>
    <font>
      <b/>
      <sz val="10"/>
      <color theme="1"/>
      <name val="MetaNormalLF-Roman"/>
      <family val="2"/>
    </font>
    <font>
      <sz val="10"/>
      <name val="Calibri"/>
      <family val="2"/>
    </font>
    <font>
      <u/>
      <sz val="10"/>
      <color theme="10"/>
      <name val="Arial"/>
      <family val="2"/>
    </font>
    <font>
      <b/>
      <vertAlign val="superscript"/>
      <sz val="12"/>
      <name val="MetaNormalLF-Roman"/>
      <family val="2"/>
    </font>
    <font>
      <b/>
      <vertAlign val="subscript"/>
      <sz val="12"/>
      <name val="MetaNormalLF-Roman"/>
      <family val="2"/>
    </font>
    <font>
      <sz val="8"/>
      <color theme="1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1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0" fillId="0" borderId="0"/>
    <xf numFmtId="168" fontId="3" fillId="0" borderId="0">
      <alignment horizontal="right" indent="1"/>
    </xf>
    <xf numFmtId="169" fontId="12" fillId="0" borderId="7" applyFill="0" applyBorder="0">
      <alignment horizontal="right" indent="1"/>
    </xf>
    <xf numFmtId="0" fontId="10" fillId="0" borderId="0"/>
    <xf numFmtId="0" fontId="10" fillId="0" borderId="0"/>
    <xf numFmtId="0" fontId="35" fillId="0" borderId="0"/>
    <xf numFmtId="0" fontId="10" fillId="0" borderId="0"/>
    <xf numFmtId="0" fontId="6" fillId="0" borderId="0" applyNumberFormat="0" applyFill="0" applyBorder="0" applyAlignment="0" applyProtection="0">
      <alignment vertical="top"/>
      <protection locked="0"/>
    </xf>
    <xf numFmtId="180" fontId="38" fillId="0" borderId="0"/>
    <xf numFmtId="180" fontId="38" fillId="0" borderId="0"/>
    <xf numFmtId="49" fontId="38" fillId="0" borderId="0"/>
    <xf numFmtId="49" fontId="38" fillId="0" borderId="0"/>
    <xf numFmtId="181" fontId="38" fillId="0" borderId="0">
      <alignment horizontal="center"/>
    </xf>
    <xf numFmtId="181" fontId="38" fillId="0" borderId="0">
      <alignment horizontal="center"/>
    </xf>
    <xf numFmtId="182" fontId="38" fillId="0" borderId="0"/>
    <xf numFmtId="182" fontId="38" fillId="0" borderId="0"/>
    <xf numFmtId="183" fontId="38" fillId="0" borderId="0"/>
    <xf numFmtId="183" fontId="38" fillId="0" borderId="0"/>
    <xf numFmtId="184" fontId="38" fillId="0" borderId="0"/>
    <xf numFmtId="184" fontId="38" fillId="0" borderId="0"/>
    <xf numFmtId="185" fontId="38" fillId="0" borderId="0"/>
    <xf numFmtId="185" fontId="38" fillId="0" borderId="0"/>
    <xf numFmtId="186" fontId="39" fillId="0" borderId="0"/>
    <xf numFmtId="187" fontId="40" fillId="0" borderId="0"/>
    <xf numFmtId="188" fontId="39" fillId="0" borderId="0"/>
    <xf numFmtId="189" fontId="38" fillId="0" borderId="0"/>
    <xf numFmtId="189" fontId="38" fillId="0" borderId="0"/>
    <xf numFmtId="190" fontId="38" fillId="0" borderId="0"/>
    <xf numFmtId="190" fontId="38" fillId="0" borderId="0"/>
    <xf numFmtId="191" fontId="38" fillId="0" borderId="0"/>
    <xf numFmtId="191" fontId="38" fillId="0" borderId="0"/>
    <xf numFmtId="192" fontId="39" fillId="0" borderId="0"/>
    <xf numFmtId="49" fontId="41" fillId="0" borderId="16" applyNumberFormat="0" applyFont="0" applyFill="0" applyBorder="0" applyProtection="0">
      <alignment horizontal="left" vertical="center" indent="5"/>
    </xf>
    <xf numFmtId="193" fontId="38" fillId="0" borderId="0">
      <alignment horizontal="center"/>
    </xf>
    <xf numFmtId="193" fontId="38" fillId="0" borderId="0">
      <alignment horizontal="center"/>
    </xf>
    <xf numFmtId="194" fontId="38" fillId="0" borderId="0">
      <alignment horizontal="center"/>
    </xf>
    <xf numFmtId="194" fontId="38" fillId="0" borderId="0">
      <alignment horizontal="center"/>
    </xf>
    <xf numFmtId="195" fontId="38" fillId="0" borderId="0">
      <alignment horizontal="center"/>
    </xf>
    <xf numFmtId="195" fontId="38" fillId="0" borderId="0">
      <alignment horizontal="center"/>
    </xf>
    <xf numFmtId="196" fontId="38" fillId="0" borderId="0">
      <alignment horizontal="center"/>
    </xf>
    <xf numFmtId="196" fontId="38" fillId="0" borderId="0">
      <alignment horizontal="center"/>
    </xf>
    <xf numFmtId="197" fontId="38" fillId="0" borderId="0">
      <alignment horizontal="center"/>
    </xf>
    <xf numFmtId="197" fontId="38" fillId="0" borderId="0">
      <alignment horizontal="center"/>
    </xf>
    <xf numFmtId="198" fontId="10" fillId="0" borderId="0" applyFont="0" applyFill="0" applyBorder="0" applyAlignment="0" applyProtection="0"/>
    <xf numFmtId="199" fontId="10" fillId="0" borderId="0" applyFont="0" applyFill="0" applyBorder="0" applyAlignment="0" applyProtection="0"/>
    <xf numFmtId="0" fontId="41" fillId="0" borderId="17">
      <alignment horizontal="left" vertical="center" wrapText="1" indent="2"/>
    </xf>
    <xf numFmtId="2" fontId="42" fillId="0" borderId="0" applyFill="0" applyBorder="0" applyAlignment="0" applyProtection="0"/>
    <xf numFmtId="0" fontId="38" fillId="0" borderId="8"/>
    <xf numFmtId="0" fontId="38" fillId="0" borderId="8"/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/>
    <xf numFmtId="200" fontId="10" fillId="0" borderId="0" applyFont="0" applyFill="0" applyBorder="0" applyAlignment="0" applyProtection="0"/>
    <xf numFmtId="43" fontId="35" fillId="0" borderId="0" applyFont="0" applyFill="0" applyBorder="0" applyAlignment="0" applyProtection="0"/>
    <xf numFmtId="200" fontId="10" fillId="0" borderId="0" applyFont="0" applyFill="0" applyBorder="0" applyAlignment="0" applyProtection="0"/>
    <xf numFmtId="180" fontId="39" fillId="0" borderId="0"/>
    <xf numFmtId="0" fontId="35" fillId="2" borderId="15" applyNumberFormat="0" applyFont="0" applyAlignment="0" applyProtection="0"/>
    <xf numFmtId="49" fontId="39" fillId="0" borderId="0"/>
    <xf numFmtId="9" fontId="5" fillId="0" borderId="0" applyFont="0" applyFill="0" applyBorder="0" applyAlignment="0" applyProtection="0"/>
    <xf numFmtId="0" fontId="35" fillId="0" borderId="0"/>
    <xf numFmtId="0" fontId="45" fillId="0" borderId="0"/>
    <xf numFmtId="0" fontId="45" fillId="0" borderId="0"/>
    <xf numFmtId="0" fontId="10" fillId="0" borderId="0"/>
    <xf numFmtId="0" fontId="45" fillId="0" borderId="0"/>
    <xf numFmtId="0" fontId="45" fillId="0" borderId="0"/>
    <xf numFmtId="0" fontId="45" fillId="0" borderId="0"/>
    <xf numFmtId="0" fontId="10" fillId="0" borderId="0"/>
    <xf numFmtId="0" fontId="10" fillId="0" borderId="0"/>
    <xf numFmtId="0" fontId="45" fillId="0" borderId="0"/>
    <xf numFmtId="0" fontId="45" fillId="0" borderId="0"/>
    <xf numFmtId="0" fontId="3" fillId="0" borderId="0"/>
    <xf numFmtId="0" fontId="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35" fillId="0" borderId="0"/>
    <xf numFmtId="0" fontId="10" fillId="0" borderId="0"/>
    <xf numFmtId="0" fontId="10" fillId="0" borderId="0"/>
    <xf numFmtId="0" fontId="10" fillId="0" borderId="0"/>
    <xf numFmtId="0" fontId="35" fillId="0" borderId="0"/>
    <xf numFmtId="0" fontId="5" fillId="0" borderId="0"/>
    <xf numFmtId="0" fontId="10" fillId="0" borderId="0"/>
    <xf numFmtId="0" fontId="10" fillId="0" borderId="0"/>
    <xf numFmtId="0" fontId="35" fillId="0" borderId="0"/>
    <xf numFmtId="0" fontId="10" fillId="0" borderId="0"/>
    <xf numFmtId="0" fontId="3" fillId="0" borderId="0"/>
    <xf numFmtId="0" fontId="35" fillId="0" borderId="0"/>
    <xf numFmtId="0" fontId="10" fillId="0" borderId="0"/>
    <xf numFmtId="0" fontId="10" fillId="0" borderId="0"/>
    <xf numFmtId="201" fontId="46" fillId="0" borderId="0"/>
    <xf numFmtId="0" fontId="28" fillId="0" borderId="0"/>
    <xf numFmtId="0" fontId="35" fillId="0" borderId="0"/>
    <xf numFmtId="0" fontId="10" fillId="0" borderId="0"/>
    <xf numFmtId="0" fontId="10" fillId="0" borderId="0"/>
    <xf numFmtId="0" fontId="35" fillId="0" borderId="0"/>
    <xf numFmtId="0" fontId="10" fillId="0" borderId="0"/>
    <xf numFmtId="0" fontId="10" fillId="0" borderId="0"/>
    <xf numFmtId="0" fontId="35" fillId="0" borderId="0"/>
    <xf numFmtId="0" fontId="35" fillId="0" borderId="0"/>
    <xf numFmtId="0" fontId="35" fillId="0" borderId="0"/>
    <xf numFmtId="0" fontId="10" fillId="0" borderId="0"/>
    <xf numFmtId="0" fontId="10" fillId="0" borderId="0"/>
    <xf numFmtId="0" fontId="35" fillId="0" borderId="0"/>
    <xf numFmtId="0" fontId="10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2" fillId="0" borderId="0" applyNumberFormat="0" applyFill="0" applyBorder="0" applyAlignment="0" applyProtection="0"/>
  </cellStyleXfs>
  <cellXfs count="409">
    <xf numFmtId="0" fontId="0" fillId="0" borderId="0" xfId="0"/>
    <xf numFmtId="0" fontId="3" fillId="0" borderId="0" xfId="0" applyFont="1" applyAlignment="1">
      <alignment horizontal="left"/>
    </xf>
    <xf numFmtId="49" fontId="3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NumberFormat="1" applyFont="1"/>
    <xf numFmtId="0" fontId="5" fillId="0" borderId="0" xfId="0" applyFont="1" applyAlignment="1">
      <alignment horizontal="left"/>
    </xf>
    <xf numFmtId="164" fontId="5" fillId="0" borderId="0" xfId="0" applyNumberFormat="1" applyFont="1"/>
    <xf numFmtId="49" fontId="3" fillId="0" borderId="0" xfId="0" applyNumberFormat="1" applyFont="1" applyAlignment="1">
      <alignment horizontal="left"/>
    </xf>
    <xf numFmtId="49" fontId="3" fillId="0" borderId="0" xfId="1" applyNumberFormat="1" applyFont="1" applyAlignment="1" applyProtection="1">
      <alignment horizontal="left"/>
    </xf>
    <xf numFmtId="49" fontId="7" fillId="0" borderId="0" xfId="1" applyNumberFormat="1" applyFont="1" applyAlignment="1" applyProtection="1">
      <alignment horizontal="left"/>
    </xf>
    <xf numFmtId="0" fontId="3" fillId="0" borderId="0" xfId="0" applyFont="1"/>
    <xf numFmtId="0" fontId="1" fillId="0" borderId="0" xfId="0" applyFont="1" applyBorder="1" applyAlignment="1">
      <alignment horizontal="left"/>
    </xf>
    <xf numFmtId="0" fontId="7" fillId="0" borderId="0" xfId="0" applyFont="1"/>
    <xf numFmtId="0" fontId="1" fillId="0" borderId="0" xfId="2" applyFont="1" applyAlignment="1">
      <alignment horizontal="left"/>
    </xf>
    <xf numFmtId="0" fontId="11" fillId="0" borderId="0" xfId="0" applyFont="1"/>
    <xf numFmtId="0" fontId="11" fillId="0" borderId="0" xfId="0" applyFont="1" applyFill="1"/>
    <xf numFmtId="165" fontId="11" fillId="0" borderId="0" xfId="0" applyNumberFormat="1" applyFont="1"/>
    <xf numFmtId="0" fontId="7" fillId="0" borderId="0" xfId="0" applyFont="1" applyFill="1"/>
    <xf numFmtId="0" fontId="11" fillId="0" borderId="0" xfId="0" applyFont="1" applyFill="1" applyBorder="1"/>
    <xf numFmtId="0" fontId="3" fillId="0" borderId="0" xfId="0" applyFont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/>
    <xf numFmtId="170" fontId="12" fillId="0" borderId="0" xfId="4" applyNumberFormat="1" applyFont="1" applyFill="1" applyBorder="1" applyAlignment="1">
      <alignment horizontal="right" vertical="center" indent="1"/>
    </xf>
    <xf numFmtId="165" fontId="12" fillId="0" borderId="0" xfId="0" applyNumberFormat="1" applyFont="1" applyFill="1" applyBorder="1" applyAlignment="1">
      <alignment horizontal="right" vertical="center" indent="1"/>
    </xf>
    <xf numFmtId="169" fontId="12" fillId="0" borderId="0" xfId="4" applyFont="1" applyFill="1" applyBorder="1" applyAlignment="1">
      <alignment horizontal="right" vertical="center" indent="1"/>
    </xf>
    <xf numFmtId="172" fontId="12" fillId="0" borderId="0" xfId="4" applyNumberFormat="1" applyFont="1" applyFill="1" applyBorder="1" applyAlignment="1">
      <alignment horizontal="right" vertical="center" indent="1"/>
    </xf>
    <xf numFmtId="168" fontId="13" fillId="0" borderId="0" xfId="3" applyFont="1" applyFill="1" applyAlignment="1">
      <alignment horizontal="right" vertical="center" indent="1"/>
    </xf>
    <xf numFmtId="168" fontId="13" fillId="0" borderId="0" xfId="3" applyFont="1" applyFill="1" applyAlignment="1">
      <alignment horizontal="right" indent="1"/>
    </xf>
    <xf numFmtId="0" fontId="12" fillId="0" borderId="6" xfId="2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/>
    <xf numFmtId="166" fontId="12" fillId="0" borderId="0" xfId="0" applyNumberFormat="1" applyFont="1" applyFill="1" applyBorder="1"/>
    <xf numFmtId="167" fontId="12" fillId="0" borderId="0" xfId="0" applyNumberFormat="1" applyFont="1" applyBorder="1" applyAlignment="1">
      <alignment horizontal="left" indent="1"/>
    </xf>
    <xf numFmtId="173" fontId="12" fillId="0" borderId="0" xfId="0" applyNumberFormat="1" applyFont="1" applyFill="1" applyBorder="1"/>
    <xf numFmtId="167" fontId="12" fillId="0" borderId="0" xfId="0" applyNumberFormat="1" applyFont="1" applyBorder="1"/>
    <xf numFmtId="0" fontId="12" fillId="0" borderId="0" xfId="0" applyFont="1" applyBorder="1"/>
    <xf numFmtId="0" fontId="12" fillId="0" borderId="0" xfId="0" applyFont="1" applyBorder="1" applyAlignment="1">
      <alignment horizontal="left" vertical="center" indent="1"/>
    </xf>
    <xf numFmtId="0" fontId="12" fillId="0" borderId="0" xfId="2" applyFont="1" applyFill="1" applyBorder="1" applyAlignment="1">
      <alignment horizontal="center"/>
    </xf>
    <xf numFmtId="0" fontId="12" fillId="0" borderId="0" xfId="2" applyFont="1" applyFill="1" applyAlignment="1">
      <alignment horizontal="center"/>
    </xf>
    <xf numFmtId="0" fontId="12" fillId="0" borderId="0" xfId="2" applyFont="1" applyFill="1" applyAlignment="1">
      <alignment horizontal="left"/>
    </xf>
    <xf numFmtId="1" fontId="13" fillId="0" borderId="0" xfId="3" applyNumberFormat="1" applyFont="1" applyFill="1" applyBorder="1" applyAlignment="1">
      <alignment horizontal="right" vertical="center" indent="1"/>
    </xf>
    <xf numFmtId="168" fontId="13" fillId="0" borderId="0" xfId="3" applyFont="1" applyFill="1" applyBorder="1" applyAlignment="1">
      <alignment horizontal="right" vertical="center" indent="1"/>
    </xf>
    <xf numFmtId="168" fontId="13" fillId="0" borderId="0" xfId="3" applyFont="1" applyFill="1" applyBorder="1" applyAlignment="1">
      <alignment horizontal="right" indent="1"/>
    </xf>
    <xf numFmtId="0" fontId="3" fillId="0" borderId="8" xfId="0" applyFont="1" applyBorder="1" applyAlignment="1">
      <alignment vertical="center"/>
    </xf>
    <xf numFmtId="167" fontId="13" fillId="0" borderId="0" xfId="0" applyNumberFormat="1" applyFont="1" applyBorder="1"/>
    <xf numFmtId="174" fontId="13" fillId="0" borderId="0" xfId="0" applyNumberFormat="1" applyFont="1" applyFill="1" applyBorder="1" applyAlignment="1">
      <alignment horizontal="right" indent="1"/>
    </xf>
    <xf numFmtId="171" fontId="16" fillId="0" borderId="0" xfId="0" applyNumberFormat="1" applyFont="1" applyFill="1" applyBorder="1" applyAlignment="1">
      <alignment horizontal="right" indent="1"/>
    </xf>
    <xf numFmtId="167" fontId="16" fillId="0" borderId="0" xfId="0" applyNumberFormat="1" applyFont="1" applyBorder="1" applyAlignment="1">
      <alignment horizontal="left" indent="2"/>
    </xf>
    <xf numFmtId="0" fontId="7" fillId="0" borderId="0" xfId="0" applyFont="1" applyBorder="1" applyAlignment="1">
      <alignment vertical="center"/>
    </xf>
    <xf numFmtId="171" fontId="17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Border="1" applyAlignment="1">
      <alignment wrapText="1"/>
    </xf>
    <xf numFmtId="171" fontId="13" fillId="0" borderId="7" xfId="0" applyNumberFormat="1" applyFont="1" applyFill="1" applyBorder="1" applyAlignment="1">
      <alignment horizontal="right" indent="1"/>
    </xf>
    <xf numFmtId="171" fontId="13" fillId="0" borderId="6" xfId="0" applyNumberFormat="1" applyFont="1" applyFill="1" applyBorder="1" applyAlignment="1">
      <alignment horizontal="right" indent="1"/>
    </xf>
    <xf numFmtId="171" fontId="13" fillId="0" borderId="0" xfId="0" applyNumberFormat="1" applyFont="1" applyFill="1" applyBorder="1" applyAlignment="1">
      <alignment horizontal="right" indent="1"/>
    </xf>
    <xf numFmtId="171" fontId="12" fillId="0" borderId="7" xfId="0" applyNumberFormat="1" applyFont="1" applyFill="1" applyBorder="1" applyAlignment="1">
      <alignment horizontal="right" indent="1"/>
    </xf>
    <xf numFmtId="171" fontId="12" fillId="0" borderId="6" xfId="0" applyNumberFormat="1" applyFont="1" applyFill="1" applyBorder="1" applyAlignment="1">
      <alignment horizontal="right" indent="1"/>
    </xf>
    <xf numFmtId="171" fontId="12" fillId="0" borderId="0" xfId="0" applyNumberFormat="1" applyFont="1" applyFill="1" applyBorder="1" applyAlignment="1">
      <alignment horizontal="right" indent="1"/>
    </xf>
    <xf numFmtId="0" fontId="12" fillId="0" borderId="0" xfId="0" applyFont="1" applyBorder="1" applyAlignment="1">
      <alignment horizontal="left" indent="1"/>
    </xf>
    <xf numFmtId="0" fontId="12" fillId="0" borderId="0" xfId="0" applyFont="1" applyBorder="1" applyAlignment="1">
      <alignment horizontal="left" vertical="center"/>
    </xf>
    <xf numFmtId="0" fontId="3" fillId="0" borderId="0" xfId="0" applyFont="1" applyFill="1" applyBorder="1"/>
    <xf numFmtId="164" fontId="13" fillId="0" borderId="0" xfId="0" applyNumberFormat="1" applyFont="1" applyBorder="1"/>
    <xf numFmtId="164" fontId="12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/>
    <xf numFmtId="0" fontId="12" fillId="0" borderId="0" xfId="0" applyFont="1" applyFill="1" applyBorder="1" applyAlignment="1">
      <alignment horizontal="center" wrapText="1"/>
    </xf>
    <xf numFmtId="0" fontId="12" fillId="0" borderId="0" xfId="0" applyFont="1" applyBorder="1" applyAlignment="1">
      <alignment horizontal="left"/>
    </xf>
    <xf numFmtId="0" fontId="10" fillId="0" borderId="0" xfId="0" applyFont="1" applyFill="1" applyAlignment="1">
      <alignment wrapText="1"/>
    </xf>
    <xf numFmtId="0" fontId="19" fillId="0" borderId="0" xfId="0" applyFont="1"/>
    <xf numFmtId="166" fontId="11" fillId="0" borderId="0" xfId="0" applyNumberFormat="1" applyFont="1" applyFill="1"/>
    <xf numFmtId="0" fontId="20" fillId="0" borderId="0" xfId="0" applyFont="1"/>
    <xf numFmtId="0" fontId="18" fillId="0" borderId="0" xfId="0" applyFont="1"/>
    <xf numFmtId="0" fontId="3" fillId="0" borderId="0" xfId="0" applyFont="1" applyBorder="1" applyAlignment="1">
      <alignment vertical="center"/>
    </xf>
    <xf numFmtId="3" fontId="17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Border="1" applyAlignment="1">
      <alignment wrapText="1"/>
    </xf>
    <xf numFmtId="0" fontId="17" fillId="0" borderId="0" xfId="0" applyFont="1" applyFill="1" applyBorder="1" applyAlignment="1">
      <alignment horizontal="right" vertical="center"/>
    </xf>
    <xf numFmtId="164" fontId="12" fillId="0" borderId="0" xfId="0" applyNumberFormat="1" applyFont="1" applyBorder="1"/>
    <xf numFmtId="0" fontId="12" fillId="0" borderId="0" xfId="0" quotePrefix="1" applyFont="1" applyAlignment="1">
      <alignment horizontal="left"/>
    </xf>
    <xf numFmtId="0" fontId="12" fillId="0" borderId="0" xfId="0" applyFont="1" applyFill="1" applyBorder="1" applyAlignment="1">
      <alignment horizontal="centerContinuous"/>
    </xf>
    <xf numFmtId="0" fontId="12" fillId="0" borderId="0" xfId="0" applyFont="1" applyAlignment="1">
      <alignment horizontal="left"/>
    </xf>
    <xf numFmtId="0" fontId="12" fillId="0" borderId="0" xfId="0" applyFont="1" applyFill="1" applyBorder="1" applyAlignment="1">
      <alignment wrapText="1"/>
    </xf>
    <xf numFmtId="0" fontId="11" fillId="0" borderId="0" xfId="0" applyFont="1" applyBorder="1"/>
    <xf numFmtId="0" fontId="12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 indent="1"/>
    </xf>
    <xf numFmtId="0" fontId="22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1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horizontal="left" vertical="center" inden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176" fontId="12" fillId="0" borderId="0" xfId="0" applyNumberFormat="1" applyFont="1" applyFill="1" applyBorder="1" applyAlignment="1">
      <alignment horizontal="right"/>
    </xf>
    <xf numFmtId="176" fontId="13" fillId="0" borderId="0" xfId="0" applyNumberFormat="1" applyFont="1" applyFill="1" applyBorder="1" applyAlignment="1">
      <alignment horizontal="right"/>
    </xf>
    <xf numFmtId="175" fontId="7" fillId="0" borderId="0" xfId="0" applyNumberFormat="1" applyFont="1" applyBorder="1"/>
    <xf numFmtId="176" fontId="3" fillId="0" borderId="0" xfId="0" applyNumberFormat="1" applyFont="1" applyFill="1" applyBorder="1" applyAlignment="1">
      <alignment horizontal="right"/>
    </xf>
    <xf numFmtId="176" fontId="7" fillId="0" borderId="0" xfId="0" applyNumberFormat="1" applyFont="1" applyFill="1" applyBorder="1" applyAlignment="1">
      <alignment horizontal="right"/>
    </xf>
    <xf numFmtId="0" fontId="12" fillId="0" borderId="0" xfId="0" applyFont="1" applyBorder="1" applyAlignment="1"/>
    <xf numFmtId="176" fontId="13" fillId="0" borderId="7" xfId="0" applyNumberFormat="1" applyFont="1" applyFill="1" applyBorder="1" applyAlignment="1">
      <alignment horizontal="right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/>
    </xf>
    <xf numFmtId="0" fontId="3" fillId="0" borderId="0" xfId="0" applyFont="1" applyFill="1"/>
    <xf numFmtId="0" fontId="11" fillId="0" borderId="0" xfId="0" applyFont="1" applyAlignment="1"/>
    <xf numFmtId="0" fontId="11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  <xf numFmtId="0" fontId="11" fillId="0" borderId="1" xfId="0" applyFont="1" applyBorder="1" applyAlignment="1">
      <alignment horizontal="left" inden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/>
    </xf>
    <xf numFmtId="175" fontId="12" fillId="0" borderId="5" xfId="0" applyNumberFormat="1" applyFont="1" applyBorder="1" applyAlignment="1">
      <alignment horizontal="left" indent="1"/>
    </xf>
    <xf numFmtId="176" fontId="12" fillId="0" borderId="8" xfId="0" applyNumberFormat="1" applyFont="1" applyFill="1" applyBorder="1" applyAlignment="1">
      <alignment horizontal="right"/>
    </xf>
    <xf numFmtId="175" fontId="12" fillId="0" borderId="6" xfId="0" applyNumberFormat="1" applyFont="1" applyBorder="1" applyAlignment="1">
      <alignment horizontal="left" indent="1"/>
    </xf>
    <xf numFmtId="164" fontId="12" fillId="0" borderId="6" xfId="0" applyNumberFormat="1" applyFont="1" applyBorder="1" applyAlignment="1">
      <alignment horizontal="left" vertical="center" wrapText="1" indent="2"/>
    </xf>
    <xf numFmtId="0" fontId="24" fillId="0" borderId="0" xfId="6" applyFont="1" applyAlignment="1">
      <alignment vertical="center"/>
    </xf>
    <xf numFmtId="0" fontId="0" fillId="0" borderId="0" xfId="0" applyBorder="1"/>
    <xf numFmtId="0" fontId="25" fillId="0" borderId="0" xfId="0" applyFont="1"/>
    <xf numFmtId="175" fontId="13" fillId="0" borderId="6" xfId="0" applyNumberFormat="1" applyFont="1" applyBorder="1" applyAlignment="1">
      <alignment horizontal="left" indent="1"/>
    </xf>
    <xf numFmtId="0" fontId="11" fillId="0" borderId="0" xfId="0" quotePrefix="1" applyFont="1"/>
    <xf numFmtId="0" fontId="3" fillId="0" borderId="4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26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24" fillId="0" borderId="0" xfId="0" applyFont="1" applyFill="1"/>
    <xf numFmtId="175" fontId="23" fillId="0" borderId="6" xfId="0" applyNumberFormat="1" applyFont="1" applyBorder="1" applyAlignment="1"/>
    <xf numFmtId="176" fontId="12" fillId="0" borderId="0" xfId="0" applyNumberFormat="1" applyFont="1" applyBorder="1"/>
    <xf numFmtId="176" fontId="12" fillId="0" borderId="0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0" fontId="21" fillId="0" borderId="0" xfId="6" applyFont="1" applyAlignment="1">
      <alignment vertical="center"/>
    </xf>
    <xf numFmtId="0" fontId="22" fillId="0" borderId="0" xfId="6" applyFont="1" applyAlignment="1">
      <alignment horizontal="left" vertical="center"/>
    </xf>
    <xf numFmtId="0" fontId="18" fillId="0" borderId="0" xfId="6" applyFont="1" applyAlignment="1">
      <alignment vertical="center"/>
    </xf>
    <xf numFmtId="0" fontId="26" fillId="0" borderId="0" xfId="6" applyFont="1" applyAlignment="1">
      <alignment vertical="center"/>
    </xf>
    <xf numFmtId="0" fontId="11" fillId="0" borderId="0" xfId="6" applyFont="1"/>
    <xf numFmtId="0" fontId="11" fillId="0" borderId="1" xfId="6" applyFont="1" applyBorder="1" applyAlignment="1">
      <alignment horizontal="left" indent="1"/>
    </xf>
    <xf numFmtId="0" fontId="12" fillId="0" borderId="6" xfId="6" applyFont="1" applyBorder="1" applyAlignment="1">
      <alignment horizontal="center"/>
    </xf>
    <xf numFmtId="49" fontId="12" fillId="0" borderId="0" xfId="6" applyNumberFormat="1" applyFont="1" applyFill="1" applyBorder="1" applyAlignment="1">
      <alignment horizontal="center"/>
    </xf>
    <xf numFmtId="175" fontId="12" fillId="0" borderId="5" xfId="6" applyNumberFormat="1" applyFont="1" applyBorder="1" applyAlignment="1">
      <alignment horizontal="left" indent="1"/>
    </xf>
    <xf numFmtId="175" fontId="12" fillId="0" borderId="6" xfId="6" applyNumberFormat="1" applyFont="1" applyBorder="1" applyAlignment="1">
      <alignment horizontal="left" indent="1"/>
    </xf>
    <xf numFmtId="175" fontId="13" fillId="0" borderId="6" xfId="6" applyNumberFormat="1" applyFont="1" applyBorder="1" applyAlignment="1">
      <alignment horizontal="left" indent="1"/>
    </xf>
    <xf numFmtId="0" fontId="11" fillId="0" borderId="0" xfId="6" applyFont="1" applyAlignment="1">
      <alignment horizontal="left"/>
    </xf>
    <xf numFmtId="0" fontId="11" fillId="0" borderId="0" xfId="6" applyFont="1" applyAlignment="1"/>
    <xf numFmtId="0" fontId="11" fillId="0" borderId="0" xfId="6" applyFont="1" applyFill="1" applyAlignment="1"/>
    <xf numFmtId="0" fontId="10" fillId="0" borderId="0" xfId="6" applyFill="1"/>
    <xf numFmtId="0" fontId="11" fillId="0" borderId="0" xfId="6" quotePrefix="1" applyFont="1"/>
    <xf numFmtId="175" fontId="7" fillId="0" borderId="0" xfId="6" applyNumberFormat="1" applyFont="1" applyFill="1" applyBorder="1"/>
    <xf numFmtId="176" fontId="7" fillId="0" borderId="0" xfId="6" applyNumberFormat="1" applyFont="1" applyFill="1" applyBorder="1" applyAlignment="1">
      <alignment horizontal="right"/>
    </xf>
    <xf numFmtId="0" fontId="11" fillId="0" borderId="0" xfId="6" applyFont="1" applyAlignment="1">
      <alignment horizontal="left" vertical="center" indent="1"/>
    </xf>
    <xf numFmtId="0" fontId="10" fillId="0" borderId="0" xfId="6"/>
    <xf numFmtId="0" fontId="3" fillId="0" borderId="0" xfId="6" applyFont="1" applyFill="1"/>
    <xf numFmtId="0" fontId="11" fillId="0" borderId="0" xfId="6" applyFont="1" applyAlignment="1">
      <alignment horizontal="left" indent="1"/>
    </xf>
    <xf numFmtId="0" fontId="21" fillId="0" borderId="0" xfId="6" applyFont="1" applyAlignment="1">
      <alignment horizontal="left" vertical="center" indent="1"/>
    </xf>
    <xf numFmtId="0" fontId="18" fillId="0" borderId="0" xfId="6" applyFont="1" applyAlignment="1">
      <alignment horizontal="left" vertical="center" indent="1"/>
    </xf>
    <xf numFmtId="0" fontId="18" fillId="0" borderId="1" xfId="6" applyFont="1" applyBorder="1" applyAlignment="1">
      <alignment vertical="center"/>
    </xf>
    <xf numFmtId="0" fontId="18" fillId="0" borderId="1" xfId="6" applyFont="1" applyBorder="1" applyAlignment="1">
      <alignment horizontal="left" vertical="center" indent="1"/>
    </xf>
    <xf numFmtId="3" fontId="12" fillId="0" borderId="0" xfId="6" applyNumberFormat="1" applyFont="1" applyFill="1" applyBorder="1" applyAlignment="1">
      <alignment horizontal="right" indent="1"/>
    </xf>
    <xf numFmtId="3" fontId="13" fillId="0" borderId="0" xfId="6" applyNumberFormat="1" applyFont="1" applyFill="1" applyBorder="1" applyAlignment="1">
      <alignment horizontal="right" indent="1"/>
    </xf>
    <xf numFmtId="0" fontId="11" fillId="0" borderId="0" xfId="6" applyFont="1" applyBorder="1" applyAlignment="1"/>
    <xf numFmtId="3" fontId="29" fillId="0" borderId="0" xfId="6" applyNumberFormat="1" applyFont="1" applyFill="1" applyBorder="1" applyAlignment="1">
      <alignment horizontal="right" indent="1"/>
    </xf>
    <xf numFmtId="0" fontId="10" fillId="0" borderId="0" xfId="6" applyBorder="1"/>
    <xf numFmtId="0" fontId="18" fillId="0" borderId="0" xfId="6" applyFont="1" applyBorder="1" applyAlignment="1">
      <alignment vertical="center"/>
    </xf>
    <xf numFmtId="0" fontId="26" fillId="0" borderId="0" xfId="6" applyFont="1" applyAlignment="1">
      <alignment horizontal="left" vertical="center" indent="1"/>
    </xf>
    <xf numFmtId="0" fontId="12" fillId="0" borderId="0" xfId="6" applyFont="1" applyBorder="1" applyAlignment="1"/>
    <xf numFmtId="0" fontId="2" fillId="0" borderId="0" xfId="0" applyFont="1"/>
    <xf numFmtId="0" fontId="2" fillId="0" borderId="0" xfId="0" applyFont="1" applyFill="1"/>
    <xf numFmtId="0" fontId="30" fillId="0" borderId="0" xfId="0" applyFont="1"/>
    <xf numFmtId="165" fontId="12" fillId="0" borderId="0" xfId="0" applyNumberFormat="1" applyFont="1" applyFill="1"/>
    <xf numFmtId="166" fontId="12" fillId="0" borderId="0" xfId="5" applyNumberFormat="1" applyFont="1" applyFill="1" applyBorder="1"/>
    <xf numFmtId="173" fontId="12" fillId="0" borderId="0" xfId="5" applyNumberFormat="1" applyFont="1" applyFill="1" applyBorder="1"/>
    <xf numFmtId="165" fontId="12" fillId="0" borderId="0" xfId="0" applyNumberFormat="1" applyFont="1" applyFill="1" applyBorder="1"/>
    <xf numFmtId="0" fontId="12" fillId="0" borderId="0" xfId="0" applyFont="1" applyAlignment="1">
      <alignment horizontal="left" vertical="center" indent="1"/>
    </xf>
    <xf numFmtId="0" fontId="31" fillId="0" borderId="0" xfId="0" applyFont="1"/>
    <xf numFmtId="176" fontId="12" fillId="0" borderId="7" xfId="0" applyNumberFormat="1" applyFont="1" applyBorder="1"/>
    <xf numFmtId="0" fontId="28" fillId="0" borderId="0" xfId="0" applyFont="1"/>
    <xf numFmtId="175" fontId="13" fillId="0" borderId="6" xfId="0" applyNumberFormat="1" applyFont="1" applyBorder="1" applyAlignment="1">
      <alignment horizontal="left"/>
    </xf>
    <xf numFmtId="176" fontId="12" fillId="0" borderId="0" xfId="0" applyNumberFormat="1" applyFont="1" applyFill="1" applyBorder="1" applyAlignment="1">
      <alignment horizontal="right" indent="1"/>
    </xf>
    <xf numFmtId="0" fontId="12" fillId="0" borderId="0" xfId="0" applyFont="1" applyAlignment="1"/>
    <xf numFmtId="0" fontId="12" fillId="0" borderId="0" xfId="6" applyFont="1"/>
    <xf numFmtId="175" fontId="13" fillId="0" borderId="0" xfId="0" applyNumberFormat="1" applyFont="1" applyBorder="1" applyAlignment="1">
      <alignment horizontal="left" indent="1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6" applyNumberFormat="1" applyFont="1" applyFill="1" applyBorder="1" applyAlignment="1">
      <alignment horizontal="center" vertical="center"/>
    </xf>
    <xf numFmtId="0" fontId="11" fillId="0" borderId="0" xfId="6" applyFont="1" applyFill="1"/>
    <xf numFmtId="176" fontId="12" fillId="0" borderId="0" xfId="0" applyNumberFormat="1" applyFont="1" applyFill="1" applyBorder="1"/>
    <xf numFmtId="0" fontId="12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ill="1"/>
    <xf numFmtId="166" fontId="11" fillId="0" borderId="0" xfId="0" applyNumberFormat="1" applyFont="1" applyBorder="1"/>
    <xf numFmtId="0" fontId="3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wrapText="1"/>
    </xf>
    <xf numFmtId="0" fontId="1" fillId="0" borderId="0" xfId="2" applyFont="1" applyFill="1" applyAlignment="1">
      <alignment horizontal="left"/>
    </xf>
    <xf numFmtId="0" fontId="11" fillId="0" borderId="0" xfId="0" applyFont="1" applyFill="1" applyAlignment="1">
      <alignment horizontal="center"/>
    </xf>
    <xf numFmtId="167" fontId="12" fillId="0" borderId="6" xfId="0" applyNumberFormat="1" applyFont="1" applyFill="1" applyBorder="1" applyAlignment="1">
      <alignment horizontal="left" vertical="center" indent="1"/>
    </xf>
    <xf numFmtId="0" fontId="12" fillId="0" borderId="0" xfId="0" applyFont="1" applyFill="1"/>
    <xf numFmtId="0" fontId="0" fillId="0" borderId="0" xfId="0" applyFont="1" applyFill="1"/>
    <xf numFmtId="0" fontId="12" fillId="0" borderId="0" xfId="0" applyFont="1" applyFill="1" applyAlignment="1">
      <alignment horizontal="center"/>
    </xf>
    <xf numFmtId="167" fontId="12" fillId="0" borderId="0" xfId="0" applyNumberFormat="1" applyFont="1" applyFill="1" applyBorder="1" applyAlignment="1">
      <alignment horizontal="left" vertical="center" indent="1"/>
    </xf>
    <xf numFmtId="0" fontId="11" fillId="0" borderId="0" xfId="0" applyFont="1" applyFill="1" applyBorder="1" applyAlignment="1">
      <alignment horizontal="center"/>
    </xf>
    <xf numFmtId="165" fontId="11" fillId="0" borderId="0" xfId="0" applyNumberFormat="1" applyFont="1" applyFill="1" applyBorder="1"/>
    <xf numFmtId="0" fontId="12" fillId="0" borderId="0" xfId="0" applyFont="1" applyBorder="1" applyAlignment="1">
      <alignment vertical="center"/>
    </xf>
    <xf numFmtId="0" fontId="34" fillId="0" borderId="0" xfId="0" applyFont="1"/>
    <xf numFmtId="0" fontId="18" fillId="0" borderId="0" xfId="6" applyFont="1" applyBorder="1" applyAlignment="1">
      <alignment horizontal="left" vertical="center" indent="1"/>
    </xf>
    <xf numFmtId="0" fontId="18" fillId="0" borderId="0" xfId="6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3" fillId="0" borderId="0" xfId="5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vertical="center" wrapText="1"/>
    </xf>
    <xf numFmtId="0" fontId="0" fillId="0" borderId="0" xfId="0" applyFill="1" applyBorder="1"/>
    <xf numFmtId="1" fontId="12" fillId="0" borderId="0" xfId="0" applyNumberFormat="1" applyFont="1" applyFill="1" applyBorder="1" applyAlignment="1">
      <alignment horizontal="right"/>
    </xf>
    <xf numFmtId="0" fontId="3" fillId="0" borderId="0" xfId="6" applyFont="1" applyFill="1" applyBorder="1" applyAlignment="1">
      <alignment vertical="center" wrapText="1"/>
    </xf>
    <xf numFmtId="2" fontId="10" fillId="0" borderId="0" xfId="6" applyNumberFormat="1"/>
    <xf numFmtId="49" fontId="12" fillId="0" borderId="7" xfId="0" applyNumberFormat="1" applyFont="1" applyBorder="1" applyAlignment="1">
      <alignment horizontal="center"/>
    </xf>
    <xf numFmtId="0" fontId="3" fillId="0" borderId="7" xfId="0" applyFont="1" applyFill="1" applyBorder="1" applyAlignment="1">
      <alignment vertical="center"/>
    </xf>
    <xf numFmtId="176" fontId="13" fillId="0" borderId="0" xfId="0" applyNumberFormat="1" applyFont="1" applyBorder="1"/>
    <xf numFmtId="0" fontId="37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175" fontId="23" fillId="0" borderId="0" xfId="0" applyNumberFormat="1" applyFont="1" applyBorder="1" applyAlignment="1">
      <alignment horizontal="center"/>
    </xf>
    <xf numFmtId="175" fontId="23" fillId="0" borderId="6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175" fontId="23" fillId="0" borderId="6" xfId="6" applyNumberFormat="1" applyFont="1" applyFill="1" applyBorder="1" applyAlignment="1">
      <alignment horizontal="center"/>
    </xf>
    <xf numFmtId="0" fontId="7" fillId="0" borderId="0" xfId="6" applyFont="1" applyFill="1" applyBorder="1" applyAlignment="1">
      <alignment horizontal="center" vertical="center" wrapText="1"/>
    </xf>
    <xf numFmtId="0" fontId="7" fillId="0" borderId="8" xfId="6" applyFont="1" applyFill="1" applyBorder="1" applyAlignment="1">
      <alignment horizontal="center" vertical="center" wrapText="1"/>
    </xf>
    <xf numFmtId="175" fontId="23" fillId="0" borderId="0" xfId="6" applyNumberFormat="1" applyFont="1" applyBorder="1" applyAlignment="1">
      <alignment horizontal="center"/>
    </xf>
    <xf numFmtId="175" fontId="23" fillId="0" borderId="6" xfId="6" applyNumberFormat="1" applyFont="1" applyBorder="1" applyAlignment="1">
      <alignment horizontal="center"/>
    </xf>
    <xf numFmtId="0" fontId="7" fillId="0" borderId="0" xfId="6" applyFont="1" applyAlignment="1">
      <alignment horizontal="center" vertical="center"/>
    </xf>
    <xf numFmtId="0" fontId="7" fillId="0" borderId="8" xfId="6" applyFont="1" applyBorder="1" applyAlignment="1">
      <alignment horizontal="center" vertical="center"/>
    </xf>
    <xf numFmtId="0" fontId="18" fillId="0" borderId="0" xfId="0" applyFont="1" applyBorder="1" applyAlignment="1">
      <alignment horizontal="left"/>
    </xf>
    <xf numFmtId="0" fontId="47" fillId="0" borderId="0" xfId="0" applyFont="1" applyAlignment="1">
      <alignment horizontal="left"/>
    </xf>
    <xf numFmtId="0" fontId="47" fillId="0" borderId="0" xfId="0" applyNumberFormat="1" applyFont="1"/>
    <xf numFmtId="0" fontId="7" fillId="0" borderId="0" xfId="0" applyFont="1" applyAlignment="1">
      <alignment horizontal="left"/>
    </xf>
    <xf numFmtId="49" fontId="6" fillId="0" borderId="0" xfId="1" applyNumberFormat="1" applyFont="1" applyAlignment="1" applyProtection="1">
      <alignment horizontal="left"/>
    </xf>
    <xf numFmtId="0" fontId="48" fillId="0" borderId="0" xfId="0" applyFont="1"/>
    <xf numFmtId="0" fontId="6" fillId="0" borderId="0" xfId="1" applyFont="1" applyAlignment="1" applyProtection="1"/>
    <xf numFmtId="49" fontId="6" fillId="0" borderId="0" xfId="1" applyNumberFormat="1" applyFont="1" applyAlignment="1" applyProtection="1"/>
    <xf numFmtId="49" fontId="49" fillId="0" borderId="0" xfId="1" applyNumberFormat="1" applyFont="1" applyAlignment="1" applyProtection="1">
      <alignment horizontal="left"/>
    </xf>
    <xf numFmtId="49" fontId="50" fillId="0" borderId="0" xfId="0" applyNumberFormat="1" applyFont="1"/>
    <xf numFmtId="49" fontId="7" fillId="0" borderId="0" xfId="0" applyNumberFormat="1" applyFont="1" applyAlignment="1">
      <alignment horizontal="left"/>
    </xf>
    <xf numFmtId="49" fontId="7" fillId="0" borderId="0" xfId="0" applyNumberFormat="1" applyFont="1"/>
    <xf numFmtId="49" fontId="3" fillId="0" borderId="0" xfId="1" applyNumberFormat="1" applyFont="1" applyAlignment="1" applyProtection="1"/>
    <xf numFmtId="0" fontId="18" fillId="0" borderId="0" xfId="92" applyFont="1"/>
    <xf numFmtId="0" fontId="3" fillId="0" borderId="0" xfId="92" applyFont="1"/>
    <xf numFmtId="0" fontId="3" fillId="0" borderId="0" xfId="92" applyFont="1" applyFill="1"/>
    <xf numFmtId="0" fontId="11" fillId="0" borderId="0" xfId="92" applyFont="1"/>
    <xf numFmtId="0" fontId="18" fillId="0" borderId="0" xfId="2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 wrapText="1"/>
    </xf>
    <xf numFmtId="167" fontId="13" fillId="0" borderId="6" xfId="0" applyNumberFormat="1" applyFont="1" applyFill="1" applyBorder="1" applyAlignment="1">
      <alignment horizontal="left" indent="1"/>
    </xf>
    <xf numFmtId="167" fontId="12" fillId="0" borderId="6" xfId="0" applyNumberFormat="1" applyFont="1" applyFill="1" applyBorder="1" applyAlignment="1">
      <alignment horizontal="left" indent="1"/>
    </xf>
    <xf numFmtId="179" fontId="12" fillId="0" borderId="0" xfId="4" applyNumberFormat="1" applyFont="1" applyFill="1" applyBorder="1" applyAlignment="1">
      <alignment horizontal="right" indent="2"/>
    </xf>
    <xf numFmtId="177" fontId="12" fillId="0" borderId="0" xfId="4" applyNumberFormat="1" applyFont="1" applyFill="1" applyBorder="1" applyAlignment="1">
      <alignment horizontal="right" indent="1"/>
    </xf>
    <xf numFmtId="202" fontId="13" fillId="0" borderId="0" xfId="4" applyNumberFormat="1" applyFont="1" applyFill="1" applyBorder="1" applyAlignment="1">
      <alignment horizontal="right" indent="3"/>
    </xf>
    <xf numFmtId="179" fontId="13" fillId="0" borderId="0" xfId="4" applyNumberFormat="1" applyFont="1" applyFill="1" applyBorder="1" applyAlignment="1">
      <alignment horizontal="right" indent="2"/>
    </xf>
    <xf numFmtId="202" fontId="12" fillId="0" borderId="0" xfId="4" applyNumberFormat="1" applyFont="1" applyFill="1" applyBorder="1" applyAlignment="1">
      <alignment horizontal="right" indent="3"/>
    </xf>
    <xf numFmtId="178" fontId="36" fillId="0" borderId="0" xfId="4" applyNumberFormat="1" applyFont="1" applyFill="1" applyBorder="1" applyAlignment="1">
      <alignment horizontal="right" indent="2"/>
    </xf>
    <xf numFmtId="169" fontId="12" fillId="0" borderId="0" xfId="4" applyFont="1" applyFill="1" applyBorder="1" applyAlignment="1">
      <alignment horizontal="right" indent="2"/>
    </xf>
    <xf numFmtId="167" fontId="12" fillId="0" borderId="6" xfId="0" applyNumberFormat="1" applyFont="1" applyFill="1" applyBorder="1" applyAlignment="1">
      <alignment horizontal="left" indent="2"/>
    </xf>
    <xf numFmtId="0" fontId="12" fillId="0" borderId="0" xfId="0" quotePrefix="1" applyFont="1" applyFill="1" applyBorder="1" applyAlignment="1">
      <alignment horizontal="left" vertical="center"/>
    </xf>
    <xf numFmtId="0" fontId="11" fillId="0" borderId="0" xfId="2" applyFont="1" applyFill="1"/>
    <xf numFmtId="0" fontId="13" fillId="0" borderId="6" xfId="0" applyFont="1" applyFill="1" applyBorder="1" applyAlignment="1">
      <alignment horizontal="left"/>
    </xf>
    <xf numFmtId="0" fontId="18" fillId="0" borderId="0" xfId="2" applyFont="1" applyAlignment="1">
      <alignment horizontal="left"/>
    </xf>
    <xf numFmtId="0" fontId="18" fillId="0" borderId="0" xfId="0" applyFont="1" applyAlignment="1"/>
    <xf numFmtId="0" fontId="5" fillId="0" borderId="0" xfId="0" applyFont="1" applyAlignment="1"/>
    <xf numFmtId="49" fontId="12" fillId="0" borderId="6" xfId="0" applyNumberFormat="1" applyFont="1" applyFill="1" applyBorder="1" applyAlignment="1">
      <alignment horizontal="center"/>
    </xf>
    <xf numFmtId="176" fontId="12" fillId="0" borderId="8" xfId="0" applyNumberFormat="1" applyFont="1" applyFill="1" applyBorder="1" applyAlignment="1">
      <alignment horizontal="right" indent="1"/>
    </xf>
    <xf numFmtId="176" fontId="13" fillId="0" borderId="0" xfId="0" applyNumberFormat="1" applyFont="1" applyFill="1" applyBorder="1" applyAlignment="1">
      <alignment horizontal="right" indent="1"/>
    </xf>
    <xf numFmtId="164" fontId="12" fillId="0" borderId="6" xfId="0" applyNumberFormat="1" applyFont="1" applyBorder="1" applyAlignment="1">
      <alignment horizontal="left" wrapText="1" indent="2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75" fontId="12" fillId="0" borderId="6" xfId="0" applyNumberFormat="1" applyFont="1" applyBorder="1" applyAlignment="1">
      <alignment horizontal="left" indent="2"/>
    </xf>
    <xf numFmtId="0" fontId="11" fillId="0" borderId="0" xfId="0" applyFont="1" applyBorder="1" applyAlignment="1">
      <alignment horizontal="left" vertical="center" indent="1"/>
    </xf>
    <xf numFmtId="175" fontId="13" fillId="0" borderId="0" xfId="0" applyNumberFormat="1" applyFont="1" applyBorder="1"/>
    <xf numFmtId="0" fontId="3" fillId="0" borderId="11" xfId="5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/>
    <xf numFmtId="0" fontId="21" fillId="0" borderId="0" xfId="0" applyFont="1" applyBorder="1" applyAlignment="1">
      <alignment vertical="center"/>
    </xf>
    <xf numFmtId="49" fontId="12" fillId="0" borderId="5" xfId="0" applyNumberFormat="1" applyFont="1" applyFill="1" applyBorder="1" applyAlignment="1">
      <alignment horizontal="center"/>
    </xf>
    <xf numFmtId="0" fontId="11" fillId="0" borderId="8" xfId="0" applyFont="1" applyBorder="1"/>
    <xf numFmtId="164" fontId="12" fillId="0" borderId="6" xfId="0" applyNumberFormat="1" applyFont="1" applyBorder="1" applyAlignment="1">
      <alignment horizontal="left" indent="2"/>
    </xf>
    <xf numFmtId="0" fontId="12" fillId="0" borderId="0" xfId="0" quotePrefix="1" applyFont="1" applyBorder="1" applyAlignment="1"/>
    <xf numFmtId="0" fontId="3" fillId="0" borderId="0" xfId="0" applyFont="1" applyBorder="1" applyAlignment="1">
      <alignment horizontal="center" vertical="center"/>
    </xf>
    <xf numFmtId="0" fontId="11" fillId="0" borderId="0" xfId="0" quotePrefix="1" applyFont="1" applyFill="1" applyBorder="1" applyAlignment="1">
      <alignment horizontal="left"/>
    </xf>
    <xf numFmtId="167" fontId="12" fillId="0" borderId="6" xfId="0" applyNumberFormat="1" applyFont="1" applyBorder="1" applyAlignment="1">
      <alignment horizontal="left" indent="1"/>
    </xf>
    <xf numFmtId="203" fontId="12" fillId="0" borderId="0" xfId="0" applyNumberFormat="1" applyFont="1" applyFill="1" applyBorder="1" applyAlignment="1">
      <alignment horizontal="right" indent="1"/>
    </xf>
    <xf numFmtId="203" fontId="13" fillId="0" borderId="0" xfId="0" applyNumberFormat="1" applyFont="1" applyFill="1" applyBorder="1" applyAlignment="1">
      <alignment horizontal="right" indent="1"/>
    </xf>
    <xf numFmtId="203" fontId="12" fillId="0" borderId="0" xfId="0" applyNumberFormat="1" applyFont="1" applyAlignment="1">
      <alignment horizontal="right" indent="1"/>
    </xf>
    <xf numFmtId="203" fontId="12" fillId="0" borderId="0" xfId="0" applyNumberFormat="1" applyFont="1" applyFill="1" applyAlignment="1">
      <alignment horizontal="right" indent="1"/>
    </xf>
    <xf numFmtId="0" fontId="7" fillId="0" borderId="8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12" fillId="0" borderId="0" xfId="0" applyFont="1" applyBorder="1" applyAlignment="1">
      <alignment wrapText="1"/>
    </xf>
    <xf numFmtId="175" fontId="13" fillId="0" borderId="0" xfId="0" applyNumberFormat="1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203" fontId="12" fillId="0" borderId="0" xfId="0" quotePrefix="1" applyNumberFormat="1" applyFont="1" applyFill="1" applyBorder="1" applyAlignment="1">
      <alignment horizontal="right" inden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0" xfId="0" quotePrefix="1"/>
    <xf numFmtId="0" fontId="55" fillId="0" borderId="0" xfId="0" applyFont="1" applyAlignment="1">
      <alignment horizontal="left" indent="1"/>
    </xf>
    <xf numFmtId="49" fontId="12" fillId="0" borderId="8" xfId="0" applyNumberFormat="1" applyFont="1" applyFill="1" applyBorder="1" applyAlignment="1">
      <alignment horizontal="center"/>
    </xf>
    <xf numFmtId="175" fontId="23" fillId="0" borderId="0" xfId="0" applyNumberFormat="1" applyFont="1" applyBorder="1" applyAlignment="1"/>
    <xf numFmtId="175" fontId="23" fillId="0" borderId="0" xfId="6" applyNumberFormat="1" applyFont="1" applyFill="1" applyBorder="1" applyAlignment="1">
      <alignment horizontal="center"/>
    </xf>
    <xf numFmtId="0" fontId="11" fillId="0" borderId="0" xfId="6" applyFont="1" applyBorder="1"/>
    <xf numFmtId="0" fontId="10" fillId="0" borderId="0" xfId="6" applyFill="1" applyBorder="1"/>
    <xf numFmtId="0" fontId="21" fillId="0" borderId="0" xfId="6" applyFont="1" applyBorder="1" applyAlignment="1">
      <alignment vertical="center"/>
    </xf>
    <xf numFmtId="0" fontId="3" fillId="0" borderId="0" xfId="6" applyFont="1" applyFill="1" applyBorder="1"/>
    <xf numFmtId="0" fontId="18" fillId="0" borderId="0" xfId="6" applyFont="1" applyAlignment="1">
      <alignment horizontal="left" vertical="center"/>
    </xf>
    <xf numFmtId="0" fontId="18" fillId="0" borderId="0" xfId="6" applyFont="1" applyAlignment="1">
      <alignment horizontal="left"/>
    </xf>
    <xf numFmtId="0" fontId="5" fillId="0" borderId="0" xfId="6" applyFont="1" applyAlignment="1">
      <alignment horizontal="left"/>
    </xf>
    <xf numFmtId="164" fontId="12" fillId="0" borderId="6" xfId="6" applyNumberFormat="1" applyFont="1" applyBorder="1" applyAlignment="1">
      <alignment horizontal="left" indent="2"/>
    </xf>
    <xf numFmtId="49" fontId="13" fillId="0" borderId="6" xfId="6" applyNumberFormat="1" applyFont="1" applyBorder="1" applyAlignment="1">
      <alignment horizontal="left" indent="1"/>
    </xf>
    <xf numFmtId="175" fontId="13" fillId="0" borderId="6" xfId="0" applyNumberFormat="1" applyFont="1" applyBorder="1" applyAlignment="1">
      <alignment horizontal="left" indent="2"/>
    </xf>
    <xf numFmtId="0" fontId="18" fillId="0" borderId="0" xfId="6" applyFont="1" applyAlignment="1">
      <alignment horizontal="left" indent="1"/>
    </xf>
    <xf numFmtId="0" fontId="11" fillId="0" borderId="0" xfId="6" applyFont="1" applyFill="1" applyAlignment="1">
      <alignment horizontal="left" indent="1"/>
    </xf>
    <xf numFmtId="0" fontId="7" fillId="0" borderId="8" xfId="6" applyFont="1" applyFill="1" applyBorder="1" applyAlignment="1">
      <alignment horizontal="left"/>
    </xf>
    <xf numFmtId="0" fontId="7" fillId="0" borderId="0" xfId="6" applyFont="1" applyFill="1" applyBorder="1" applyAlignment="1">
      <alignment horizontal="left"/>
    </xf>
    <xf numFmtId="0" fontId="11" fillId="0" borderId="0" xfId="6" quotePrefix="1" applyFont="1" applyAlignment="1">
      <alignment horizontal="left"/>
    </xf>
    <xf numFmtId="0" fontId="12" fillId="0" borderId="0" xfId="6" applyFont="1" applyBorder="1" applyAlignment="1">
      <alignment horizontal="left" vertical="center" indent="1"/>
    </xf>
    <xf numFmtId="0" fontId="7" fillId="0" borderId="0" xfId="6" applyFont="1" applyAlignment="1">
      <alignment horizontal="left"/>
    </xf>
    <xf numFmtId="203" fontId="12" fillId="0" borderId="0" xfId="6" applyNumberFormat="1" applyFont="1" applyFill="1" applyBorder="1" applyAlignment="1">
      <alignment horizontal="right" indent="1"/>
    </xf>
    <xf numFmtId="203" fontId="12" fillId="0" borderId="7" xfId="6" applyNumberFormat="1" applyFont="1" applyFill="1" applyBorder="1" applyAlignment="1">
      <alignment horizontal="right" indent="1"/>
    </xf>
    <xf numFmtId="203" fontId="13" fillId="0" borderId="0" xfId="6" applyNumberFormat="1" applyFont="1" applyFill="1" applyBorder="1" applyAlignment="1">
      <alignment horizontal="right" indent="1"/>
    </xf>
    <xf numFmtId="203" fontId="12" fillId="0" borderId="7" xfId="6" applyNumberFormat="1" applyFont="1" applyBorder="1" applyAlignment="1">
      <alignment horizontal="right" indent="1"/>
    </xf>
    <xf numFmtId="203" fontId="12" fillId="0" borderId="0" xfId="6" applyNumberFormat="1" applyFont="1" applyBorder="1" applyAlignment="1">
      <alignment horizontal="right" indent="1"/>
    </xf>
    <xf numFmtId="175" fontId="13" fillId="0" borderId="0" xfId="6" applyNumberFormat="1" applyFont="1" applyBorder="1"/>
    <xf numFmtId="203" fontId="12" fillId="0" borderId="0" xfId="0" applyNumberFormat="1" applyFont="1" applyBorder="1" applyAlignment="1">
      <alignment horizontal="right" indent="1"/>
    </xf>
    <xf numFmtId="175" fontId="13" fillId="0" borderId="0" xfId="6" applyNumberFormat="1" applyFont="1" applyBorder="1" applyAlignment="1">
      <alignment horizontal="left" indent="1"/>
    </xf>
    <xf numFmtId="0" fontId="7" fillId="0" borderId="8" xfId="6" applyFont="1" applyBorder="1" applyAlignment="1">
      <alignment horizontal="left"/>
    </xf>
    <xf numFmtId="0" fontId="7" fillId="0" borderId="0" xfId="6" applyFont="1" applyBorder="1" applyAlignment="1">
      <alignment horizontal="left"/>
    </xf>
    <xf numFmtId="203" fontId="12" fillId="0" borderId="8" xfId="6" applyNumberFormat="1" applyFont="1" applyFill="1" applyBorder="1" applyAlignment="1">
      <alignment horizontal="right" indent="1"/>
    </xf>
    <xf numFmtId="0" fontId="12" fillId="0" borderId="0" xfId="6" quotePrefix="1" applyFont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8" xfId="0" applyFont="1" applyBorder="1" applyAlignment="1"/>
    <xf numFmtId="0" fontId="3" fillId="0" borderId="0" xfId="0" applyFont="1" applyFill="1" applyBorder="1" applyAlignment="1"/>
    <xf numFmtId="0" fontId="3" fillId="0" borderId="6" xfId="0" applyFont="1" applyFill="1" applyBorder="1" applyAlignment="1"/>
    <xf numFmtId="174" fontId="13" fillId="0" borderId="7" xfId="0" applyNumberFormat="1" applyFont="1" applyFill="1" applyBorder="1" applyAlignment="1">
      <alignment horizontal="right" indent="2"/>
    </xf>
    <xf numFmtId="174" fontId="13" fillId="0" borderId="0" xfId="0" applyNumberFormat="1" applyFont="1" applyFill="1" applyBorder="1" applyAlignment="1">
      <alignment horizontal="right" indent="2"/>
    </xf>
    <xf numFmtId="174" fontId="13" fillId="0" borderId="6" xfId="0" applyNumberFormat="1" applyFont="1" applyFill="1" applyBorder="1" applyAlignment="1">
      <alignment horizontal="right" indent="2"/>
    </xf>
    <xf numFmtId="174" fontId="12" fillId="0" borderId="7" xfId="0" applyNumberFormat="1" applyFont="1" applyFill="1" applyBorder="1" applyAlignment="1">
      <alignment horizontal="right" indent="2"/>
    </xf>
    <xf numFmtId="174" fontId="12" fillId="0" borderId="0" xfId="0" applyNumberFormat="1" applyFont="1" applyFill="1" applyBorder="1" applyAlignment="1">
      <alignment horizontal="right" indent="2"/>
    </xf>
    <xf numFmtId="174" fontId="12" fillId="0" borderId="6" xfId="0" applyNumberFormat="1" applyFont="1" applyFill="1" applyBorder="1" applyAlignment="1">
      <alignment horizontal="right" indent="2"/>
    </xf>
    <xf numFmtId="174" fontId="16" fillId="0" borderId="7" xfId="0" applyNumberFormat="1" applyFont="1" applyFill="1" applyBorder="1" applyAlignment="1">
      <alignment horizontal="right" indent="2"/>
    </xf>
    <xf numFmtId="174" fontId="16" fillId="0" borderId="0" xfId="0" applyNumberFormat="1" applyFont="1" applyFill="1" applyBorder="1" applyAlignment="1">
      <alignment horizontal="right" indent="2"/>
    </xf>
    <xf numFmtId="174" fontId="16" fillId="0" borderId="6" xfId="0" applyNumberFormat="1" applyFont="1" applyFill="1" applyBorder="1" applyAlignment="1">
      <alignment horizontal="right" indent="2"/>
    </xf>
    <xf numFmtId="0" fontId="12" fillId="0" borderId="0" xfId="0" quotePrefix="1" applyFont="1" applyBorder="1" applyAlignment="1">
      <alignment horizontal="left"/>
    </xf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left" wrapText="1" indent="1"/>
    </xf>
    <xf numFmtId="0" fontId="3" fillId="0" borderId="0" xfId="1" applyFont="1" applyAlignment="1" applyProtection="1"/>
    <xf numFmtId="0" fontId="49" fillId="0" borderId="0" xfId="1" applyFont="1" applyAlignment="1" applyProtection="1">
      <alignment horizontal="left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 vertical="center"/>
    </xf>
    <xf numFmtId="49" fontId="12" fillId="0" borderId="14" xfId="0" applyNumberFormat="1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49" fontId="12" fillId="0" borderId="1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indent="2"/>
    </xf>
    <xf numFmtId="0" fontId="3" fillId="0" borderId="0" xfId="0" applyFont="1" applyFill="1" applyBorder="1" applyAlignment="1">
      <alignment horizontal="right" vertical="center" indent="2"/>
    </xf>
    <xf numFmtId="0" fontId="3" fillId="0" borderId="6" xfId="0" applyFont="1" applyFill="1" applyBorder="1" applyAlignment="1">
      <alignment horizontal="right" vertical="center" indent="2"/>
    </xf>
    <xf numFmtId="171" fontId="12" fillId="0" borderId="7" xfId="0" applyNumberFormat="1" applyFont="1" applyFill="1" applyBorder="1" applyAlignment="1">
      <alignment horizontal="right" indent="2"/>
    </xf>
    <xf numFmtId="171" fontId="12" fillId="0" borderId="0" xfId="0" applyNumberFormat="1" applyFont="1" applyFill="1" applyBorder="1" applyAlignment="1">
      <alignment horizontal="right" indent="2"/>
    </xf>
    <xf numFmtId="171" fontId="12" fillId="0" borderId="6" xfId="0" applyNumberFormat="1" applyFont="1" applyFill="1" applyBorder="1" applyAlignment="1">
      <alignment horizontal="right" indent="2"/>
    </xf>
    <xf numFmtId="0" fontId="10" fillId="0" borderId="1" xfId="63" applyBorder="1"/>
    <xf numFmtId="0" fontId="10" fillId="0" borderId="0" xfId="63"/>
    <xf numFmtId="0" fontId="3" fillId="0" borderId="0" xfId="63" applyFont="1"/>
    <xf numFmtId="0" fontId="58" fillId="0" borderId="0" xfId="63" applyFont="1"/>
    <xf numFmtId="0" fontId="3" fillId="0" borderId="0" xfId="63" applyFont="1" applyProtection="1">
      <protection locked="0"/>
    </xf>
    <xf numFmtId="0" fontId="59" fillId="0" borderId="0" xfId="63" applyFont="1" applyProtection="1">
      <protection locked="0"/>
    </xf>
    <xf numFmtId="0" fontId="10" fillId="0" borderId="0" xfId="63" applyProtection="1">
      <protection locked="0"/>
    </xf>
    <xf numFmtId="49" fontId="60" fillId="0" borderId="0" xfId="63" applyNumberFormat="1" applyFont="1" applyProtection="1">
      <protection locked="0"/>
    </xf>
    <xf numFmtId="0" fontId="60" fillId="0" borderId="0" xfId="63" applyFont="1" applyProtection="1">
      <protection locked="0"/>
    </xf>
    <xf numFmtId="0" fontId="61" fillId="0" borderId="0" xfId="63" applyFont="1" applyProtection="1">
      <protection locked="0"/>
    </xf>
    <xf numFmtId="0" fontId="3" fillId="0" borderId="0" xfId="63" applyFont="1" applyAlignment="1"/>
    <xf numFmtId="0" fontId="10" fillId="0" borderId="0" xfId="63" applyAlignment="1"/>
    <xf numFmtId="49" fontId="62" fillId="0" borderId="0" xfId="63" applyNumberFormat="1" applyFont="1" applyAlignment="1" applyProtection="1">
      <alignment horizontal="left"/>
      <protection locked="0"/>
    </xf>
    <xf numFmtId="0" fontId="3" fillId="0" borderId="0" xfId="63" applyFont="1" applyAlignment="1" applyProtection="1">
      <alignment horizontal="left" indent="1"/>
      <protection locked="0"/>
    </xf>
    <xf numFmtId="0" fontId="3" fillId="0" borderId="0" xfId="63" applyFont="1" applyAlignment="1">
      <alignment horizontal="left" indent="1"/>
    </xf>
    <xf numFmtId="0" fontId="3" fillId="0" borderId="0" xfId="63" applyFont="1" applyAlignment="1" applyProtection="1">
      <alignment horizontal="left"/>
      <protection locked="0"/>
    </xf>
    <xf numFmtId="0" fontId="63" fillId="0" borderId="0" xfId="1" applyFont="1" applyAlignment="1" applyProtection="1"/>
    <xf numFmtId="0" fontId="1" fillId="0" borderId="0" xfId="63" applyFont="1" applyAlignment="1">
      <alignment horizontal="left"/>
    </xf>
    <xf numFmtId="0" fontId="3" fillId="0" borderId="0" xfId="63" applyFont="1" applyAlignment="1">
      <alignment horizontal="left"/>
    </xf>
    <xf numFmtId="0" fontId="56" fillId="0" borderId="1" xfId="63" applyFont="1" applyBorder="1" applyAlignment="1"/>
    <xf numFmtId="0" fontId="57" fillId="0" borderId="1" xfId="63" applyFont="1" applyBorder="1" applyAlignment="1"/>
    <xf numFmtId="0" fontId="58" fillId="0" borderId="0" xfId="63" applyFont="1" applyAlignment="1" applyProtection="1">
      <alignment vertical="center"/>
      <protection locked="0"/>
    </xf>
    <xf numFmtId="0" fontId="3" fillId="0" borderId="0" xfId="63" applyFont="1" applyAlignment="1" applyProtection="1">
      <alignment vertical="center"/>
      <protection locked="0"/>
    </xf>
    <xf numFmtId="0" fontId="3" fillId="0" borderId="0" xfId="63" applyFont="1" applyAlignment="1"/>
    <xf numFmtId="0" fontId="10" fillId="0" borderId="0" xfId="63" applyAlignment="1"/>
    <xf numFmtId="0" fontId="7" fillId="0" borderId="8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indent="1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5" applyFont="1" applyFill="1" applyBorder="1" applyAlignment="1">
      <alignment horizontal="center" vertical="center"/>
    </xf>
    <xf numFmtId="0" fontId="3" fillId="0" borderId="11" xfId="5" applyFont="1" applyFill="1" applyBorder="1" applyAlignment="1">
      <alignment horizontal="center" vertical="center"/>
    </xf>
    <xf numFmtId="0" fontId="3" fillId="0" borderId="12" xfId="5" applyFont="1" applyFill="1" applyBorder="1" applyAlignment="1">
      <alignment horizontal="center" vertical="center"/>
    </xf>
    <xf numFmtId="0" fontId="3" fillId="0" borderId="13" xfId="5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/>
    </xf>
  </cellXfs>
  <cellStyles count="114">
    <cellStyle name="0mitP" xfId="10"/>
    <cellStyle name="0mitP 2" xfId="11"/>
    <cellStyle name="0ohneP" xfId="12"/>
    <cellStyle name="0ohneP 2" xfId="13"/>
    <cellStyle name="10mitP" xfId="14"/>
    <cellStyle name="10mitP 2" xfId="15"/>
    <cellStyle name="12mitP" xfId="16"/>
    <cellStyle name="12mitP 2" xfId="17"/>
    <cellStyle name="12ohneP" xfId="18"/>
    <cellStyle name="12ohneP 2" xfId="19"/>
    <cellStyle name="13mitP" xfId="20"/>
    <cellStyle name="13mitP 2" xfId="21"/>
    <cellStyle name="1mitP" xfId="22"/>
    <cellStyle name="1mitP 2" xfId="23"/>
    <cellStyle name="1ohneP" xfId="24"/>
    <cellStyle name="2mitP" xfId="25"/>
    <cellStyle name="2ohneP" xfId="26"/>
    <cellStyle name="3mitP" xfId="27"/>
    <cellStyle name="3mitP 2" xfId="28"/>
    <cellStyle name="3ohneP" xfId="29"/>
    <cellStyle name="3ohneP 2" xfId="30"/>
    <cellStyle name="4mitP" xfId="31"/>
    <cellStyle name="4mitP 2" xfId="32"/>
    <cellStyle name="4ohneP" xfId="33"/>
    <cellStyle name="5x indented GHG Textfiels" xfId="34"/>
    <cellStyle name="6mitP" xfId="35"/>
    <cellStyle name="6mitP 2" xfId="36"/>
    <cellStyle name="6ohneP" xfId="37"/>
    <cellStyle name="6ohneP 2" xfId="38"/>
    <cellStyle name="7mitP" xfId="39"/>
    <cellStyle name="7mitP 2" xfId="40"/>
    <cellStyle name="9mitP" xfId="41"/>
    <cellStyle name="9mitP 2" xfId="42"/>
    <cellStyle name="9ohneP" xfId="43"/>
    <cellStyle name="9ohneP 2" xfId="44"/>
    <cellStyle name="Comma [0]" xfId="45"/>
    <cellStyle name="Currency [0]" xfId="46"/>
    <cellStyle name="CustomizationCells" xfId="47"/>
    <cellStyle name="Eine_Nachkommastelle" xfId="4"/>
    <cellStyle name="FEST" xfId="48"/>
    <cellStyle name="Fuss" xfId="49"/>
    <cellStyle name="Fuss 2" xfId="50"/>
    <cellStyle name="Hyperlink" xfId="1" builtinId="8"/>
    <cellStyle name="Hyperlink 2" xfId="9"/>
    <cellStyle name="Hyperlink 2 2" xfId="51"/>
    <cellStyle name="Hyperlink 3" xfId="52"/>
    <cellStyle name="Hyperlink 4" xfId="113"/>
    <cellStyle name="Komma 2" xfId="53"/>
    <cellStyle name="Komma 2 2" xfId="54"/>
    <cellStyle name="Komma 3" xfId="55"/>
    <cellStyle name="mitP" xfId="56"/>
    <cellStyle name="Notiz 2" xfId="57"/>
    <cellStyle name="Ohne_Nachkomma" xfId="3"/>
    <cellStyle name="ohneP" xfId="58"/>
    <cellStyle name="Prozent 2" xfId="59"/>
    <cellStyle name="Standard" xfId="0" builtinId="0"/>
    <cellStyle name="Standard 10" xfId="60"/>
    <cellStyle name="Standard 10 2" xfId="61"/>
    <cellStyle name="Standard 10 2 2" xfId="62"/>
    <cellStyle name="Standard 11" xfId="63"/>
    <cellStyle name="Standard 11 2" xfId="64"/>
    <cellStyle name="Standard 12" xfId="65"/>
    <cellStyle name="Standard 12 2" xfId="66"/>
    <cellStyle name="Standard 13" xfId="67"/>
    <cellStyle name="Standard 13 2" xfId="68"/>
    <cellStyle name="Standard 14" xfId="69"/>
    <cellStyle name="Standard 14 2" xfId="70"/>
    <cellStyle name="Standard 15" xfId="71"/>
    <cellStyle name="Standard 15 2" xfId="72"/>
    <cellStyle name="Standard 16" xfId="73"/>
    <cellStyle name="Standard 16 2" xfId="74"/>
    <cellStyle name="Standard 17" xfId="75"/>
    <cellStyle name="Standard 17 2" xfId="76"/>
    <cellStyle name="Standard 18" xfId="77"/>
    <cellStyle name="Standard 18 2" xfId="78"/>
    <cellStyle name="Standard 19" xfId="79"/>
    <cellStyle name="Standard 2" xfId="6"/>
    <cellStyle name="Standard 2 2" xfId="7"/>
    <cellStyle name="Standard 2 2 2" xfId="8"/>
    <cellStyle name="Standard 2 2 2 2" xfId="80"/>
    <cellStyle name="Standard 2 3" xfId="81"/>
    <cellStyle name="Standard 2 3 2" xfId="82"/>
    <cellStyle name="Standard 2 4" xfId="83"/>
    <cellStyle name="Standard 2 5" xfId="84"/>
    <cellStyle name="Standard 2 6" xfId="85"/>
    <cellStyle name="Standard 2 6 2" xfId="86"/>
    <cellStyle name="Standard 20" xfId="87"/>
    <cellStyle name="Standard 3" xfId="88"/>
    <cellStyle name="Standard 3 2" xfId="89"/>
    <cellStyle name="Standard 3 3" xfId="90"/>
    <cellStyle name="Standard 4" xfId="91"/>
    <cellStyle name="Standard 4 2" xfId="92"/>
    <cellStyle name="Standard 4 3" xfId="93"/>
    <cellStyle name="Standard 4 4" xfId="94"/>
    <cellStyle name="Standard 5" xfId="95"/>
    <cellStyle name="Standard 5 2" xfId="96"/>
    <cellStyle name="Standard 5 2 2" xfId="97"/>
    <cellStyle name="Standard 5 3" xfId="98"/>
    <cellStyle name="Standard 5 4" xfId="99"/>
    <cellStyle name="Standard 5 5" xfId="100"/>
    <cellStyle name="Standard 5 6" xfId="101"/>
    <cellStyle name="Standard 5 7" xfId="102"/>
    <cellStyle name="Standard 6" xfId="103"/>
    <cellStyle name="Standard 6 2" xfId="104"/>
    <cellStyle name="Standard 6 2 2" xfId="105"/>
    <cellStyle name="Standard 6 3" xfId="106"/>
    <cellStyle name="Standard 6 4" xfId="107"/>
    <cellStyle name="Standard 7" xfId="108"/>
    <cellStyle name="Standard 7 2" xfId="109"/>
    <cellStyle name="Standard 8" xfId="110"/>
    <cellStyle name="Standard 8 2" xfId="111"/>
    <cellStyle name="Standard 9" xfId="112"/>
    <cellStyle name="Standard_pres98t1" xfId="5"/>
    <cellStyle name="Standard_Tabelle1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76200</xdr:colOff>
      <xdr:row>19</xdr:row>
      <xdr:rowOff>114300</xdr:rowOff>
    </xdr:from>
    <xdr:to>
      <xdr:col>4</xdr:col>
      <xdr:colOff>677400</xdr:colOff>
      <xdr:row>37</xdr:row>
      <xdr:rowOff>29700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70400"/>
          <a:ext cx="2887200" cy="288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estatis.de/DE/Themen/Gesellschaft-Umwelt/Umwelt/Materialfluesse-Energiefluesse/_inhalt.html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style="375" customWidth="1"/>
    <col min="2" max="6" width="11.42578125" style="375"/>
    <col min="7" max="7" width="9.85546875" style="375" customWidth="1"/>
    <col min="8" max="8" width="38" style="375" customWidth="1"/>
    <col min="9" max="16384" width="11.42578125" style="375"/>
  </cols>
  <sheetData>
    <row r="1" spans="1:9" ht="45.75" customHeight="1">
      <c r="A1" s="374"/>
      <c r="B1" s="393"/>
      <c r="C1" s="394"/>
      <c r="D1" s="394"/>
      <c r="E1" s="394"/>
      <c r="F1" s="394"/>
      <c r="G1" s="394"/>
      <c r="H1" s="394"/>
    </row>
    <row r="2" spans="1:9" ht="14.25" customHeight="1">
      <c r="A2" s="376"/>
      <c r="B2" s="376"/>
      <c r="C2" s="376"/>
      <c r="D2" s="376"/>
      <c r="E2" s="376"/>
      <c r="F2" s="376"/>
      <c r="G2" s="376"/>
      <c r="H2" s="376"/>
    </row>
    <row r="3" spans="1:9" ht="11.25" customHeight="1">
      <c r="A3" s="376"/>
      <c r="B3" s="376"/>
      <c r="C3" s="376"/>
      <c r="D3" s="376"/>
      <c r="E3" s="376"/>
      <c r="F3" s="376"/>
      <c r="G3" s="376"/>
      <c r="H3" s="395" t="s">
        <v>484</v>
      </c>
      <c r="I3" s="377"/>
    </row>
    <row r="4" spans="1:9">
      <c r="A4" s="376"/>
      <c r="B4" s="376"/>
      <c r="C4" s="376"/>
      <c r="D4" s="376"/>
      <c r="E4" s="376"/>
      <c r="F4" s="376"/>
      <c r="G4" s="376"/>
      <c r="H4" s="396"/>
    </row>
    <row r="5" spans="1:9">
      <c r="A5" s="376"/>
      <c r="B5" s="376"/>
      <c r="C5" s="376"/>
      <c r="D5" s="376"/>
      <c r="E5" s="376"/>
      <c r="F5" s="376"/>
      <c r="G5" s="376"/>
      <c r="H5" s="376"/>
    </row>
    <row r="6" spans="1:9">
      <c r="A6" s="376"/>
      <c r="B6" s="376"/>
      <c r="C6" s="376"/>
      <c r="D6" s="376"/>
      <c r="E6" s="376"/>
      <c r="F6" s="376"/>
      <c r="G6" s="376"/>
      <c r="H6" s="376"/>
    </row>
    <row r="7" spans="1:9">
      <c r="A7" s="376"/>
      <c r="B7" s="376"/>
      <c r="C7" s="376"/>
      <c r="D7" s="376"/>
      <c r="E7" s="376"/>
      <c r="F7" s="376"/>
      <c r="G7" s="376"/>
      <c r="H7" s="376"/>
    </row>
    <row r="8" spans="1:9">
      <c r="A8" s="376"/>
      <c r="B8" s="376"/>
      <c r="C8" s="376"/>
      <c r="D8" s="376"/>
      <c r="E8" s="376"/>
      <c r="F8" s="376"/>
      <c r="G8" s="376"/>
      <c r="H8" s="376"/>
    </row>
    <row r="9" spans="1:9">
      <c r="A9" s="376"/>
      <c r="B9" s="376"/>
      <c r="C9" s="376"/>
      <c r="D9" s="376"/>
      <c r="E9" s="376"/>
      <c r="F9" s="376"/>
      <c r="G9" s="376"/>
      <c r="H9" s="376"/>
    </row>
    <row r="10" spans="1:9" s="380" customFormat="1" ht="34.5">
      <c r="A10" s="378"/>
      <c r="B10" s="379" t="s">
        <v>485</v>
      </c>
      <c r="C10" s="379"/>
      <c r="D10" s="378"/>
      <c r="E10" s="378"/>
      <c r="F10" s="378"/>
      <c r="G10" s="378"/>
      <c r="H10" s="378"/>
    </row>
    <row r="11" spans="1:9">
      <c r="A11" s="376"/>
      <c r="B11" s="376"/>
      <c r="C11" s="376"/>
      <c r="D11" s="376"/>
      <c r="E11" s="376"/>
      <c r="F11" s="376"/>
      <c r="G11" s="376"/>
      <c r="H11" s="376"/>
    </row>
    <row r="12" spans="1:9">
      <c r="A12" s="376"/>
      <c r="B12" s="376"/>
      <c r="C12" s="376"/>
      <c r="D12" s="376"/>
      <c r="E12" s="376"/>
      <c r="F12" s="376"/>
      <c r="G12" s="376"/>
      <c r="H12" s="376"/>
    </row>
    <row r="13" spans="1:9">
      <c r="A13" s="376"/>
      <c r="B13" s="376"/>
      <c r="C13" s="376"/>
      <c r="D13" s="376"/>
      <c r="E13" s="376"/>
      <c r="F13" s="376"/>
      <c r="G13" s="376"/>
      <c r="H13" s="376"/>
    </row>
    <row r="14" spans="1:9" s="380" customFormat="1" ht="27">
      <c r="A14" s="378"/>
      <c r="B14" s="381" t="s">
        <v>486</v>
      </c>
      <c r="C14" s="382"/>
      <c r="D14" s="382"/>
      <c r="E14" s="383"/>
      <c r="F14" s="378"/>
      <c r="G14" s="378"/>
      <c r="H14" s="378"/>
    </row>
    <row r="15" spans="1:9" s="380" customFormat="1" ht="27">
      <c r="A15" s="378"/>
      <c r="B15" s="381" t="s">
        <v>487</v>
      </c>
      <c r="C15" s="382"/>
      <c r="D15" s="382"/>
      <c r="E15" s="383"/>
      <c r="F15" s="378"/>
      <c r="G15" s="378"/>
      <c r="H15" s="378"/>
    </row>
    <row r="16" spans="1:9" s="380" customFormat="1" ht="27">
      <c r="A16" s="378"/>
      <c r="B16" s="381"/>
      <c r="C16" s="382"/>
      <c r="D16" s="382"/>
      <c r="E16" s="383"/>
      <c r="F16" s="378"/>
      <c r="G16" s="378"/>
      <c r="H16" s="378"/>
    </row>
    <row r="17" spans="1:8">
      <c r="A17" s="376"/>
      <c r="B17" s="376"/>
      <c r="C17" s="376"/>
      <c r="D17" s="376"/>
      <c r="E17" s="376"/>
      <c r="F17" s="376"/>
      <c r="G17" s="376"/>
      <c r="H17" s="376"/>
    </row>
    <row r="18" spans="1:8">
      <c r="A18" s="376"/>
      <c r="B18" s="384"/>
      <c r="C18" s="384"/>
      <c r="D18" s="384"/>
      <c r="E18" s="384"/>
      <c r="F18" s="376"/>
      <c r="G18" s="376"/>
      <c r="H18" s="376"/>
    </row>
    <row r="19" spans="1:8">
      <c r="A19" s="376"/>
      <c r="B19" s="384"/>
      <c r="C19" s="384"/>
      <c r="D19" s="384"/>
      <c r="E19" s="384"/>
      <c r="F19" s="376"/>
      <c r="G19" s="376"/>
      <c r="H19" s="376"/>
    </row>
    <row r="20" spans="1:8">
      <c r="A20" s="376"/>
      <c r="B20" s="397"/>
      <c r="C20" s="398"/>
      <c r="D20" s="398"/>
      <c r="E20" s="398"/>
      <c r="F20" s="385"/>
      <c r="G20" s="376"/>
      <c r="H20" s="376"/>
    </row>
    <row r="21" spans="1:8">
      <c r="A21" s="376"/>
      <c r="B21" s="398"/>
      <c r="C21" s="398"/>
      <c r="D21" s="398"/>
      <c r="E21" s="398"/>
      <c r="F21" s="385"/>
      <c r="G21" s="376"/>
      <c r="H21" s="376"/>
    </row>
    <row r="22" spans="1:8">
      <c r="A22" s="376"/>
      <c r="B22" s="398"/>
      <c r="C22" s="398"/>
      <c r="D22" s="398"/>
      <c r="E22" s="398"/>
      <c r="F22" s="385"/>
      <c r="G22" s="376"/>
      <c r="H22" s="376"/>
    </row>
    <row r="23" spans="1:8">
      <c r="A23" s="376"/>
      <c r="B23" s="398"/>
      <c r="C23" s="398"/>
      <c r="D23" s="398"/>
      <c r="E23" s="398"/>
      <c r="F23" s="385"/>
      <c r="G23" s="376"/>
      <c r="H23" s="376"/>
    </row>
    <row r="24" spans="1:8">
      <c r="A24" s="376"/>
      <c r="B24" s="398"/>
      <c r="C24" s="398"/>
      <c r="D24" s="398"/>
      <c r="E24" s="398"/>
      <c r="F24" s="385"/>
      <c r="G24" s="376"/>
      <c r="H24" s="376"/>
    </row>
    <row r="25" spans="1:8">
      <c r="A25" s="376"/>
      <c r="B25" s="398"/>
      <c r="C25" s="398"/>
      <c r="D25" s="398"/>
      <c r="E25" s="398"/>
      <c r="F25" s="385"/>
      <c r="G25" s="376"/>
      <c r="H25" s="376"/>
    </row>
    <row r="26" spans="1:8">
      <c r="A26" s="376"/>
      <c r="B26" s="398"/>
      <c r="C26" s="398"/>
      <c r="D26" s="398"/>
      <c r="E26" s="398"/>
      <c r="F26" s="385"/>
      <c r="G26" s="376"/>
      <c r="H26" s="376"/>
    </row>
    <row r="27" spans="1:8">
      <c r="A27" s="376"/>
      <c r="B27" s="398"/>
      <c r="C27" s="398"/>
      <c r="D27" s="398"/>
      <c r="E27" s="398"/>
      <c r="F27" s="385"/>
      <c r="G27" s="376"/>
      <c r="H27" s="376"/>
    </row>
    <row r="28" spans="1:8">
      <c r="A28" s="376"/>
      <c r="B28" s="398"/>
      <c r="C28" s="398"/>
      <c r="D28" s="398"/>
      <c r="E28" s="398"/>
      <c r="F28" s="385"/>
      <c r="G28" s="376"/>
      <c r="H28" s="376"/>
    </row>
    <row r="29" spans="1:8">
      <c r="A29" s="376"/>
      <c r="B29" s="398"/>
      <c r="C29" s="398"/>
      <c r="D29" s="398"/>
      <c r="E29" s="398"/>
      <c r="F29" s="385"/>
      <c r="G29" s="376"/>
      <c r="H29" s="376"/>
    </row>
    <row r="30" spans="1:8">
      <c r="A30" s="376"/>
      <c r="B30" s="398"/>
      <c r="C30" s="398"/>
      <c r="D30" s="398"/>
      <c r="E30" s="398"/>
      <c r="F30" s="385"/>
      <c r="G30" s="376"/>
      <c r="H30" s="376"/>
    </row>
    <row r="31" spans="1:8">
      <c r="A31" s="376"/>
      <c r="B31" s="398"/>
      <c r="C31" s="398"/>
      <c r="D31" s="398"/>
      <c r="E31" s="398"/>
      <c r="F31" s="385"/>
      <c r="G31" s="376"/>
      <c r="H31" s="376"/>
    </row>
    <row r="32" spans="1:8">
      <c r="A32" s="376"/>
      <c r="B32" s="398"/>
      <c r="C32" s="398"/>
      <c r="D32" s="398"/>
      <c r="E32" s="398"/>
      <c r="F32" s="385"/>
      <c r="G32" s="376"/>
      <c r="H32" s="376"/>
    </row>
    <row r="33" spans="1:8">
      <c r="A33" s="376"/>
      <c r="B33" s="398"/>
      <c r="C33" s="398"/>
      <c r="D33" s="398"/>
      <c r="E33" s="398"/>
      <c r="F33" s="385"/>
      <c r="G33" s="376"/>
      <c r="H33" s="376"/>
    </row>
    <row r="34" spans="1:8">
      <c r="A34" s="376"/>
      <c r="B34" s="398"/>
      <c r="C34" s="398"/>
      <c r="D34" s="398"/>
      <c r="E34" s="398"/>
      <c r="F34" s="385"/>
      <c r="G34" s="376"/>
      <c r="H34" s="376"/>
    </row>
    <row r="35" spans="1:8">
      <c r="A35" s="376"/>
      <c r="B35" s="398"/>
      <c r="C35" s="398"/>
      <c r="D35" s="398"/>
      <c r="E35" s="398"/>
      <c r="F35" s="385"/>
      <c r="G35" s="376"/>
      <c r="H35" s="376"/>
    </row>
    <row r="36" spans="1:8">
      <c r="A36" s="376"/>
      <c r="B36" s="398"/>
      <c r="C36" s="398"/>
      <c r="D36" s="398"/>
      <c r="E36" s="398"/>
      <c r="F36" s="385"/>
      <c r="G36" s="376"/>
      <c r="H36" s="376"/>
    </row>
    <row r="37" spans="1:8">
      <c r="A37" s="376"/>
      <c r="B37" s="398"/>
      <c r="C37" s="398"/>
      <c r="D37" s="398"/>
      <c r="E37" s="398"/>
      <c r="F37" s="385"/>
      <c r="G37" s="376"/>
      <c r="H37" s="376"/>
    </row>
    <row r="38" spans="1:8">
      <c r="A38" s="376"/>
      <c r="B38" s="398"/>
      <c r="C38" s="398"/>
      <c r="D38" s="398"/>
      <c r="E38" s="398"/>
      <c r="F38" s="385"/>
      <c r="G38" s="376"/>
      <c r="H38" s="376"/>
    </row>
    <row r="39" spans="1:8">
      <c r="A39" s="376"/>
      <c r="B39" s="385"/>
      <c r="C39" s="385"/>
      <c r="D39" s="385"/>
      <c r="E39" s="385"/>
      <c r="F39" s="385"/>
      <c r="G39" s="376"/>
      <c r="H39" s="376"/>
    </row>
    <row r="40" spans="1:8">
      <c r="A40" s="376"/>
      <c r="B40" s="385"/>
      <c r="C40" s="385"/>
      <c r="D40" s="385"/>
      <c r="E40" s="385"/>
      <c r="F40" s="385"/>
      <c r="G40" s="376"/>
      <c r="H40" s="376"/>
    </row>
    <row r="41" spans="1:8">
      <c r="A41" s="376"/>
      <c r="B41" s="376"/>
      <c r="C41" s="376"/>
      <c r="D41" s="376"/>
      <c r="E41" s="376"/>
      <c r="F41" s="376"/>
      <c r="G41" s="376"/>
      <c r="H41" s="376"/>
    </row>
    <row r="42" spans="1:8">
      <c r="A42" s="376"/>
      <c r="B42" s="376"/>
      <c r="C42" s="376"/>
      <c r="D42" s="376"/>
      <c r="E42" s="376"/>
      <c r="F42" s="376"/>
      <c r="G42" s="376"/>
      <c r="H42" s="376"/>
    </row>
    <row r="43" spans="1:8">
      <c r="A43" s="376"/>
      <c r="B43" s="376"/>
      <c r="C43" s="376"/>
      <c r="D43" s="376"/>
      <c r="E43" s="376"/>
      <c r="F43" s="376"/>
      <c r="G43" s="376"/>
      <c r="H43" s="376"/>
    </row>
    <row r="44" spans="1:8">
      <c r="A44" s="376"/>
      <c r="B44" s="376"/>
      <c r="C44" s="376"/>
      <c r="D44" s="376"/>
      <c r="E44" s="376"/>
      <c r="F44" s="376"/>
      <c r="G44" s="376"/>
      <c r="H44" s="376"/>
    </row>
    <row r="45" spans="1:8">
      <c r="A45" s="376"/>
      <c r="B45" s="376"/>
      <c r="C45" s="376"/>
      <c r="D45" s="376"/>
      <c r="E45" s="376"/>
      <c r="F45" s="376"/>
      <c r="G45" s="376"/>
      <c r="H45" s="376"/>
    </row>
    <row r="46" spans="1:8">
      <c r="A46" s="376"/>
      <c r="B46" s="376"/>
      <c r="C46" s="376"/>
      <c r="D46" s="376"/>
      <c r="E46" s="376"/>
      <c r="F46" s="376"/>
      <c r="G46" s="376"/>
      <c r="H46" s="376"/>
    </row>
    <row r="47" spans="1:8">
      <c r="A47" s="376"/>
      <c r="B47" s="376"/>
      <c r="C47" s="376"/>
      <c r="D47" s="376"/>
      <c r="E47" s="376"/>
      <c r="F47" s="376"/>
      <c r="G47" s="376"/>
      <c r="H47" s="376"/>
    </row>
    <row r="48" spans="1:8" s="380" customFormat="1" ht="33">
      <c r="A48" s="378"/>
      <c r="B48" s="386" t="s">
        <v>488</v>
      </c>
      <c r="C48" s="387"/>
      <c r="D48" s="387"/>
      <c r="E48" s="387"/>
      <c r="F48" s="387"/>
      <c r="G48" s="387"/>
      <c r="H48" s="387"/>
    </row>
    <row r="49" spans="1:8">
      <c r="A49" s="376"/>
      <c r="B49" s="388"/>
      <c r="C49" s="388"/>
      <c r="D49" s="388"/>
      <c r="E49" s="388"/>
      <c r="F49" s="388"/>
      <c r="G49" s="388"/>
      <c r="H49" s="388"/>
    </row>
    <row r="50" spans="1:8">
      <c r="A50" s="376"/>
      <c r="B50" s="388"/>
      <c r="C50" s="388"/>
      <c r="D50" s="388"/>
      <c r="E50" s="388"/>
      <c r="F50" s="388"/>
      <c r="G50" s="388"/>
      <c r="H50" s="388"/>
    </row>
    <row r="51" spans="1:8">
      <c r="A51" s="376"/>
      <c r="B51" s="388"/>
      <c r="C51" s="388"/>
      <c r="D51" s="388"/>
      <c r="E51" s="388"/>
      <c r="F51" s="388"/>
      <c r="G51" s="388"/>
      <c r="H51" s="388"/>
    </row>
    <row r="52" spans="1:8" s="380" customFormat="1">
      <c r="A52" s="378"/>
      <c r="B52" s="389" t="s">
        <v>489</v>
      </c>
      <c r="C52" s="387"/>
      <c r="D52" s="387"/>
      <c r="E52" s="387"/>
      <c r="F52" s="387"/>
      <c r="G52" s="387"/>
      <c r="H52" s="387"/>
    </row>
    <row r="53" spans="1:8" s="380" customFormat="1">
      <c r="A53" s="378"/>
      <c r="B53" s="389" t="s">
        <v>490</v>
      </c>
      <c r="C53" s="387"/>
      <c r="D53" s="387"/>
      <c r="E53" s="387"/>
      <c r="F53" s="387"/>
      <c r="G53" s="387"/>
      <c r="H53" s="387"/>
    </row>
    <row r="54" spans="1:8" s="380" customFormat="1">
      <c r="A54" s="378"/>
      <c r="B54" s="389" t="s">
        <v>491</v>
      </c>
      <c r="C54" s="387"/>
      <c r="D54" s="387"/>
      <c r="E54" s="387"/>
      <c r="F54" s="387"/>
      <c r="G54" s="387"/>
      <c r="H54" s="387"/>
    </row>
    <row r="55" spans="1:8" ht="15" customHeight="1">
      <c r="A55" s="376"/>
      <c r="B55" s="388"/>
      <c r="C55" s="388"/>
      <c r="D55" s="388"/>
      <c r="E55" s="388"/>
      <c r="F55" s="388"/>
      <c r="G55" s="388"/>
      <c r="H55" s="388"/>
    </row>
    <row r="56" spans="1:8" s="380" customFormat="1">
      <c r="A56" s="378"/>
      <c r="B56" s="376" t="s">
        <v>492</v>
      </c>
      <c r="C56" s="387"/>
      <c r="D56" s="387"/>
      <c r="E56" s="387"/>
      <c r="F56" s="387"/>
      <c r="G56" s="387"/>
      <c r="H56" s="387"/>
    </row>
    <row r="57" spans="1:8" s="380" customFormat="1">
      <c r="A57" s="378"/>
      <c r="B57" s="390" t="s">
        <v>493</v>
      </c>
      <c r="C57" s="387"/>
      <c r="D57" s="387"/>
      <c r="E57" s="387"/>
      <c r="F57" s="387"/>
      <c r="G57" s="387"/>
      <c r="H57" s="387"/>
    </row>
    <row r="58" spans="1:8" s="380" customFormat="1">
      <c r="A58" s="378"/>
      <c r="B58" s="376" t="s">
        <v>494</v>
      </c>
      <c r="C58" s="387"/>
      <c r="D58" s="387"/>
      <c r="E58" s="387"/>
      <c r="F58" s="387"/>
      <c r="G58" s="387"/>
      <c r="H58" s="387"/>
    </row>
    <row r="59" spans="1:8" ht="15" customHeight="1">
      <c r="A59" s="376"/>
      <c r="B59" s="388"/>
      <c r="C59" s="388"/>
      <c r="D59" s="388"/>
      <c r="E59" s="388"/>
      <c r="F59" s="388"/>
      <c r="G59" s="388"/>
      <c r="H59" s="388"/>
    </row>
    <row r="60" spans="1:8" ht="18">
      <c r="A60" s="376"/>
      <c r="B60" s="391" t="s">
        <v>495</v>
      </c>
      <c r="C60" s="388"/>
      <c r="D60" s="388"/>
      <c r="E60" s="388"/>
      <c r="F60" s="388"/>
      <c r="G60" s="388"/>
      <c r="H60" s="388"/>
    </row>
    <row r="61" spans="1:8">
      <c r="A61" s="376"/>
      <c r="B61" s="392" t="s">
        <v>496</v>
      </c>
      <c r="C61" s="388"/>
      <c r="D61" s="388"/>
      <c r="E61" s="388"/>
      <c r="F61" s="388"/>
      <c r="G61" s="388"/>
      <c r="H61" s="388"/>
    </row>
    <row r="62" spans="1:8">
      <c r="A62" s="376"/>
      <c r="B62" s="388"/>
      <c r="C62" s="388"/>
      <c r="D62" s="388"/>
      <c r="E62" s="388"/>
      <c r="F62" s="388"/>
      <c r="G62" s="388"/>
      <c r="H62" s="388"/>
    </row>
    <row r="63" spans="1:8">
      <c r="A63" s="376"/>
      <c r="B63" s="376"/>
      <c r="C63" s="376"/>
      <c r="D63" s="376"/>
      <c r="E63" s="376"/>
      <c r="F63" s="376"/>
      <c r="G63" s="376"/>
      <c r="H63" s="376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6"/>
  <sheetViews>
    <sheetView workbookViewId="0"/>
  </sheetViews>
  <sheetFormatPr baseColWidth="10" defaultRowHeight="15"/>
  <cols>
    <col min="1" max="1" width="5.7109375" customWidth="1"/>
    <col min="2" max="2" width="57.7109375" customWidth="1"/>
    <col min="3" max="8" width="11.7109375" customWidth="1"/>
  </cols>
  <sheetData>
    <row r="1" spans="1:9" s="85" customFormat="1" ht="20.100000000000001" customHeight="1">
      <c r="A1" s="271" t="s">
        <v>346</v>
      </c>
      <c r="B1" s="86"/>
      <c r="C1" s="86"/>
    </row>
    <row r="2" spans="1:9" s="88" customFormat="1" ht="18" customHeight="1">
      <c r="A2" s="5" t="s">
        <v>482</v>
      </c>
      <c r="B2" s="69"/>
      <c r="C2" s="89"/>
      <c r="E2" s="116"/>
    </row>
    <row r="3" spans="1:9" s="88" customFormat="1" ht="18" customHeight="1">
      <c r="A3" s="90"/>
      <c r="B3" s="91"/>
      <c r="C3" s="89"/>
      <c r="H3" s="90"/>
    </row>
    <row r="4" spans="1:9" s="104" customFormat="1" ht="50.25" customHeight="1">
      <c r="A4" s="276" t="s">
        <v>322</v>
      </c>
      <c r="B4" s="92" t="s">
        <v>107</v>
      </c>
      <c r="C4" s="92" t="s">
        <v>84</v>
      </c>
      <c r="D4" s="92" t="s">
        <v>85</v>
      </c>
      <c r="E4" s="92" t="s">
        <v>147</v>
      </c>
      <c r="F4" s="92" t="s">
        <v>179</v>
      </c>
      <c r="G4" s="92" t="s">
        <v>106</v>
      </c>
      <c r="H4" s="93" t="s">
        <v>145</v>
      </c>
    </row>
    <row r="5" spans="1:9" ht="20.100000000000001" customHeight="1">
      <c r="A5" s="281"/>
      <c r="B5" s="274"/>
      <c r="C5" s="272">
        <v>2005</v>
      </c>
      <c r="D5" s="222"/>
      <c r="E5" s="222"/>
      <c r="F5" s="222"/>
      <c r="G5" s="222"/>
      <c r="H5" s="222"/>
    </row>
    <row r="6" spans="1:9" ht="15" customHeight="1">
      <c r="A6" s="111" t="s">
        <v>108</v>
      </c>
      <c r="B6" s="114" t="s">
        <v>109</v>
      </c>
      <c r="C6" s="95">
        <v>1175.8678689578601</v>
      </c>
      <c r="D6" s="95">
        <v>427.12481134844586</v>
      </c>
      <c r="E6" s="95">
        <v>197.24268094484864</v>
      </c>
      <c r="F6" s="95">
        <v>0</v>
      </c>
      <c r="G6" s="95">
        <v>493.69595805088619</v>
      </c>
      <c r="H6" s="95">
        <v>57.80441861367941</v>
      </c>
      <c r="I6" s="117"/>
    </row>
    <row r="7" spans="1:9" ht="15" customHeight="1">
      <c r="A7" s="111" t="s">
        <v>110</v>
      </c>
      <c r="B7" s="114" t="s">
        <v>111</v>
      </c>
      <c r="C7" s="95">
        <v>463.11430021235344</v>
      </c>
      <c r="D7" s="95">
        <v>192.15523780287111</v>
      </c>
      <c r="E7" s="95">
        <v>127.3702329226704</v>
      </c>
      <c r="F7" s="95">
        <v>18.960608380486068</v>
      </c>
      <c r="G7" s="95">
        <v>109.40525315776037</v>
      </c>
      <c r="H7" s="95">
        <v>15.222967948565508</v>
      </c>
      <c r="I7" s="117"/>
    </row>
    <row r="8" spans="1:9" ht="15" customHeight="1">
      <c r="A8" s="111" t="s">
        <v>112</v>
      </c>
      <c r="B8" s="114" t="s">
        <v>113</v>
      </c>
      <c r="C8" s="95">
        <v>13895.87327123668</v>
      </c>
      <c r="D8" s="95">
        <v>9150.4866383874705</v>
      </c>
      <c r="E8" s="95">
        <v>1470.5435009570924</v>
      </c>
      <c r="F8" s="95">
        <v>271.22414198034937</v>
      </c>
      <c r="G8" s="95">
        <v>2811.4375742584239</v>
      </c>
      <c r="H8" s="95">
        <v>192.18141565334622</v>
      </c>
      <c r="I8" s="117"/>
    </row>
    <row r="9" spans="1:9" ht="15" customHeight="1">
      <c r="A9" s="111" t="s">
        <v>114</v>
      </c>
      <c r="B9" s="114" t="s">
        <v>115</v>
      </c>
      <c r="C9" s="95">
        <v>786.27042965235864</v>
      </c>
      <c r="D9" s="95">
        <v>322.36707939070374</v>
      </c>
      <c r="E9" s="95">
        <v>24.643254505935193</v>
      </c>
      <c r="F9" s="95">
        <v>33.767764134282572</v>
      </c>
      <c r="G9" s="95">
        <v>338.02981225391784</v>
      </c>
      <c r="H9" s="95">
        <v>67.462519367519249</v>
      </c>
      <c r="I9" s="117"/>
    </row>
    <row r="10" spans="1:9" ht="15" customHeight="1">
      <c r="A10" s="111" t="s">
        <v>116</v>
      </c>
      <c r="B10" s="114" t="s">
        <v>117</v>
      </c>
      <c r="C10" s="95">
        <v>8362.9498627930134</v>
      </c>
      <c r="D10" s="95">
        <v>2185.9530958456485</v>
      </c>
      <c r="E10" s="95">
        <v>4049.6596616183069</v>
      </c>
      <c r="F10" s="95">
        <v>1085.8548915025835</v>
      </c>
      <c r="G10" s="95">
        <v>873.43701338650499</v>
      </c>
      <c r="H10" s="95">
        <v>168.04520043996831</v>
      </c>
      <c r="I10" s="117"/>
    </row>
    <row r="11" spans="1:9" ht="15" customHeight="1">
      <c r="A11" s="111" t="s">
        <v>118</v>
      </c>
      <c r="B11" s="114" t="s">
        <v>119</v>
      </c>
      <c r="C11" s="95">
        <v>8407.384705189259</v>
      </c>
      <c r="D11" s="95">
        <v>2933.7340467456997</v>
      </c>
      <c r="E11" s="95">
        <v>1112.0384146185361</v>
      </c>
      <c r="F11" s="95">
        <v>166.0368144767493</v>
      </c>
      <c r="G11" s="95">
        <v>4026.7649273016782</v>
      </c>
      <c r="H11" s="95">
        <v>168.81050204659567</v>
      </c>
      <c r="I11" s="117"/>
    </row>
    <row r="12" spans="1:9" ht="15" customHeight="1">
      <c r="A12" s="111" t="s">
        <v>120</v>
      </c>
      <c r="B12" s="114" t="s">
        <v>121</v>
      </c>
      <c r="C12" s="95">
        <v>22170.201698388028</v>
      </c>
      <c r="D12" s="95">
        <v>9633.7284635469987</v>
      </c>
      <c r="E12" s="95">
        <v>4885.0311162708203</v>
      </c>
      <c r="F12" s="95">
        <v>582.09364317192535</v>
      </c>
      <c r="G12" s="95">
        <v>6641.7848522169334</v>
      </c>
      <c r="H12" s="95">
        <v>427.56362318135223</v>
      </c>
      <c r="I12" s="117"/>
    </row>
    <row r="13" spans="1:9" ht="15" customHeight="1">
      <c r="A13" s="111" t="s">
        <v>122</v>
      </c>
      <c r="B13" s="114" t="s">
        <v>123</v>
      </c>
      <c r="C13" s="95">
        <v>29368.741398453312</v>
      </c>
      <c r="D13" s="95">
        <v>3476.573008814501</v>
      </c>
      <c r="E13" s="95">
        <v>14550.280653479287</v>
      </c>
      <c r="F13" s="95">
        <v>136.94971243998015</v>
      </c>
      <c r="G13" s="95">
        <v>8580.0587089499022</v>
      </c>
      <c r="H13" s="95">
        <v>2624.8793147696401</v>
      </c>
      <c r="I13" s="117"/>
    </row>
    <row r="14" spans="1:9" ht="15" customHeight="1">
      <c r="A14" s="111" t="s">
        <v>124</v>
      </c>
      <c r="B14" s="114" t="s">
        <v>125</v>
      </c>
      <c r="C14" s="95">
        <v>618.34019456511396</v>
      </c>
      <c r="D14" s="95">
        <v>413.09079669606393</v>
      </c>
      <c r="E14" s="95">
        <v>9.271803415886362</v>
      </c>
      <c r="F14" s="95">
        <v>43.370332782113927</v>
      </c>
      <c r="G14" s="95">
        <v>141.76593353592821</v>
      </c>
      <c r="H14" s="95">
        <v>10.841328135121602</v>
      </c>
      <c r="I14" s="117"/>
    </row>
    <row r="15" spans="1:9" ht="15" customHeight="1">
      <c r="A15" s="111" t="s">
        <v>126</v>
      </c>
      <c r="B15" s="114" t="s">
        <v>127</v>
      </c>
      <c r="C15" s="95">
        <v>6050.0340788565736</v>
      </c>
      <c r="D15" s="95">
        <v>3061.7527365366614</v>
      </c>
      <c r="E15" s="95">
        <v>1079.8556460750165</v>
      </c>
      <c r="F15" s="95">
        <v>294.35654069590038</v>
      </c>
      <c r="G15" s="95">
        <v>1328.8934635621586</v>
      </c>
      <c r="H15" s="95">
        <v>285.1756919868368</v>
      </c>
      <c r="I15" s="117"/>
    </row>
    <row r="16" spans="1:9" ht="15" customHeight="1">
      <c r="A16" s="111" t="s">
        <v>128</v>
      </c>
      <c r="B16" s="114" t="s">
        <v>129</v>
      </c>
      <c r="C16" s="95">
        <v>738.756654827886</v>
      </c>
      <c r="D16" s="95">
        <v>677.80926759639556</v>
      </c>
      <c r="E16" s="95">
        <v>16.703894818635973</v>
      </c>
      <c r="F16" s="95">
        <v>20.765641252160769</v>
      </c>
      <c r="G16" s="95">
        <v>19.657569287452379</v>
      </c>
      <c r="H16" s="95">
        <v>3.8202818732414037</v>
      </c>
      <c r="I16" s="117"/>
    </row>
    <row r="17" spans="1:9" ht="15" customHeight="1">
      <c r="A17" s="111" t="s">
        <v>130</v>
      </c>
      <c r="B17" s="114" t="s">
        <v>131</v>
      </c>
      <c r="C17" s="95">
        <v>2089.0874173866314</v>
      </c>
      <c r="D17" s="95">
        <v>1506.5230294714042</v>
      </c>
      <c r="E17" s="95">
        <v>97.230913812658557</v>
      </c>
      <c r="F17" s="95">
        <v>6.9416936737610522</v>
      </c>
      <c r="G17" s="95">
        <v>393.98182231633683</v>
      </c>
      <c r="H17" s="95">
        <v>84.409958112470676</v>
      </c>
      <c r="I17" s="117"/>
    </row>
    <row r="18" spans="1:9" ht="15" customHeight="1">
      <c r="A18" s="111" t="s">
        <v>132</v>
      </c>
      <c r="B18" s="114" t="s">
        <v>133</v>
      </c>
      <c r="C18" s="95">
        <v>14825.15796308831</v>
      </c>
      <c r="D18" s="95">
        <v>9764.0601190301149</v>
      </c>
      <c r="E18" s="95">
        <v>243.82442033546383</v>
      </c>
      <c r="F18" s="95">
        <v>65.976239335771126</v>
      </c>
      <c r="G18" s="95">
        <v>4115.6099175902082</v>
      </c>
      <c r="H18" s="95">
        <v>635.68726679675183</v>
      </c>
      <c r="I18" s="117"/>
    </row>
    <row r="19" spans="1:9" ht="15" customHeight="1">
      <c r="A19" s="111" t="s">
        <v>134</v>
      </c>
      <c r="B19" s="114" t="s">
        <v>135</v>
      </c>
      <c r="C19" s="95">
        <v>1416.5049938512582</v>
      </c>
      <c r="D19" s="95">
        <v>792.08845028681424</v>
      </c>
      <c r="E19" s="95">
        <v>192.43837745834304</v>
      </c>
      <c r="F19" s="95">
        <v>7.8423461462735986</v>
      </c>
      <c r="G19" s="95">
        <v>347.15406574730798</v>
      </c>
      <c r="H19" s="95">
        <v>76.981754212519263</v>
      </c>
      <c r="I19" s="117"/>
    </row>
    <row r="20" spans="1:9" ht="15" customHeight="1">
      <c r="A20" s="111" t="s">
        <v>136</v>
      </c>
      <c r="B20" s="114" t="s">
        <v>137</v>
      </c>
      <c r="C20" s="95">
        <v>4696.1068786632895</v>
      </c>
      <c r="D20" s="95">
        <v>1549.7905139938143</v>
      </c>
      <c r="E20" s="95">
        <v>25.475189198277469</v>
      </c>
      <c r="F20" s="95">
        <v>1042.1362584509056</v>
      </c>
      <c r="G20" s="95">
        <v>910.64530846674722</v>
      </c>
      <c r="H20" s="95">
        <v>1168.0596085535442</v>
      </c>
      <c r="I20" s="117"/>
    </row>
    <row r="21" spans="1:9" ht="15" customHeight="1">
      <c r="A21" s="111" t="s">
        <v>138</v>
      </c>
      <c r="B21" s="114" t="s">
        <v>139</v>
      </c>
      <c r="C21" s="95">
        <v>330.05733817816878</v>
      </c>
      <c r="D21" s="95">
        <v>205.68251363205138</v>
      </c>
      <c r="E21" s="95">
        <v>35.11950865786023</v>
      </c>
      <c r="F21" s="95">
        <v>17.296772764048203</v>
      </c>
      <c r="G21" s="95">
        <v>60.288152815405851</v>
      </c>
      <c r="H21" s="95">
        <v>11.670390308803107</v>
      </c>
      <c r="I21" s="117"/>
    </row>
    <row r="22" spans="1:9" ht="15" customHeight="1">
      <c r="A22" s="111" t="s">
        <v>140</v>
      </c>
      <c r="B22" s="114" t="s">
        <v>141</v>
      </c>
      <c r="C22" s="95">
        <v>2101.4627415961918</v>
      </c>
      <c r="D22" s="95">
        <v>1798.3279444865282</v>
      </c>
      <c r="E22" s="95">
        <v>6.107241275468831</v>
      </c>
      <c r="F22" s="95">
        <v>88.010891909141321</v>
      </c>
      <c r="G22" s="95">
        <v>113.69651989156478</v>
      </c>
      <c r="H22" s="95">
        <v>95.320144033488731</v>
      </c>
      <c r="I22" s="117"/>
    </row>
    <row r="23" spans="1:9" ht="15" customHeight="1">
      <c r="A23" s="111" t="s">
        <v>146</v>
      </c>
      <c r="B23" s="114" t="s">
        <v>142</v>
      </c>
      <c r="C23" s="95">
        <v>10576.057001643159</v>
      </c>
      <c r="D23" s="95">
        <v>6411.9394120623056</v>
      </c>
      <c r="E23" s="95">
        <v>730.56348963490007</v>
      </c>
      <c r="F23" s="95">
        <v>229.16570690356951</v>
      </c>
      <c r="G23" s="95">
        <v>2779.1854997756454</v>
      </c>
      <c r="H23" s="95">
        <v>425.20289326673867</v>
      </c>
      <c r="I23" s="117"/>
    </row>
    <row r="24" spans="1:9">
      <c r="A24" s="180"/>
      <c r="B24" s="175" t="s">
        <v>143</v>
      </c>
      <c r="C24" s="96">
        <f t="shared" ref="C24:H24" si="0">SUM(C6:C23)</f>
        <v>128071.96879753945</v>
      </c>
      <c r="D24" s="96">
        <f t="shared" si="0"/>
        <v>54503.187165674499</v>
      </c>
      <c r="E24" s="96">
        <f t="shared" si="0"/>
        <v>28853.400000000005</v>
      </c>
      <c r="F24" s="96">
        <f t="shared" si="0"/>
        <v>4110.7500000000009</v>
      </c>
      <c r="G24" s="96">
        <f t="shared" si="0"/>
        <v>34085.492352564768</v>
      </c>
      <c r="H24" s="96">
        <f t="shared" si="0"/>
        <v>6519.1392793001833</v>
      </c>
      <c r="I24" s="117"/>
    </row>
    <row r="25" spans="1:9" ht="15" customHeight="1">
      <c r="A25" s="100"/>
      <c r="B25" s="282" t="s">
        <v>334</v>
      </c>
      <c r="C25" s="95">
        <v>144233.87418965111</v>
      </c>
      <c r="D25" s="127">
        <v>132217.43297151604</v>
      </c>
      <c r="E25" s="127">
        <v>0</v>
      </c>
      <c r="F25" s="127">
        <v>0</v>
      </c>
      <c r="G25" s="127">
        <v>7115.5804974352477</v>
      </c>
      <c r="H25" s="127">
        <v>4900.8607206998186</v>
      </c>
      <c r="I25" s="117"/>
    </row>
    <row r="26" spans="1:9">
      <c r="A26" s="100"/>
      <c r="B26" s="175" t="s">
        <v>335</v>
      </c>
      <c r="C26" s="96">
        <f t="shared" ref="C26:H26" si="1">SUM(C24:C25)</f>
        <v>272305.84298719058</v>
      </c>
      <c r="D26" s="96">
        <f>SUM(D24:D25)</f>
        <v>186720.62013719053</v>
      </c>
      <c r="E26" s="96">
        <f t="shared" si="1"/>
        <v>28853.400000000005</v>
      </c>
      <c r="F26" s="96">
        <f t="shared" si="1"/>
        <v>4110.7500000000009</v>
      </c>
      <c r="G26" s="96">
        <f t="shared" si="1"/>
        <v>41201.072850000019</v>
      </c>
      <c r="H26" s="96">
        <f t="shared" si="1"/>
        <v>11420.000000000002</v>
      </c>
      <c r="I26" s="117"/>
    </row>
    <row r="27" spans="1:9" ht="20.100000000000001" customHeight="1">
      <c r="A27" s="100"/>
      <c r="B27" s="39"/>
      <c r="C27" s="272">
        <v>2010</v>
      </c>
      <c r="D27" s="222"/>
      <c r="E27" s="222"/>
      <c r="F27" s="222"/>
      <c r="G27" s="222"/>
      <c r="H27" s="222"/>
    </row>
    <row r="28" spans="1:9">
      <c r="A28" s="111" t="s">
        <v>108</v>
      </c>
      <c r="B28" s="114" t="s">
        <v>109</v>
      </c>
      <c r="C28" s="95">
        <v>1188.2838209148704</v>
      </c>
      <c r="D28" s="95">
        <v>378.70533805772084</v>
      </c>
      <c r="E28" s="95">
        <v>225.60671098206316</v>
      </c>
      <c r="F28" s="95">
        <v>0</v>
      </c>
      <c r="G28" s="95">
        <v>518.57815992983706</v>
      </c>
      <c r="H28" s="95">
        <v>65.393611945249262</v>
      </c>
      <c r="I28" s="117"/>
    </row>
    <row r="29" spans="1:9">
      <c r="A29" s="111" t="s">
        <v>110</v>
      </c>
      <c r="B29" s="114" t="s">
        <v>111</v>
      </c>
      <c r="C29" s="95">
        <v>381.86258740052347</v>
      </c>
      <c r="D29" s="95">
        <v>124.53576827574943</v>
      </c>
      <c r="E29" s="95">
        <v>120.67845045404999</v>
      </c>
      <c r="F29" s="95">
        <v>22.301069385311546</v>
      </c>
      <c r="G29" s="95">
        <v>100.28519318608123</v>
      </c>
      <c r="H29" s="95">
        <v>14.062106099331256</v>
      </c>
      <c r="I29" s="117"/>
    </row>
    <row r="30" spans="1:9">
      <c r="A30" s="111" t="s">
        <v>112</v>
      </c>
      <c r="B30" s="114" t="s">
        <v>113</v>
      </c>
      <c r="C30" s="95">
        <v>16050.2276529234</v>
      </c>
      <c r="D30" s="95">
        <v>10951.877702479043</v>
      </c>
      <c r="E30" s="95">
        <v>1575.4696976665778</v>
      </c>
      <c r="F30" s="95">
        <v>319.00813981794295</v>
      </c>
      <c r="G30" s="95">
        <v>3049.8821018122453</v>
      </c>
      <c r="H30" s="95">
        <v>153.99001114759085</v>
      </c>
      <c r="I30" s="117"/>
    </row>
    <row r="31" spans="1:9">
      <c r="A31" s="111" t="s">
        <v>114</v>
      </c>
      <c r="B31" s="114" t="s">
        <v>115</v>
      </c>
      <c r="C31" s="95">
        <v>1508.8099898981304</v>
      </c>
      <c r="D31" s="95">
        <v>789.53104465979118</v>
      </c>
      <c r="E31" s="95">
        <v>52.446673982804754</v>
      </c>
      <c r="F31" s="95">
        <v>39.716935017786867</v>
      </c>
      <c r="G31" s="95">
        <v>578.61929032081002</v>
      </c>
      <c r="H31" s="95">
        <v>48.496045916937348</v>
      </c>
      <c r="I31" s="117"/>
    </row>
    <row r="32" spans="1:9">
      <c r="A32" s="111" t="s">
        <v>116</v>
      </c>
      <c r="B32" s="114" t="s">
        <v>117</v>
      </c>
      <c r="C32" s="95">
        <v>9643.6112136278716</v>
      </c>
      <c r="D32" s="95">
        <v>2875.5250474806212</v>
      </c>
      <c r="E32" s="95">
        <v>3894.3225402738403</v>
      </c>
      <c r="F32" s="95">
        <v>1277.1597193422051</v>
      </c>
      <c r="G32" s="95">
        <v>1304.5364078651344</v>
      </c>
      <c r="H32" s="95">
        <v>292.06749866607083</v>
      </c>
      <c r="I32" s="117"/>
    </row>
    <row r="33" spans="1:9">
      <c r="A33" s="111" t="s">
        <v>118</v>
      </c>
      <c r="B33" s="114" t="s">
        <v>119</v>
      </c>
      <c r="C33" s="95">
        <v>8605.7573338903676</v>
      </c>
      <c r="D33" s="95">
        <v>2817.2369888024823</v>
      </c>
      <c r="E33" s="95">
        <v>1073.8464839726485</v>
      </c>
      <c r="F33" s="95">
        <v>195.2890142477149</v>
      </c>
      <c r="G33" s="95">
        <v>4391.3259326901853</v>
      </c>
      <c r="H33" s="95">
        <v>128.05891417733642</v>
      </c>
      <c r="I33" s="117"/>
    </row>
    <row r="34" spans="1:9">
      <c r="A34" s="111" t="s">
        <v>120</v>
      </c>
      <c r="B34" s="114" t="s">
        <v>121</v>
      </c>
      <c r="C34" s="95">
        <v>21871.649960684277</v>
      </c>
      <c r="D34" s="95">
        <v>8602.2228012002724</v>
      </c>
      <c r="E34" s="95">
        <v>4273.2896783690976</v>
      </c>
      <c r="F34" s="95">
        <v>684.64631854777554</v>
      </c>
      <c r="G34" s="95">
        <v>7943.7876153465886</v>
      </c>
      <c r="H34" s="95">
        <v>367.70354722054174</v>
      </c>
      <c r="I34" s="117"/>
    </row>
    <row r="35" spans="1:9">
      <c r="A35" s="111" t="s">
        <v>122</v>
      </c>
      <c r="B35" s="114" t="s">
        <v>123</v>
      </c>
      <c r="C35" s="95">
        <v>29944.075992921764</v>
      </c>
      <c r="D35" s="95">
        <v>5905.9594391736382</v>
      </c>
      <c r="E35" s="95">
        <v>16140.995991595415</v>
      </c>
      <c r="F35" s="95">
        <v>161.07737569041893</v>
      </c>
      <c r="G35" s="95">
        <v>5073.9606011276137</v>
      </c>
      <c r="H35" s="95">
        <v>2662.0825853346787</v>
      </c>
      <c r="I35" s="117"/>
    </row>
    <row r="36" spans="1:9">
      <c r="A36" s="111" t="s">
        <v>124</v>
      </c>
      <c r="B36" s="114" t="s">
        <v>125</v>
      </c>
      <c r="C36" s="95">
        <v>726.64185796206004</v>
      </c>
      <c r="D36" s="95">
        <v>515.78805358655165</v>
      </c>
      <c r="E36" s="95">
        <v>0</v>
      </c>
      <c r="F36" s="95">
        <v>51.011274597781636</v>
      </c>
      <c r="G36" s="95">
        <v>154.39676620719169</v>
      </c>
      <c r="H36" s="95">
        <v>5.4457635705350089</v>
      </c>
      <c r="I36" s="117"/>
    </row>
    <row r="37" spans="1:9">
      <c r="A37" s="111" t="s">
        <v>126</v>
      </c>
      <c r="B37" s="114" t="s">
        <v>127</v>
      </c>
      <c r="C37" s="95">
        <v>4522.5197486293027</v>
      </c>
      <c r="D37" s="95">
        <v>2204.136501747917</v>
      </c>
      <c r="E37" s="95">
        <v>997.254661821779</v>
      </c>
      <c r="F37" s="95">
        <v>346.2159813835716</v>
      </c>
      <c r="G37" s="95">
        <v>873.89966183472609</v>
      </c>
      <c r="H37" s="95">
        <v>101.01294184130921</v>
      </c>
      <c r="I37" s="117"/>
    </row>
    <row r="38" spans="1:9">
      <c r="A38" s="111" t="s">
        <v>128</v>
      </c>
      <c r="B38" s="114" t="s">
        <v>129</v>
      </c>
      <c r="C38" s="95">
        <v>1178.8216821924377</v>
      </c>
      <c r="D38" s="95">
        <v>1122.9048253688873</v>
      </c>
      <c r="E38" s="95">
        <v>0</v>
      </c>
      <c r="F38" s="95">
        <v>24.424111141472416</v>
      </c>
      <c r="G38" s="95">
        <v>29.013917104315475</v>
      </c>
      <c r="H38" s="95">
        <v>2.4788285777626</v>
      </c>
      <c r="I38" s="117"/>
    </row>
    <row r="39" spans="1:9">
      <c r="A39" s="111" t="s">
        <v>130</v>
      </c>
      <c r="B39" s="114" t="s">
        <v>131</v>
      </c>
      <c r="C39" s="95">
        <v>2490.3569709104581</v>
      </c>
      <c r="D39" s="95">
        <v>1709.5511496439713</v>
      </c>
      <c r="E39" s="95">
        <v>0</v>
      </c>
      <c r="F39" s="95">
        <v>8.1646743165397755</v>
      </c>
      <c r="G39" s="95">
        <v>688.65192976410697</v>
      </c>
      <c r="H39" s="95">
        <v>83.989217185839863</v>
      </c>
      <c r="I39" s="117"/>
    </row>
    <row r="40" spans="1:9">
      <c r="A40" s="111" t="s">
        <v>132</v>
      </c>
      <c r="B40" s="114" t="s">
        <v>133</v>
      </c>
      <c r="C40" s="95">
        <v>19969.494716223813</v>
      </c>
      <c r="D40" s="95">
        <v>13700.64142473969</v>
      </c>
      <c r="E40" s="95">
        <v>210.08223831931471</v>
      </c>
      <c r="F40" s="95">
        <v>77.59986713945483</v>
      </c>
      <c r="G40" s="95">
        <v>5493.924420981054</v>
      </c>
      <c r="H40" s="95">
        <v>487.24676504430118</v>
      </c>
      <c r="I40" s="117"/>
    </row>
    <row r="41" spans="1:9">
      <c r="A41" s="111" t="s">
        <v>134</v>
      </c>
      <c r="B41" s="114" t="s">
        <v>135</v>
      </c>
      <c r="C41" s="95">
        <v>900.59852674329625</v>
      </c>
      <c r="D41" s="95">
        <v>628.12501656275901</v>
      </c>
      <c r="E41" s="95">
        <v>52.645297435905164</v>
      </c>
      <c r="F41" s="95">
        <v>9.2240028401026777</v>
      </c>
      <c r="G41" s="95">
        <v>191.80264668263254</v>
      </c>
      <c r="H41" s="95">
        <v>18.801563221896757</v>
      </c>
      <c r="I41" s="117"/>
    </row>
    <row r="42" spans="1:9">
      <c r="A42" s="111" t="s">
        <v>136</v>
      </c>
      <c r="B42" s="114" t="s">
        <v>137</v>
      </c>
      <c r="C42" s="95">
        <v>5804.8747475558685</v>
      </c>
      <c r="D42" s="95">
        <v>2290.1036586105783</v>
      </c>
      <c r="E42" s="95">
        <v>36.53960877756213</v>
      </c>
      <c r="F42" s="95">
        <v>1225.7387812820182</v>
      </c>
      <c r="G42" s="95">
        <v>1092.5122256955347</v>
      </c>
      <c r="H42" s="95">
        <v>1159.9804731901752</v>
      </c>
      <c r="I42" s="117"/>
    </row>
    <row r="43" spans="1:9">
      <c r="A43" s="111" t="s">
        <v>138</v>
      </c>
      <c r="B43" s="114" t="s">
        <v>139</v>
      </c>
      <c r="C43" s="95">
        <v>422.68492757512763</v>
      </c>
      <c r="D43" s="95">
        <v>297.65699023349089</v>
      </c>
      <c r="E43" s="95">
        <v>26.24354373215208</v>
      </c>
      <c r="F43" s="95">
        <v>20.344100875476091</v>
      </c>
      <c r="G43" s="95">
        <v>68.531945986729923</v>
      </c>
      <c r="H43" s="95">
        <v>9.9083467472786655</v>
      </c>
      <c r="I43" s="117"/>
    </row>
    <row r="44" spans="1:9">
      <c r="A44" s="111" t="s">
        <v>140</v>
      </c>
      <c r="B44" s="114" t="s">
        <v>141</v>
      </c>
      <c r="C44" s="95">
        <v>2388.8162273818971</v>
      </c>
      <c r="D44" s="95">
        <v>2011.0690929737743</v>
      </c>
      <c r="E44" s="95">
        <v>11.525916777289513</v>
      </c>
      <c r="F44" s="95">
        <v>103.51656274642168</v>
      </c>
      <c r="G44" s="95">
        <v>215.63377674770265</v>
      </c>
      <c r="H44" s="95">
        <v>47.070878136708785</v>
      </c>
      <c r="I44" s="117"/>
    </row>
    <row r="45" spans="1:9">
      <c r="A45" s="111" t="s">
        <v>146</v>
      </c>
      <c r="B45" s="114" t="s">
        <v>142</v>
      </c>
      <c r="C45" s="95">
        <v>11900.988117524861</v>
      </c>
      <c r="D45" s="95">
        <v>7661.3606961994992</v>
      </c>
      <c r="E45" s="95">
        <v>603.6015058394978</v>
      </c>
      <c r="F45" s="95">
        <v>269.53989175000606</v>
      </c>
      <c r="G45" s="95">
        <v>3061.8291443349863</v>
      </c>
      <c r="H45" s="95">
        <v>304.65687940087025</v>
      </c>
      <c r="I45" s="117"/>
    </row>
    <row r="46" spans="1:9">
      <c r="A46" s="180"/>
      <c r="B46" s="175" t="s">
        <v>143</v>
      </c>
      <c r="C46" s="96">
        <f t="shared" ref="C46:H46" si="2">SUM(C28:C45)</f>
        <v>139500.07607496035</v>
      </c>
      <c r="D46" s="96">
        <f t="shared" si="2"/>
        <v>64586.931539796438</v>
      </c>
      <c r="E46" s="96">
        <f t="shared" si="2"/>
        <v>29294.548999999995</v>
      </c>
      <c r="F46" s="96">
        <f t="shared" si="2"/>
        <v>4834.9778201220015</v>
      </c>
      <c r="G46" s="96">
        <f t="shared" si="2"/>
        <v>34831.171737617478</v>
      </c>
      <c r="H46" s="96">
        <f t="shared" si="2"/>
        <v>5952.4459774244124</v>
      </c>
      <c r="I46" s="117"/>
    </row>
    <row r="47" spans="1:9">
      <c r="A47" s="100"/>
      <c r="B47" s="282" t="s">
        <v>334</v>
      </c>
      <c r="C47" s="127">
        <v>184578.27287937046</v>
      </c>
      <c r="D47" s="127">
        <v>173113.01395441234</v>
      </c>
      <c r="E47" s="127">
        <v>0</v>
      </c>
      <c r="F47" s="127">
        <v>0</v>
      </c>
      <c r="G47" s="127">
        <v>10845.779402382524</v>
      </c>
      <c r="H47" s="127">
        <v>619.47952257558507</v>
      </c>
      <c r="I47" s="117"/>
    </row>
    <row r="48" spans="1:9">
      <c r="A48" s="100"/>
      <c r="B48" s="175" t="s">
        <v>335</v>
      </c>
      <c r="C48" s="96">
        <f t="shared" ref="C48:H48" si="3">SUM(C46:C47)</f>
        <v>324078.34895433078</v>
      </c>
      <c r="D48" s="96">
        <f t="shared" si="3"/>
        <v>237699.94549420878</v>
      </c>
      <c r="E48" s="96">
        <f t="shared" si="3"/>
        <v>29294.548999999995</v>
      </c>
      <c r="F48" s="96">
        <f t="shared" si="3"/>
        <v>4834.9778201220015</v>
      </c>
      <c r="G48" s="96">
        <f t="shared" si="3"/>
        <v>45676.951140000005</v>
      </c>
      <c r="H48" s="96">
        <f t="shared" si="3"/>
        <v>6571.9254999999976</v>
      </c>
      <c r="I48" s="117"/>
    </row>
    <row r="49" spans="1:8" ht="9.75" hidden="1" customHeight="1">
      <c r="A49" s="100"/>
      <c r="B49" s="39"/>
      <c r="C49" s="171"/>
      <c r="D49" s="172"/>
      <c r="E49" s="172"/>
      <c r="F49" s="172"/>
      <c r="G49" s="172"/>
      <c r="H49" s="172"/>
    </row>
    <row r="50" spans="1:8" ht="20.100000000000001" hidden="1" customHeight="1">
      <c r="A50" s="100"/>
      <c r="B50" s="39"/>
      <c r="C50" s="222">
        <v>2011</v>
      </c>
      <c r="D50" s="222"/>
      <c r="E50" s="222"/>
      <c r="F50" s="222"/>
      <c r="G50" s="222"/>
      <c r="H50" s="222"/>
    </row>
    <row r="51" spans="1:8" hidden="1">
      <c r="A51" s="111" t="s">
        <v>108</v>
      </c>
      <c r="B51" s="114" t="s">
        <v>109</v>
      </c>
      <c r="C51" s="95">
        <v>1200.4991803121407</v>
      </c>
      <c r="D51" s="95">
        <v>390.61883247510542</v>
      </c>
      <c r="E51" s="95">
        <v>241.65770471051056</v>
      </c>
      <c r="F51" s="95">
        <v>0</v>
      </c>
      <c r="G51" s="95">
        <v>496.2868083710606</v>
      </c>
      <c r="H51" s="95">
        <v>71.93583475546383</v>
      </c>
    </row>
    <row r="52" spans="1:8" hidden="1">
      <c r="A52" s="111" t="s">
        <v>110</v>
      </c>
      <c r="B52" s="114" t="s">
        <v>111</v>
      </c>
      <c r="C52" s="95">
        <v>607.57663009370924</v>
      </c>
      <c r="D52" s="95">
        <v>368.0999700376222</v>
      </c>
      <c r="E52" s="95">
        <v>116.44554235961103</v>
      </c>
      <c r="F52" s="95">
        <v>21.557508992312435</v>
      </c>
      <c r="G52" s="95">
        <v>87.834745164747574</v>
      </c>
      <c r="H52" s="95">
        <v>13.6388635394161</v>
      </c>
    </row>
    <row r="53" spans="1:8" hidden="1">
      <c r="A53" s="111" t="s">
        <v>112</v>
      </c>
      <c r="B53" s="114" t="s">
        <v>113</v>
      </c>
      <c r="C53" s="95">
        <v>17078.000370830847</v>
      </c>
      <c r="D53" s="95">
        <v>11883.664136334599</v>
      </c>
      <c r="E53" s="95">
        <v>1606.3521947071151</v>
      </c>
      <c r="F53" s="95">
        <v>344.19524334920931</v>
      </c>
      <c r="G53" s="95">
        <v>3095.9998405660581</v>
      </c>
      <c r="H53" s="95">
        <v>147.78895587386381</v>
      </c>
    </row>
    <row r="54" spans="1:8" hidden="1">
      <c r="A54" s="111" t="s">
        <v>114</v>
      </c>
      <c r="B54" s="114" t="s">
        <v>115</v>
      </c>
      <c r="C54" s="95">
        <v>1454.0185718871462</v>
      </c>
      <c r="D54" s="95">
        <v>707.52322980195095</v>
      </c>
      <c r="E54" s="95">
        <v>21.903430493450873</v>
      </c>
      <c r="F54" s="95">
        <v>40.387863232585339</v>
      </c>
      <c r="G54" s="95">
        <v>635.21329270106662</v>
      </c>
      <c r="H54" s="95">
        <v>48.990755658092397</v>
      </c>
    </row>
    <row r="55" spans="1:8" hidden="1">
      <c r="A55" s="111" t="s">
        <v>116</v>
      </c>
      <c r="B55" s="114" t="s">
        <v>117</v>
      </c>
      <c r="C55" s="95">
        <v>9607.8947778751863</v>
      </c>
      <c r="D55" s="95">
        <v>2845.6761738542141</v>
      </c>
      <c r="E55" s="95">
        <v>3923.0539514522316</v>
      </c>
      <c r="F55" s="95">
        <v>1306.4509187999524</v>
      </c>
      <c r="G55" s="95">
        <v>1247.1400091898859</v>
      </c>
      <c r="H55" s="95">
        <v>285.57372457890153</v>
      </c>
    </row>
    <row r="56" spans="1:8" hidden="1">
      <c r="A56" s="111" t="s">
        <v>118</v>
      </c>
      <c r="B56" s="114" t="s">
        <v>119</v>
      </c>
      <c r="C56" s="95">
        <v>9523.2332295486594</v>
      </c>
      <c r="D56" s="95">
        <v>3236.0393885664898</v>
      </c>
      <c r="E56" s="95">
        <v>1195.1486084394901</v>
      </c>
      <c r="F56" s="95">
        <v>212.67478248841564</v>
      </c>
      <c r="G56" s="95">
        <v>4747.9189363398164</v>
      </c>
      <c r="H56" s="95">
        <v>131.4515137144484</v>
      </c>
    </row>
    <row r="57" spans="1:8" hidden="1">
      <c r="A57" s="111" t="s">
        <v>120</v>
      </c>
      <c r="B57" s="114" t="s">
        <v>121</v>
      </c>
      <c r="C57" s="95">
        <v>22883.300634233095</v>
      </c>
      <c r="D57" s="95">
        <v>9410.9364026944404</v>
      </c>
      <c r="E57" s="95">
        <v>4189.8041952492576</v>
      </c>
      <c r="F57" s="95">
        <v>759.78089714008865</v>
      </c>
      <c r="G57" s="95">
        <v>8200.2171112564065</v>
      </c>
      <c r="H57" s="95">
        <v>322.56202789290097</v>
      </c>
    </row>
    <row r="58" spans="1:8" hidden="1">
      <c r="A58" s="111" t="s">
        <v>122</v>
      </c>
      <c r="B58" s="114" t="s">
        <v>123</v>
      </c>
      <c r="C58" s="95">
        <v>30156.892367310731</v>
      </c>
      <c r="D58" s="95">
        <v>5183.5094982856081</v>
      </c>
      <c r="E58" s="95">
        <v>17078.595744705581</v>
      </c>
      <c r="F58" s="95">
        <v>164.97996130919455</v>
      </c>
      <c r="G58" s="95">
        <v>5028.0195105339626</v>
      </c>
      <c r="H58" s="95">
        <v>2701.7876524763865</v>
      </c>
    </row>
    <row r="59" spans="1:8" hidden="1">
      <c r="A59" s="111" t="s">
        <v>124</v>
      </c>
      <c r="B59" s="114" t="s">
        <v>125</v>
      </c>
      <c r="C59" s="95">
        <v>795.90281737420753</v>
      </c>
      <c r="D59" s="95">
        <v>561.50810023263205</v>
      </c>
      <c r="E59" s="95">
        <v>0</v>
      </c>
      <c r="F59" s="95">
        <v>53.114585408769784</v>
      </c>
      <c r="G59" s="95">
        <v>175.46450842712696</v>
      </c>
      <c r="H59" s="95">
        <v>5.8156233056787912</v>
      </c>
    </row>
    <row r="60" spans="1:8" hidden="1">
      <c r="A60" s="111" t="s">
        <v>126</v>
      </c>
      <c r="B60" s="114" t="s">
        <v>127</v>
      </c>
      <c r="C60" s="95">
        <v>5749.5100752056933</v>
      </c>
      <c r="D60" s="95">
        <v>3155.9339966874359</v>
      </c>
      <c r="E60" s="95">
        <v>1026.6607623231471</v>
      </c>
      <c r="F60" s="95">
        <v>362.06899462804756</v>
      </c>
      <c r="G60" s="95">
        <v>1099.2711893690694</v>
      </c>
      <c r="H60" s="95">
        <v>105.57513219799398</v>
      </c>
    </row>
    <row r="61" spans="1:8" hidden="1">
      <c r="A61" s="111" t="s">
        <v>128</v>
      </c>
      <c r="B61" s="114" t="s">
        <v>129</v>
      </c>
      <c r="C61" s="95">
        <v>1310.8475045385746</v>
      </c>
      <c r="D61" s="95">
        <v>1234.3051231076186</v>
      </c>
      <c r="E61" s="95">
        <v>0</v>
      </c>
      <c r="F61" s="95">
        <v>23.375612160338786</v>
      </c>
      <c r="G61" s="95">
        <v>50.707398098318393</v>
      </c>
      <c r="H61" s="95">
        <v>2.4593711722988698</v>
      </c>
    </row>
    <row r="62" spans="1:8" hidden="1">
      <c r="A62" s="111" t="s">
        <v>130</v>
      </c>
      <c r="B62" s="114" t="s">
        <v>131</v>
      </c>
      <c r="C62" s="95">
        <v>2539.3684638742438</v>
      </c>
      <c r="D62" s="95">
        <v>1746.9768435347746</v>
      </c>
      <c r="E62" s="95">
        <v>0</v>
      </c>
      <c r="F62" s="95">
        <v>12.510281322847979</v>
      </c>
      <c r="G62" s="95">
        <v>695.19949121479249</v>
      </c>
      <c r="H62" s="95">
        <v>84.681847801828923</v>
      </c>
    </row>
    <row r="63" spans="1:8" hidden="1">
      <c r="A63" s="111" t="s">
        <v>132</v>
      </c>
      <c r="B63" s="114" t="s">
        <v>133</v>
      </c>
      <c r="C63" s="95">
        <v>19802.383717982611</v>
      </c>
      <c r="D63" s="95">
        <v>13665.720327531179</v>
      </c>
      <c r="E63" s="95">
        <v>210.25624444229794</v>
      </c>
      <c r="F63" s="95">
        <v>80.469570550808371</v>
      </c>
      <c r="G63" s="95">
        <v>5369.6058785238647</v>
      </c>
      <c r="H63" s="95">
        <v>476.3316969344628</v>
      </c>
    </row>
    <row r="64" spans="1:8" hidden="1">
      <c r="A64" s="111" t="s">
        <v>134</v>
      </c>
      <c r="B64" s="114" t="s">
        <v>135</v>
      </c>
      <c r="C64" s="95">
        <v>1050.691936261489</v>
      </c>
      <c r="D64" s="95">
        <v>733.14571249641597</v>
      </c>
      <c r="E64" s="95">
        <v>56.037557829747442</v>
      </c>
      <c r="F64" s="95">
        <v>11.15357282567396</v>
      </c>
      <c r="G64" s="95">
        <v>225.85531766447289</v>
      </c>
      <c r="H64" s="95">
        <v>24.499775445178699</v>
      </c>
    </row>
    <row r="65" spans="1:8" hidden="1">
      <c r="A65" s="111" t="s">
        <v>136</v>
      </c>
      <c r="B65" s="114" t="s">
        <v>137</v>
      </c>
      <c r="C65" s="95">
        <v>5794.5617871405793</v>
      </c>
      <c r="D65" s="95">
        <v>2324.7865147078196</v>
      </c>
      <c r="E65" s="95">
        <v>38.176198450685646</v>
      </c>
      <c r="F65" s="95">
        <v>1254.144880572843</v>
      </c>
      <c r="G65" s="95">
        <v>986.75725526242513</v>
      </c>
      <c r="H65" s="95">
        <v>1190.6969381468059</v>
      </c>
    </row>
    <row r="66" spans="1:8" hidden="1">
      <c r="A66" s="111" t="s">
        <v>138</v>
      </c>
      <c r="B66" s="114" t="s">
        <v>139</v>
      </c>
      <c r="C66" s="95">
        <v>447.22870842265257</v>
      </c>
      <c r="D66" s="95">
        <v>320.48344992398995</v>
      </c>
      <c r="E66" s="95">
        <v>26.282030555287243</v>
      </c>
      <c r="F66" s="95">
        <v>22.368769852362789</v>
      </c>
      <c r="G66" s="95">
        <v>68.14395194627896</v>
      </c>
      <c r="H66" s="95">
        <v>9.9505061447336338</v>
      </c>
    </row>
    <row r="67" spans="1:8" hidden="1">
      <c r="A67" s="111" t="s">
        <v>140</v>
      </c>
      <c r="B67" s="114" t="s">
        <v>141</v>
      </c>
      <c r="C67" s="95">
        <v>2598.7135528351432</v>
      </c>
      <c r="D67" s="95">
        <v>2185.6661362198311</v>
      </c>
      <c r="E67" s="95">
        <v>12.679631509973659</v>
      </c>
      <c r="F67" s="95">
        <v>114.15090604965442</v>
      </c>
      <c r="G67" s="95">
        <v>230.50214921297231</v>
      </c>
      <c r="H67" s="95">
        <v>55.714729842711847</v>
      </c>
    </row>
    <row r="68" spans="1:8" hidden="1">
      <c r="A68" s="111" t="s">
        <v>146</v>
      </c>
      <c r="B68" s="114" t="s">
        <v>142</v>
      </c>
      <c r="C68" s="95">
        <v>11671.104028548083</v>
      </c>
      <c r="D68" s="95">
        <v>7512.555605290765</v>
      </c>
      <c r="E68" s="95">
        <v>604.48670277160659</v>
      </c>
      <c r="F68" s="95">
        <v>276.56992061689613</v>
      </c>
      <c r="G68" s="95">
        <v>2979.798923396334</v>
      </c>
      <c r="H68" s="95">
        <v>297.69287647248188</v>
      </c>
    </row>
    <row r="69" spans="1:8" hidden="1">
      <c r="A69" s="180"/>
      <c r="B69" s="175" t="s">
        <v>143</v>
      </c>
      <c r="C69" s="96">
        <f t="shared" ref="C69:H69" si="4">SUM(C51:C68)</f>
        <v>144271.72835427479</v>
      </c>
      <c r="D69" s="96">
        <f t="shared" si="4"/>
        <v>67467.149441782472</v>
      </c>
      <c r="E69" s="96">
        <f t="shared" si="4"/>
        <v>30347.540499999996</v>
      </c>
      <c r="F69" s="96">
        <f t="shared" si="4"/>
        <v>5059.9542693000021</v>
      </c>
      <c r="G69" s="96">
        <f t="shared" si="4"/>
        <v>35419.936317238658</v>
      </c>
      <c r="H69" s="96">
        <f t="shared" si="4"/>
        <v>5977.1478259536489</v>
      </c>
    </row>
    <row r="70" spans="1:8" hidden="1">
      <c r="A70" s="100"/>
      <c r="B70" s="269" t="s">
        <v>334</v>
      </c>
      <c r="C70" s="127">
        <v>191360.83238939411</v>
      </c>
      <c r="D70" s="127">
        <v>179112.83987258642</v>
      </c>
      <c r="E70" s="127">
        <v>0</v>
      </c>
      <c r="F70" s="127">
        <v>0</v>
      </c>
      <c r="G70" s="127">
        <v>11606.063682761342</v>
      </c>
      <c r="H70" s="127">
        <v>641.92883404635018</v>
      </c>
    </row>
    <row r="71" spans="1:8" hidden="1">
      <c r="A71" s="100"/>
      <c r="B71" s="175" t="s">
        <v>335</v>
      </c>
      <c r="C71" s="96">
        <f t="shared" ref="C71:H71" si="5">SUM(C69:C70)</f>
        <v>335632.56074366893</v>
      </c>
      <c r="D71" s="96">
        <f t="shared" si="5"/>
        <v>246579.9893143689</v>
      </c>
      <c r="E71" s="96">
        <f t="shared" si="5"/>
        <v>30347.540499999996</v>
      </c>
      <c r="F71" s="96">
        <f t="shared" si="5"/>
        <v>5059.9542693000021</v>
      </c>
      <c r="G71" s="96">
        <f t="shared" si="5"/>
        <v>47026</v>
      </c>
      <c r="H71" s="96">
        <f t="shared" si="5"/>
        <v>6619.0766599999988</v>
      </c>
    </row>
    <row r="72" spans="1:8" ht="20.100000000000001" hidden="1" customHeight="1">
      <c r="A72" s="100"/>
      <c r="B72" s="275"/>
      <c r="C72" s="272">
        <v>2012</v>
      </c>
      <c r="D72" s="222"/>
      <c r="E72" s="222"/>
      <c r="F72" s="222"/>
      <c r="G72" s="222"/>
      <c r="H72" s="222"/>
    </row>
    <row r="73" spans="1:8" hidden="1">
      <c r="A73" s="111" t="s">
        <v>108</v>
      </c>
      <c r="B73" s="114" t="s">
        <v>109</v>
      </c>
      <c r="C73" s="95">
        <v>1195.2178430449762</v>
      </c>
      <c r="D73" s="95">
        <v>388.75318994100257</v>
      </c>
      <c r="E73" s="95">
        <v>218.45263035104256</v>
      </c>
      <c r="F73" s="95">
        <v>0</v>
      </c>
      <c r="G73" s="95">
        <v>507.96870346549395</v>
      </c>
      <c r="H73" s="95">
        <v>80.043319287437058</v>
      </c>
    </row>
    <row r="74" spans="1:8" hidden="1">
      <c r="A74" s="111" t="s">
        <v>110</v>
      </c>
      <c r="B74" s="114" t="s">
        <v>111</v>
      </c>
      <c r="C74" s="95">
        <v>406.57719638002055</v>
      </c>
      <c r="D74" s="95">
        <v>158.22924728925037</v>
      </c>
      <c r="E74" s="95">
        <v>125.35432216314621</v>
      </c>
      <c r="F74" s="95">
        <v>21.498402404245454</v>
      </c>
      <c r="G74" s="95">
        <v>87.536937176700661</v>
      </c>
      <c r="H74" s="95">
        <v>13.958287346677892</v>
      </c>
    </row>
    <row r="75" spans="1:8" hidden="1">
      <c r="A75" s="111" t="s">
        <v>112</v>
      </c>
      <c r="B75" s="114" t="s">
        <v>113</v>
      </c>
      <c r="C75" s="95">
        <v>18195.761273737393</v>
      </c>
      <c r="D75" s="95">
        <v>12835.08152884035</v>
      </c>
      <c r="E75" s="95">
        <v>1607.9218470890994</v>
      </c>
      <c r="F75" s="95">
        <v>368.80563726904739</v>
      </c>
      <c r="G75" s="95">
        <v>3231.5979778085593</v>
      </c>
      <c r="H75" s="95">
        <v>152.35428273033494</v>
      </c>
    </row>
    <row r="76" spans="1:8" hidden="1">
      <c r="A76" s="111" t="s">
        <v>114</v>
      </c>
      <c r="B76" s="114" t="s">
        <v>115</v>
      </c>
      <c r="C76" s="95">
        <v>1544.3426495940157</v>
      </c>
      <c r="D76" s="95">
        <v>722.46505784117971</v>
      </c>
      <c r="E76" s="95">
        <v>23.678477141538423</v>
      </c>
      <c r="F76" s="95">
        <v>46.055520597712835</v>
      </c>
      <c r="G76" s="95">
        <v>703.12009044459785</v>
      </c>
      <c r="H76" s="95">
        <v>49.023503568986797</v>
      </c>
    </row>
    <row r="77" spans="1:8" hidden="1">
      <c r="A77" s="111" t="s">
        <v>116</v>
      </c>
      <c r="B77" s="114" t="s">
        <v>117</v>
      </c>
      <c r="C77" s="95">
        <v>9237.7598262434294</v>
      </c>
      <c r="D77" s="95">
        <v>2760.2075310268583</v>
      </c>
      <c r="E77" s="95">
        <v>3616.2834321351952</v>
      </c>
      <c r="F77" s="95">
        <v>1328.980163628936</v>
      </c>
      <c r="G77" s="95">
        <v>1249.4843014722846</v>
      </c>
      <c r="H77" s="95">
        <v>282.80439798015448</v>
      </c>
    </row>
    <row r="78" spans="1:8" hidden="1">
      <c r="A78" s="111" t="s">
        <v>118</v>
      </c>
      <c r="B78" s="114" t="s">
        <v>119</v>
      </c>
      <c r="C78" s="95">
        <v>9877.916437379894</v>
      </c>
      <c r="D78" s="95">
        <v>3337.4524119951711</v>
      </c>
      <c r="E78" s="95">
        <v>1127.145956251848</v>
      </c>
      <c r="F78" s="95">
        <v>227.52475877826441</v>
      </c>
      <c r="G78" s="95">
        <v>5047.8531077921334</v>
      </c>
      <c r="H78" s="95">
        <v>137.9402025624772</v>
      </c>
    </row>
    <row r="79" spans="1:8" hidden="1">
      <c r="A79" s="111" t="s">
        <v>120</v>
      </c>
      <c r="B79" s="114" t="s">
        <v>121</v>
      </c>
      <c r="C79" s="95">
        <v>23635.428556553008</v>
      </c>
      <c r="D79" s="95">
        <v>9959.1812972516163</v>
      </c>
      <c r="E79" s="95">
        <v>4119.6292675974928</v>
      </c>
      <c r="F79" s="95">
        <v>828.24305868065471</v>
      </c>
      <c r="G79" s="95">
        <v>8411.7736747862418</v>
      </c>
      <c r="H79" s="95">
        <v>316.60125823700366</v>
      </c>
    </row>
    <row r="80" spans="1:8" hidden="1">
      <c r="A80" s="111" t="s">
        <v>122</v>
      </c>
      <c r="B80" s="114" t="s">
        <v>123</v>
      </c>
      <c r="C80" s="95">
        <v>29863.317698558829</v>
      </c>
      <c r="D80" s="95">
        <v>5368.4142692054538</v>
      </c>
      <c r="E80" s="95">
        <v>16446.201725837473</v>
      </c>
      <c r="F80" s="95">
        <v>168.29678550740658</v>
      </c>
      <c r="G80" s="95">
        <v>5133.282849856686</v>
      </c>
      <c r="H80" s="95">
        <v>2747.1220681518107</v>
      </c>
    </row>
    <row r="81" spans="1:8" hidden="1">
      <c r="A81" s="111" t="s">
        <v>124</v>
      </c>
      <c r="B81" s="114" t="s">
        <v>125</v>
      </c>
      <c r="C81" s="95">
        <v>868.48254378003389</v>
      </c>
      <c r="D81" s="95">
        <v>618.80258869297268</v>
      </c>
      <c r="E81" s="95">
        <v>0</v>
      </c>
      <c r="F81" s="95">
        <v>54.70731668722626</v>
      </c>
      <c r="G81" s="95">
        <v>189.06960558804829</v>
      </c>
      <c r="H81" s="95">
        <v>5.9030328117866855</v>
      </c>
    </row>
    <row r="82" spans="1:8" hidden="1">
      <c r="A82" s="111" t="s">
        <v>126</v>
      </c>
      <c r="B82" s="114" t="s">
        <v>127</v>
      </c>
      <c r="C82" s="95">
        <v>6167.1719505543433</v>
      </c>
      <c r="D82" s="95">
        <v>3649.0362977075583</v>
      </c>
      <c r="E82" s="95">
        <v>941.16731083870707</v>
      </c>
      <c r="F82" s="95">
        <v>368.60560600861271</v>
      </c>
      <c r="G82" s="95">
        <v>1105.2264826191692</v>
      </c>
      <c r="H82" s="95">
        <v>103.13625338029578</v>
      </c>
    </row>
    <row r="83" spans="1:8" hidden="1">
      <c r="A83" s="111" t="s">
        <v>128</v>
      </c>
      <c r="B83" s="114" t="s">
        <v>129</v>
      </c>
      <c r="C83" s="95">
        <v>1406.8028609812338</v>
      </c>
      <c r="D83" s="95">
        <v>1319.6199797779911</v>
      </c>
      <c r="E83" s="95">
        <v>0</v>
      </c>
      <c r="F83" s="95">
        <v>23.945375035622991</v>
      </c>
      <c r="G83" s="95">
        <v>60.741473558367602</v>
      </c>
      <c r="H83" s="95">
        <v>2.4960326092520431</v>
      </c>
    </row>
    <row r="84" spans="1:8" hidden="1">
      <c r="A84" s="111" t="s">
        <v>130</v>
      </c>
      <c r="B84" s="114" t="s">
        <v>131</v>
      </c>
      <c r="C84" s="95">
        <v>2625.7539129887077</v>
      </c>
      <c r="D84" s="95">
        <v>1809.1559032998821</v>
      </c>
      <c r="E84" s="95">
        <v>0</v>
      </c>
      <c r="F84" s="95">
        <v>16.51706526179834</v>
      </c>
      <c r="G84" s="95">
        <v>716.45779979797317</v>
      </c>
      <c r="H84" s="95">
        <v>83.623144629054281</v>
      </c>
    </row>
    <row r="85" spans="1:8" hidden="1">
      <c r="A85" s="111" t="s">
        <v>132</v>
      </c>
      <c r="B85" s="114" t="s">
        <v>133</v>
      </c>
      <c r="C85" s="95">
        <v>19881.037592348366</v>
      </c>
      <c r="D85" s="95">
        <v>13745.777217295254</v>
      </c>
      <c r="E85" s="95">
        <v>193.32884412333652</v>
      </c>
      <c r="F85" s="95">
        <v>83.550727390322294</v>
      </c>
      <c r="G85" s="95">
        <v>5388.9378265301439</v>
      </c>
      <c r="H85" s="95">
        <v>469.4429770093131</v>
      </c>
    </row>
    <row r="86" spans="1:8" hidden="1">
      <c r="A86" s="111" t="s">
        <v>134</v>
      </c>
      <c r="B86" s="114" t="s">
        <v>135</v>
      </c>
      <c r="C86" s="95">
        <v>1208.0454027862543</v>
      </c>
      <c r="D86" s="95">
        <v>859.44621325880814</v>
      </c>
      <c r="E86" s="95">
        <v>53.795194309110059</v>
      </c>
      <c r="F86" s="95">
        <v>12.634809288951541</v>
      </c>
      <c r="G86" s="95">
        <v>254.61179091253783</v>
      </c>
      <c r="H86" s="95">
        <v>27.557395016846598</v>
      </c>
    </row>
    <row r="87" spans="1:8" hidden="1">
      <c r="A87" s="111" t="s">
        <v>136</v>
      </c>
      <c r="B87" s="114" t="s">
        <v>137</v>
      </c>
      <c r="C87" s="95">
        <v>5985.2534015398305</v>
      </c>
      <c r="D87" s="95">
        <v>2440.373932710158</v>
      </c>
      <c r="E87" s="95">
        <v>39.539788363330999</v>
      </c>
      <c r="F87" s="95">
        <v>1284.8354152325883</v>
      </c>
      <c r="G87" s="95">
        <v>1009.9319658921211</v>
      </c>
      <c r="H87" s="95">
        <v>1210.5722993416325</v>
      </c>
    </row>
    <row r="88" spans="1:8" hidden="1">
      <c r="A88" s="111" t="s">
        <v>138</v>
      </c>
      <c r="B88" s="114" t="s">
        <v>139</v>
      </c>
      <c r="C88" s="95">
        <v>477.06423233885363</v>
      </c>
      <c r="D88" s="95">
        <v>347.78365756809887</v>
      </c>
      <c r="E88" s="95">
        <v>24.166105515417065</v>
      </c>
      <c r="F88" s="95">
        <v>25.054670809805682</v>
      </c>
      <c r="G88" s="95">
        <v>69.989558541958004</v>
      </c>
      <c r="H88" s="95">
        <v>10.070239903574002</v>
      </c>
    </row>
    <row r="89" spans="1:8" hidden="1">
      <c r="A89" s="111" t="s">
        <v>140</v>
      </c>
      <c r="B89" s="114" t="s">
        <v>141</v>
      </c>
      <c r="C89" s="95">
        <v>2825.994342594418</v>
      </c>
      <c r="D89" s="95">
        <v>2387.4673714675878</v>
      </c>
      <c r="E89" s="95">
        <v>13.683671428667495</v>
      </c>
      <c r="F89" s="95">
        <v>119.68317923826891</v>
      </c>
      <c r="G89" s="95">
        <v>246.5029972182266</v>
      </c>
      <c r="H89" s="95">
        <v>58.657123241667215</v>
      </c>
    </row>
    <row r="90" spans="1:8" hidden="1">
      <c r="A90" s="111" t="s">
        <v>146</v>
      </c>
      <c r="B90" s="114" t="s">
        <v>142</v>
      </c>
      <c r="C90" s="95">
        <v>11433.253272320613</v>
      </c>
      <c r="D90" s="95">
        <v>7321.0813051542318</v>
      </c>
      <c r="E90" s="95">
        <v>555.82042685459248</v>
      </c>
      <c r="F90" s="95">
        <v>282.53332098053482</v>
      </c>
      <c r="G90" s="95">
        <v>2980.7997458173763</v>
      </c>
      <c r="H90" s="95">
        <v>293.01847351387693</v>
      </c>
    </row>
    <row r="91" spans="1:8" hidden="1">
      <c r="A91" s="180"/>
      <c r="B91" s="175" t="s">
        <v>143</v>
      </c>
      <c r="C91" s="96">
        <f t="shared" ref="C91:H91" si="6">SUM(C73:C90)</f>
        <v>146835.18099372421</v>
      </c>
      <c r="D91" s="96">
        <f t="shared" si="6"/>
        <v>70028.329000323429</v>
      </c>
      <c r="E91" s="96">
        <f t="shared" si="6"/>
        <v>29106.169000000002</v>
      </c>
      <c r="F91" s="96">
        <f t="shared" si="6"/>
        <v>5261.4718127999986</v>
      </c>
      <c r="G91" s="96">
        <f t="shared" si="6"/>
        <v>36394.886889278619</v>
      </c>
      <c r="H91" s="96">
        <f t="shared" si="6"/>
        <v>6044.324291322182</v>
      </c>
    </row>
    <row r="92" spans="1:8" hidden="1">
      <c r="A92" s="100"/>
      <c r="B92" s="269" t="s">
        <v>204</v>
      </c>
      <c r="C92" s="127">
        <v>202120.87445295524</v>
      </c>
      <c r="D92" s="127">
        <v>189669.29363355605</v>
      </c>
      <c r="E92" s="127">
        <v>0</v>
      </c>
      <c r="F92" s="127">
        <v>0</v>
      </c>
      <c r="G92" s="127">
        <v>11795.113110721377</v>
      </c>
      <c r="H92" s="127">
        <v>656.46770867781822</v>
      </c>
    </row>
    <row r="93" spans="1:8" hidden="1">
      <c r="A93" s="100"/>
      <c r="B93" s="175" t="s">
        <v>171</v>
      </c>
      <c r="C93" s="96">
        <f t="shared" ref="C93:H93" si="7">SUM(C91:C92)</f>
        <v>348956.05544667947</v>
      </c>
      <c r="D93" s="96">
        <f t="shared" si="7"/>
        <v>259697.62263387948</v>
      </c>
      <c r="E93" s="96">
        <f t="shared" si="7"/>
        <v>29106.169000000002</v>
      </c>
      <c r="F93" s="96">
        <f t="shared" si="7"/>
        <v>5261.4718127999986</v>
      </c>
      <c r="G93" s="96">
        <f t="shared" si="7"/>
        <v>48190</v>
      </c>
      <c r="H93" s="96">
        <f t="shared" si="7"/>
        <v>6700.7920000000004</v>
      </c>
    </row>
    <row r="94" spans="1:8" ht="19.5" hidden="1" customHeight="1">
      <c r="A94" s="100"/>
      <c r="B94" s="275"/>
      <c r="C94" s="272">
        <v>2013</v>
      </c>
      <c r="D94" s="222"/>
      <c r="E94" s="222"/>
      <c r="F94" s="222"/>
      <c r="G94" s="222"/>
      <c r="H94" s="222"/>
    </row>
    <row r="95" spans="1:8" ht="14.45" hidden="1" customHeight="1">
      <c r="A95" s="111" t="s">
        <v>108</v>
      </c>
      <c r="B95" s="114" t="s">
        <v>109</v>
      </c>
      <c r="C95" s="95">
        <v>1223.752740863639</v>
      </c>
      <c r="D95" s="95">
        <v>380.19350818934055</v>
      </c>
      <c r="E95" s="95">
        <v>239.35893255440837</v>
      </c>
      <c r="F95" s="95">
        <v>0</v>
      </c>
      <c r="G95" s="95">
        <v>516.30674691652791</v>
      </c>
      <c r="H95" s="95">
        <v>87.893553203362259</v>
      </c>
    </row>
    <row r="96" spans="1:8" ht="14.45" hidden="1" customHeight="1">
      <c r="A96" s="111" t="s">
        <v>110</v>
      </c>
      <c r="B96" s="114" t="s">
        <v>111</v>
      </c>
      <c r="C96" s="95">
        <v>404.43052767963269</v>
      </c>
      <c r="D96" s="95">
        <v>154.15079724762717</v>
      </c>
      <c r="E96" s="95">
        <v>129.78556403785177</v>
      </c>
      <c r="F96" s="95">
        <v>22.062448613469016</v>
      </c>
      <c r="G96" s="95">
        <v>84.453831399895648</v>
      </c>
      <c r="H96" s="95">
        <v>13.977886380789084</v>
      </c>
    </row>
    <row r="97" spans="1:8" ht="14.45" hidden="1" customHeight="1">
      <c r="A97" s="111" t="s">
        <v>112</v>
      </c>
      <c r="B97" s="114" t="s">
        <v>113</v>
      </c>
      <c r="C97" s="95">
        <v>17951.387846005091</v>
      </c>
      <c r="D97" s="95">
        <v>12491.984186473936</v>
      </c>
      <c r="E97" s="95">
        <v>1645.7723807620721</v>
      </c>
      <c r="F97" s="95">
        <v>391.25924674922641</v>
      </c>
      <c r="G97" s="95">
        <v>3270.1938139749918</v>
      </c>
      <c r="H97" s="95">
        <v>152.17821804486405</v>
      </c>
    </row>
    <row r="98" spans="1:8" ht="14.45" hidden="1" customHeight="1">
      <c r="A98" s="111" t="s">
        <v>114</v>
      </c>
      <c r="B98" s="114" t="s">
        <v>115</v>
      </c>
      <c r="C98" s="95">
        <v>1624.817165680374</v>
      </c>
      <c r="D98" s="95">
        <v>703.06942358762797</v>
      </c>
      <c r="E98" s="95">
        <v>30.33016306993126</v>
      </c>
      <c r="F98" s="95">
        <v>50.484847622470859</v>
      </c>
      <c r="G98" s="95">
        <v>790.02764690011838</v>
      </c>
      <c r="H98" s="95">
        <v>50.905084500225435</v>
      </c>
    </row>
    <row r="99" spans="1:8" ht="14.45" hidden="1" customHeight="1">
      <c r="A99" s="111" t="s">
        <v>116</v>
      </c>
      <c r="B99" s="114" t="s">
        <v>117</v>
      </c>
      <c r="C99" s="95">
        <v>9137.2190465568619</v>
      </c>
      <c r="D99" s="95">
        <v>2691.7484058016621</v>
      </c>
      <c r="E99" s="95">
        <v>3591.3439352951873</v>
      </c>
      <c r="F99" s="95">
        <v>1352.1884728832927</v>
      </c>
      <c r="G99" s="95">
        <v>1226.104448287886</v>
      </c>
      <c r="H99" s="95">
        <v>275.83378428883356</v>
      </c>
    </row>
    <row r="100" spans="1:8" ht="14.45" hidden="1" customHeight="1">
      <c r="A100" s="111" t="s">
        <v>118</v>
      </c>
      <c r="B100" s="114" t="s">
        <v>119</v>
      </c>
      <c r="C100" s="95">
        <v>10150.750373295366</v>
      </c>
      <c r="D100" s="95">
        <v>3167.8585633418634</v>
      </c>
      <c r="E100" s="95">
        <v>1164.2037307999842</v>
      </c>
      <c r="F100" s="95">
        <v>242.59921129442773</v>
      </c>
      <c r="G100" s="95">
        <v>5433.2370271602795</v>
      </c>
      <c r="H100" s="95">
        <v>142.8518406988112</v>
      </c>
    </row>
    <row r="101" spans="1:8" ht="14.45" hidden="1" customHeight="1">
      <c r="A101" s="111" t="s">
        <v>120</v>
      </c>
      <c r="B101" s="114" t="s">
        <v>121</v>
      </c>
      <c r="C101" s="95">
        <v>23568.233081078539</v>
      </c>
      <c r="D101" s="95">
        <v>9722.8922879394395</v>
      </c>
      <c r="E101" s="95">
        <v>4034.3151654862372</v>
      </c>
      <c r="F101" s="95">
        <v>898.9871140603268</v>
      </c>
      <c r="G101" s="95">
        <v>8592.7432345709985</v>
      </c>
      <c r="H101" s="95">
        <v>319.29527902153939</v>
      </c>
    </row>
    <row r="102" spans="1:8" ht="14.45" hidden="1" customHeight="1">
      <c r="A102" s="111" t="s">
        <v>122</v>
      </c>
      <c r="B102" s="114" t="s">
        <v>123</v>
      </c>
      <c r="C102" s="95">
        <v>31889.793024511866</v>
      </c>
      <c r="D102" s="95">
        <v>5319.8356706887998</v>
      </c>
      <c r="E102" s="95">
        <v>16388.373606460864</v>
      </c>
      <c r="F102" s="95">
        <v>171.48576919453566</v>
      </c>
      <c r="G102" s="95">
        <v>7328.1854457873578</v>
      </c>
      <c r="H102" s="95">
        <v>2681.9125323803055</v>
      </c>
    </row>
    <row r="103" spans="1:8" ht="14.45" hidden="1" customHeight="1">
      <c r="A103" s="111" t="s">
        <v>124</v>
      </c>
      <c r="B103" s="114" t="s">
        <v>125</v>
      </c>
      <c r="C103" s="95">
        <v>876.36290309571564</v>
      </c>
      <c r="D103" s="95">
        <v>609.0032337303835</v>
      </c>
      <c r="E103" s="95">
        <v>0</v>
      </c>
      <c r="F103" s="95">
        <v>54.871020309045214</v>
      </c>
      <c r="G103" s="95">
        <v>206.85350870527435</v>
      </c>
      <c r="H103" s="95">
        <v>5.6351403510125087</v>
      </c>
    </row>
    <row r="104" spans="1:8" ht="14.45" hidden="1" customHeight="1">
      <c r="A104" s="111" t="s">
        <v>126</v>
      </c>
      <c r="B104" s="114" t="s">
        <v>127</v>
      </c>
      <c r="C104" s="95">
        <v>6080.8966712523406</v>
      </c>
      <c r="D104" s="95">
        <v>3548.9035649218854</v>
      </c>
      <c r="E104" s="95">
        <v>921.84234190914663</v>
      </c>
      <c r="F104" s="95">
        <v>375.74539596369499</v>
      </c>
      <c r="G104" s="95">
        <v>1134.4019873496354</v>
      </c>
      <c r="H104" s="95">
        <v>100.00338110797796</v>
      </c>
    </row>
    <row r="105" spans="1:8" ht="14.45" hidden="1" customHeight="1">
      <c r="A105" s="111" t="s">
        <v>128</v>
      </c>
      <c r="B105" s="114" t="s">
        <v>129</v>
      </c>
      <c r="C105" s="95">
        <v>1383.6571557181185</v>
      </c>
      <c r="D105" s="95">
        <v>1296.6437007979298</v>
      </c>
      <c r="E105" s="95">
        <v>0</v>
      </c>
      <c r="F105" s="95">
        <v>23.466023873172809</v>
      </c>
      <c r="G105" s="95">
        <v>61.102541611906062</v>
      </c>
      <c r="H105" s="95">
        <v>2.4448894351098964</v>
      </c>
    </row>
    <row r="106" spans="1:8" ht="14.45" hidden="1" customHeight="1">
      <c r="A106" s="111" t="s">
        <v>130</v>
      </c>
      <c r="B106" s="114" t="s">
        <v>131</v>
      </c>
      <c r="C106" s="95">
        <v>2648.660567665876</v>
      </c>
      <c r="D106" s="95">
        <v>1773.0553840791893</v>
      </c>
      <c r="E106" s="95">
        <v>0</v>
      </c>
      <c r="F106" s="95">
        <v>21.843139979140297</v>
      </c>
      <c r="G106" s="95">
        <v>772.08818451854506</v>
      </c>
      <c r="H106" s="95">
        <v>81.673859089001283</v>
      </c>
    </row>
    <row r="107" spans="1:8" ht="14.45" hidden="1" customHeight="1">
      <c r="A107" s="111" t="s">
        <v>132</v>
      </c>
      <c r="B107" s="114" t="s">
        <v>133</v>
      </c>
      <c r="C107" s="95">
        <v>19559.715779508508</v>
      </c>
      <c r="D107" s="95">
        <v>13443.853623936975</v>
      </c>
      <c r="E107" s="95">
        <v>189.71807664265418</v>
      </c>
      <c r="F107" s="95">
        <v>87.73812854382426</v>
      </c>
      <c r="G107" s="95">
        <v>5375.589913813259</v>
      </c>
      <c r="H107" s="95">
        <v>462.81603657179556</v>
      </c>
    </row>
    <row r="108" spans="1:8" ht="14.45" hidden="1" customHeight="1">
      <c r="A108" s="111" t="s">
        <v>134</v>
      </c>
      <c r="B108" s="114" t="s">
        <v>135</v>
      </c>
      <c r="C108" s="95">
        <v>1224.8659838401261</v>
      </c>
      <c r="D108" s="95">
        <v>840.34468457292974</v>
      </c>
      <c r="E108" s="95">
        <v>53.309604881001995</v>
      </c>
      <c r="F108" s="95">
        <v>13.979693900351771</v>
      </c>
      <c r="G108" s="95">
        <v>285.70616848196494</v>
      </c>
      <c r="H108" s="95">
        <v>31.525832003877564</v>
      </c>
    </row>
    <row r="109" spans="1:8" ht="14.45" hidden="1" customHeight="1">
      <c r="A109" s="111" t="s">
        <v>136</v>
      </c>
      <c r="B109" s="114" t="s">
        <v>137</v>
      </c>
      <c r="C109" s="95">
        <v>5994.8409380680623</v>
      </c>
      <c r="D109" s="95">
        <v>2390.6681257981477</v>
      </c>
      <c r="E109" s="95">
        <v>38.382186506632848</v>
      </c>
      <c r="F109" s="95">
        <v>1311.2463246514042</v>
      </c>
      <c r="G109" s="95">
        <v>1021.9594678672856</v>
      </c>
      <c r="H109" s="95">
        <v>1232.5848332445926</v>
      </c>
    </row>
    <row r="110" spans="1:8" ht="14.45" hidden="1" customHeight="1">
      <c r="A110" s="111" t="s">
        <v>138</v>
      </c>
      <c r="B110" s="114" t="s">
        <v>139</v>
      </c>
      <c r="C110" s="95">
        <v>470.40337513924453</v>
      </c>
      <c r="D110" s="95">
        <v>339.72817789920083</v>
      </c>
      <c r="E110" s="95">
        <v>23.714759580331769</v>
      </c>
      <c r="F110" s="95">
        <v>27.042588964273051</v>
      </c>
      <c r="G110" s="95">
        <v>70.29201770445664</v>
      </c>
      <c r="H110" s="95">
        <v>9.625830990982319</v>
      </c>
    </row>
    <row r="111" spans="1:8" ht="14.45" hidden="1" customHeight="1">
      <c r="A111" s="111" t="s">
        <v>140</v>
      </c>
      <c r="B111" s="114" t="s">
        <v>141</v>
      </c>
      <c r="C111" s="95">
        <v>2817.4608991811456</v>
      </c>
      <c r="D111" s="95">
        <v>2349.3184562302467</v>
      </c>
      <c r="E111" s="95">
        <v>14.685281666060588</v>
      </c>
      <c r="F111" s="95">
        <v>126.62880546140167</v>
      </c>
      <c r="G111" s="95">
        <v>264.98849057329005</v>
      </c>
      <c r="H111" s="95">
        <v>61.839865250146261</v>
      </c>
    </row>
    <row r="112" spans="1:8" ht="14.45" hidden="1" customHeight="1">
      <c r="A112" s="111" t="s">
        <v>146</v>
      </c>
      <c r="B112" s="114" t="s">
        <v>142</v>
      </c>
      <c r="C112" s="95">
        <v>11227.969921089219</v>
      </c>
      <c r="D112" s="95">
        <v>7153.0813893775776</v>
      </c>
      <c r="E112" s="95">
        <v>545.43947034763085</v>
      </c>
      <c r="F112" s="95">
        <v>289.50765653594391</v>
      </c>
      <c r="G112" s="95">
        <v>2952.6120306113935</v>
      </c>
      <c r="H112" s="95">
        <v>287.32937421667418</v>
      </c>
    </row>
    <row r="113" spans="1:8" hidden="1">
      <c r="A113" s="180"/>
      <c r="B113" s="175" t="s">
        <v>143</v>
      </c>
      <c r="C113" s="96">
        <f t="shared" ref="C113:H113" si="8">SUM(C95:C112)</f>
        <v>148235.21800022971</v>
      </c>
      <c r="D113" s="96">
        <f t="shared" si="8"/>
        <v>68376.333184614763</v>
      </c>
      <c r="E113" s="96">
        <f t="shared" si="8"/>
        <v>29010.575199999992</v>
      </c>
      <c r="F113" s="96">
        <f t="shared" si="8"/>
        <v>5461.1358886000007</v>
      </c>
      <c r="G113" s="96">
        <f t="shared" si="8"/>
        <v>39386.846506235066</v>
      </c>
      <c r="H113" s="96">
        <f t="shared" si="8"/>
        <v>6000.3272207799018</v>
      </c>
    </row>
    <row r="114" spans="1:8" hidden="1">
      <c r="A114" s="100"/>
      <c r="B114" s="115" t="s">
        <v>334</v>
      </c>
      <c r="C114" s="127">
        <v>213408.99876371576</v>
      </c>
      <c r="D114" s="127">
        <v>202766.81349073071</v>
      </c>
      <c r="E114" s="127">
        <v>0</v>
      </c>
      <c r="F114" s="127">
        <v>0</v>
      </c>
      <c r="G114" s="127">
        <v>9974.0584937649401</v>
      </c>
      <c r="H114" s="127">
        <v>668.1267792201005</v>
      </c>
    </row>
    <row r="115" spans="1:8" hidden="1">
      <c r="A115" s="100"/>
      <c r="B115" s="175" t="s">
        <v>335</v>
      </c>
      <c r="C115" s="96">
        <f t="shared" ref="C115:H115" si="9">SUM(C113:C114)</f>
        <v>361644.21676394547</v>
      </c>
      <c r="D115" s="96">
        <f t="shared" si="9"/>
        <v>271143.14667534549</v>
      </c>
      <c r="E115" s="96">
        <f t="shared" si="9"/>
        <v>29010.575199999992</v>
      </c>
      <c r="F115" s="96">
        <f t="shared" si="9"/>
        <v>5461.1358886000007</v>
      </c>
      <c r="G115" s="96">
        <f t="shared" si="9"/>
        <v>49360.905000000006</v>
      </c>
      <c r="H115" s="96">
        <f t="shared" si="9"/>
        <v>6668.4540000000025</v>
      </c>
    </row>
    <row r="116" spans="1:8" ht="21" hidden="1" customHeight="1">
      <c r="A116" s="100"/>
      <c r="B116" s="275"/>
      <c r="C116" s="272">
        <v>2014</v>
      </c>
      <c r="D116" s="222"/>
      <c r="E116" s="222"/>
      <c r="F116" s="222"/>
      <c r="G116" s="222"/>
      <c r="H116" s="222"/>
    </row>
    <row r="117" spans="1:8" ht="14.45" hidden="1" customHeight="1">
      <c r="A117" s="111" t="s">
        <v>108</v>
      </c>
      <c r="B117" s="114" t="s">
        <v>109</v>
      </c>
      <c r="C117" s="127">
        <f>SUM(D117:H117)</f>
        <v>1782.8807526045232</v>
      </c>
      <c r="D117" s="127">
        <v>509.85430262773195</v>
      </c>
      <c r="E117" s="127">
        <v>237.35240374735537</v>
      </c>
      <c r="F117" s="127">
        <v>0</v>
      </c>
      <c r="G117" s="127">
        <v>897.34887642511478</v>
      </c>
      <c r="H117" s="127">
        <v>138.32516980432123</v>
      </c>
    </row>
    <row r="118" spans="1:8" ht="14.45" hidden="1" customHeight="1">
      <c r="A118" s="111" t="s">
        <v>110</v>
      </c>
      <c r="B118" s="114" t="s">
        <v>111</v>
      </c>
      <c r="C118" s="127">
        <f t="shared" ref="C118:C134" si="10">SUM(D118:H118)</f>
        <v>537.07886384662879</v>
      </c>
      <c r="D118" s="127">
        <v>204.74064915552594</v>
      </c>
      <c r="E118" s="127">
        <v>133.14785652601972</v>
      </c>
      <c r="F118" s="127">
        <v>34.400433050968815</v>
      </c>
      <c r="G118" s="127">
        <v>146.78202671007247</v>
      </c>
      <c r="H118" s="127">
        <v>18.007898404041793</v>
      </c>
    </row>
    <row r="119" spans="1:8" ht="14.45" hidden="1" customHeight="1">
      <c r="A119" s="111" t="s">
        <v>112</v>
      </c>
      <c r="B119" s="114" t="s">
        <v>113</v>
      </c>
      <c r="C119" s="127">
        <f t="shared" si="10"/>
        <v>25424.059752033671</v>
      </c>
      <c r="D119" s="127">
        <v>17220.574262334674</v>
      </c>
      <c r="E119" s="127">
        <v>1694.1820314749104</v>
      </c>
      <c r="F119" s="127">
        <v>622.06882103256874</v>
      </c>
      <c r="G119" s="127">
        <v>5683.533666150759</v>
      </c>
      <c r="H119" s="127">
        <v>203.70097104076251</v>
      </c>
    </row>
    <row r="120" spans="1:8" ht="14.45" hidden="1" customHeight="1">
      <c r="A120" s="111" t="s">
        <v>114</v>
      </c>
      <c r="B120" s="114" t="s">
        <v>115</v>
      </c>
      <c r="C120" s="127">
        <f t="shared" si="10"/>
        <v>2549.557541902243</v>
      </c>
      <c r="D120" s="127">
        <v>989.19280192122187</v>
      </c>
      <c r="E120" s="127">
        <v>35.887447952250014</v>
      </c>
      <c r="F120" s="127">
        <v>81.879842628246578</v>
      </c>
      <c r="G120" s="127">
        <v>1373.079909422939</v>
      </c>
      <c r="H120" s="127">
        <v>69.517539977585727</v>
      </c>
    </row>
    <row r="121" spans="1:8" ht="14.45" hidden="1" customHeight="1">
      <c r="A121" s="111" t="s">
        <v>116</v>
      </c>
      <c r="B121" s="114" t="s">
        <v>117</v>
      </c>
      <c r="C121" s="127">
        <f t="shared" si="10"/>
        <v>5213.3782999390542</v>
      </c>
      <c r="D121" s="127">
        <v>566.84151659159261</v>
      </c>
      <c r="E121" s="127">
        <v>3617.7756987725811</v>
      </c>
      <c r="F121" s="127">
        <v>141.48455336012324</v>
      </c>
      <c r="G121" s="127">
        <v>668.72065048961019</v>
      </c>
      <c r="H121" s="127">
        <v>218.5558807251476</v>
      </c>
    </row>
    <row r="122" spans="1:8" ht="14.45" hidden="1" customHeight="1">
      <c r="A122" s="111" t="s">
        <v>118</v>
      </c>
      <c r="B122" s="114" t="s">
        <v>119</v>
      </c>
      <c r="C122" s="127">
        <f t="shared" si="10"/>
        <v>15836.627632701162</v>
      </c>
      <c r="D122" s="127">
        <v>4566.1751070297323</v>
      </c>
      <c r="E122" s="127">
        <v>1233.457347276973</v>
      </c>
      <c r="F122" s="127">
        <v>397.61451033367325</v>
      </c>
      <c r="G122" s="127">
        <v>9443.0475115635818</v>
      </c>
      <c r="H122" s="127">
        <v>196.33315649720055</v>
      </c>
    </row>
    <row r="123" spans="1:8" ht="14.45" hidden="1" customHeight="1">
      <c r="A123" s="111" t="s">
        <v>120</v>
      </c>
      <c r="B123" s="114" t="s">
        <v>121</v>
      </c>
      <c r="C123" s="127">
        <f t="shared" si="10"/>
        <v>24263.176613484484</v>
      </c>
      <c r="D123" s="127">
        <v>10183.596192156727</v>
      </c>
      <c r="E123" s="127">
        <v>4239.7687208048364</v>
      </c>
      <c r="F123" s="127">
        <v>1008.1029875669064</v>
      </c>
      <c r="G123" s="127">
        <v>8416.5203054105605</v>
      </c>
      <c r="H123" s="127">
        <v>415.18840754545397</v>
      </c>
    </row>
    <row r="124" spans="1:8" ht="14.45" hidden="1" customHeight="1">
      <c r="A124" s="111" t="s">
        <v>122</v>
      </c>
      <c r="B124" s="114" t="s">
        <v>123</v>
      </c>
      <c r="C124" s="127">
        <f t="shared" si="10"/>
        <v>36707.129179472649</v>
      </c>
      <c r="D124" s="127">
        <v>8213.4680430353437</v>
      </c>
      <c r="E124" s="127">
        <v>16613.557696920983</v>
      </c>
      <c r="F124" s="127">
        <v>266.75662540117605</v>
      </c>
      <c r="G124" s="127">
        <v>8679.1633974438846</v>
      </c>
      <c r="H124" s="127">
        <v>2934.1834166712588</v>
      </c>
    </row>
    <row r="125" spans="1:8" ht="14.45" hidden="1" customHeight="1">
      <c r="A125" s="111" t="s">
        <v>124</v>
      </c>
      <c r="B125" s="114" t="s">
        <v>125</v>
      </c>
      <c r="C125" s="127">
        <f t="shared" si="10"/>
        <v>1285.7092260398949</v>
      </c>
      <c r="D125" s="127">
        <v>832.15298553901016</v>
      </c>
      <c r="E125" s="127">
        <v>0</v>
      </c>
      <c r="F125" s="127">
        <v>86.375740809165251</v>
      </c>
      <c r="G125" s="127">
        <v>359.51450320923288</v>
      </c>
      <c r="H125" s="127">
        <v>7.6659964824867384</v>
      </c>
    </row>
    <row r="126" spans="1:8" ht="14.45" hidden="1" customHeight="1">
      <c r="A126" s="111" t="s">
        <v>126</v>
      </c>
      <c r="B126" s="114" t="s">
        <v>127</v>
      </c>
      <c r="C126" s="127">
        <f t="shared" si="10"/>
        <v>3372.7996560468964</v>
      </c>
      <c r="D126" s="127">
        <v>1928.8374969142569</v>
      </c>
      <c r="E126" s="127">
        <v>911.51605104447651</v>
      </c>
      <c r="F126" s="127">
        <v>13.555814212163945</v>
      </c>
      <c r="G126" s="127">
        <v>509.3403968326478</v>
      </c>
      <c r="H126" s="127">
        <v>9.5498970433511641</v>
      </c>
    </row>
    <row r="127" spans="1:8" ht="14.45" hidden="1" customHeight="1">
      <c r="A127" s="111" t="s">
        <v>128</v>
      </c>
      <c r="B127" s="114" t="s">
        <v>129</v>
      </c>
      <c r="C127" s="127">
        <f t="shared" si="10"/>
        <v>1961.0452576514101</v>
      </c>
      <c r="D127" s="127">
        <v>1817.2013195691393</v>
      </c>
      <c r="E127" s="127">
        <v>0</v>
      </c>
      <c r="F127" s="127">
        <v>34.672911728600262</v>
      </c>
      <c r="G127" s="127">
        <v>106.19713453217227</v>
      </c>
      <c r="H127" s="127">
        <v>2.9738918214983929</v>
      </c>
    </row>
    <row r="128" spans="1:8" ht="14.45" hidden="1" customHeight="1">
      <c r="A128" s="111" t="s">
        <v>130</v>
      </c>
      <c r="B128" s="114" t="s">
        <v>131</v>
      </c>
      <c r="C128" s="127">
        <f t="shared" si="10"/>
        <v>726.29385243523529</v>
      </c>
      <c r="D128" s="127">
        <v>430.85674620064407</v>
      </c>
      <c r="E128" s="127">
        <v>0</v>
      </c>
      <c r="F128" s="127">
        <v>42.642913049319759</v>
      </c>
      <c r="G128" s="127">
        <v>245.20039024148053</v>
      </c>
      <c r="H128" s="127">
        <v>7.5938029437909051</v>
      </c>
    </row>
    <row r="129" spans="1:8" ht="14.45" hidden="1" customHeight="1">
      <c r="A129" s="111" t="s">
        <v>132</v>
      </c>
      <c r="B129" s="114" t="s">
        <v>133</v>
      </c>
      <c r="C129" s="127">
        <f t="shared" si="10"/>
        <v>7953.1594154932354</v>
      </c>
      <c r="D129" s="127">
        <v>7528.5477961554925</v>
      </c>
      <c r="E129" s="127">
        <v>188.25732804653063</v>
      </c>
      <c r="F129" s="127">
        <v>22.665739013640628</v>
      </c>
      <c r="G129" s="127">
        <v>208.84359101953351</v>
      </c>
      <c r="H129" s="127">
        <v>4.8449612580389427</v>
      </c>
    </row>
    <row r="130" spans="1:8" ht="14.45" hidden="1" customHeight="1">
      <c r="A130" s="111" t="s">
        <v>134</v>
      </c>
      <c r="B130" s="114" t="s">
        <v>135</v>
      </c>
      <c r="C130" s="127">
        <f t="shared" si="10"/>
        <v>1588.0358108700977</v>
      </c>
      <c r="D130" s="127">
        <v>1078.7028551426197</v>
      </c>
      <c r="E130" s="127">
        <v>57.966210130856325</v>
      </c>
      <c r="F130" s="127">
        <v>50.245068155236837</v>
      </c>
      <c r="G130" s="127">
        <v>377.44795244034253</v>
      </c>
      <c r="H130" s="127">
        <v>23.673725001042492</v>
      </c>
    </row>
    <row r="131" spans="1:8" ht="14.45" hidden="1" customHeight="1">
      <c r="A131" s="111" t="s">
        <v>136</v>
      </c>
      <c r="B131" s="114" t="s">
        <v>137</v>
      </c>
      <c r="C131" s="127">
        <f t="shared" si="10"/>
        <v>8687.9027192727353</v>
      </c>
      <c r="D131" s="127">
        <v>3245.7487055195338</v>
      </c>
      <c r="E131" s="127">
        <v>41.584303875231839</v>
      </c>
      <c r="F131" s="127">
        <v>2105.6471010663304</v>
      </c>
      <c r="G131" s="127">
        <v>1776.1808957940627</v>
      </c>
      <c r="H131" s="127">
        <v>1518.7417130175756</v>
      </c>
    </row>
    <row r="132" spans="1:8" ht="14.45" hidden="1" customHeight="1">
      <c r="A132" s="111" t="s">
        <v>138</v>
      </c>
      <c r="B132" s="114" t="s">
        <v>139</v>
      </c>
      <c r="C132" s="127">
        <f t="shared" si="10"/>
        <v>404.84682682429298</v>
      </c>
      <c r="D132" s="127">
        <v>317.75502647488236</v>
      </c>
      <c r="E132" s="127">
        <v>23.510206152403555</v>
      </c>
      <c r="F132" s="127">
        <v>28.950859498340098</v>
      </c>
      <c r="G132" s="127">
        <v>30.776876568240997</v>
      </c>
      <c r="H132" s="127">
        <v>3.8538581304259889</v>
      </c>
    </row>
    <row r="133" spans="1:8" ht="14.45" hidden="1" customHeight="1">
      <c r="A133" s="111" t="s">
        <v>140</v>
      </c>
      <c r="B133" s="114" t="s">
        <v>141</v>
      </c>
      <c r="C133" s="127">
        <f t="shared" si="10"/>
        <v>3935.6611934136649</v>
      </c>
      <c r="D133" s="127">
        <v>3178.5178955344527</v>
      </c>
      <c r="E133" s="127">
        <v>15.51005576931404</v>
      </c>
      <c r="F133" s="127">
        <v>202.8784863957807</v>
      </c>
      <c r="G133" s="127">
        <v>455.39581095876679</v>
      </c>
      <c r="H133" s="127">
        <v>83.358944755350905</v>
      </c>
    </row>
    <row r="134" spans="1:8" ht="14.45" hidden="1" customHeight="1">
      <c r="A134" s="111" t="s">
        <v>146</v>
      </c>
      <c r="B134" s="114" t="s">
        <v>142</v>
      </c>
      <c r="C134" s="127">
        <f t="shared" si="10"/>
        <v>7495.9665805898285</v>
      </c>
      <c r="D134" s="127">
        <v>4258.3693974345479</v>
      </c>
      <c r="E134" s="127">
        <v>540.73474150528182</v>
      </c>
      <c r="F134" s="127">
        <v>511.03375989775839</v>
      </c>
      <c r="G134" s="127">
        <v>1987.9706190686741</v>
      </c>
      <c r="H134" s="127">
        <v>197.85806268356629</v>
      </c>
    </row>
    <row r="135" spans="1:8" hidden="1">
      <c r="A135" s="180"/>
      <c r="B135" s="175" t="s">
        <v>143</v>
      </c>
      <c r="C135" s="213">
        <f t="shared" ref="C135:H135" si="11">SUM(C117:C134)</f>
        <v>149725.30917462171</v>
      </c>
      <c r="D135" s="213">
        <f t="shared" si="11"/>
        <v>67071.133099337138</v>
      </c>
      <c r="E135" s="213">
        <f t="shared" si="11"/>
        <v>29584.208100000007</v>
      </c>
      <c r="F135" s="213">
        <f t="shared" si="11"/>
        <v>5650.9761672000004</v>
      </c>
      <c r="G135" s="213">
        <f t="shared" si="11"/>
        <v>41365.064514281679</v>
      </c>
      <c r="H135" s="213">
        <f t="shared" si="11"/>
        <v>6053.9272938028989</v>
      </c>
    </row>
    <row r="136" spans="1:8" hidden="1">
      <c r="A136" s="100"/>
      <c r="B136" s="115" t="s">
        <v>334</v>
      </c>
      <c r="C136" s="127">
        <f>SUM(D136:H136)</f>
        <v>226962.58603707698</v>
      </c>
      <c r="D136" s="127">
        <v>216604.01684516156</v>
      </c>
      <c r="E136" s="127">
        <v>0</v>
      </c>
      <c r="F136" s="127">
        <v>0</v>
      </c>
      <c r="G136" s="127">
        <v>9613.140485718337</v>
      </c>
      <c r="H136" s="127">
        <v>745.42870619709959</v>
      </c>
    </row>
    <row r="137" spans="1:8" hidden="1">
      <c r="A137" s="100"/>
      <c r="B137" s="175" t="s">
        <v>335</v>
      </c>
      <c r="C137" s="213">
        <f t="shared" ref="C137:H137" si="12">SUM(C135:C136)</f>
        <v>376687.89521169872</v>
      </c>
      <c r="D137" s="213">
        <f t="shared" si="12"/>
        <v>283675.14994449867</v>
      </c>
      <c r="E137" s="213">
        <f t="shared" si="12"/>
        <v>29584.208100000007</v>
      </c>
      <c r="F137" s="213">
        <f t="shared" si="12"/>
        <v>5650.9761672000004</v>
      </c>
      <c r="G137" s="213">
        <f t="shared" si="12"/>
        <v>50978.205000000016</v>
      </c>
      <c r="H137" s="213">
        <f t="shared" si="12"/>
        <v>6799.3559999999989</v>
      </c>
    </row>
    <row r="138" spans="1:8" ht="21" customHeight="1">
      <c r="A138" s="100"/>
      <c r="B138" s="275"/>
      <c r="C138" s="272">
        <v>2015</v>
      </c>
      <c r="D138" s="222"/>
      <c r="E138" s="222"/>
      <c r="F138" s="222"/>
      <c r="G138" s="222"/>
      <c r="H138" s="222"/>
    </row>
    <row r="139" spans="1:8" ht="14.45" customHeight="1">
      <c r="A139" s="111" t="s">
        <v>108</v>
      </c>
      <c r="B139" s="114" t="s">
        <v>109</v>
      </c>
      <c r="C139" s="127">
        <f>SUM(D139:H139)</f>
        <v>1125.1557311173108</v>
      </c>
      <c r="D139" s="127">
        <v>387.33173977027457</v>
      </c>
      <c r="E139" s="127">
        <v>207.52033512929006</v>
      </c>
      <c r="F139" s="127">
        <v>0</v>
      </c>
      <c r="G139" s="127">
        <v>473.89952722073474</v>
      </c>
      <c r="H139" s="127">
        <v>56.404128997011391</v>
      </c>
    </row>
    <row r="140" spans="1:8" ht="14.45" customHeight="1">
      <c r="A140" s="111" t="s">
        <v>110</v>
      </c>
      <c r="B140" s="114" t="s">
        <v>111</v>
      </c>
      <c r="C140" s="127">
        <f t="shared" ref="C140:C156" si="13">SUM(D140:H140)</f>
        <v>2817.1761444757308</v>
      </c>
      <c r="D140" s="127">
        <v>1097.8482677431207</v>
      </c>
      <c r="E140" s="127">
        <v>783.32558512244657</v>
      </c>
      <c r="F140" s="127">
        <v>158.24587581039145</v>
      </c>
      <c r="G140" s="127">
        <v>683.88816669481912</v>
      </c>
      <c r="H140" s="127">
        <v>93.868249104952554</v>
      </c>
    </row>
    <row r="141" spans="1:8" ht="14.45" customHeight="1">
      <c r="A141" s="111" t="s">
        <v>112</v>
      </c>
      <c r="B141" s="114" t="s">
        <v>113</v>
      </c>
      <c r="C141" s="127">
        <f t="shared" si="13"/>
        <v>40110.117997917252</v>
      </c>
      <c r="D141" s="127">
        <v>26390.765169226441</v>
      </c>
      <c r="E141" s="127">
        <v>3580.550075853947</v>
      </c>
      <c r="F141" s="127">
        <v>1134.2341603288062</v>
      </c>
      <c r="G141" s="127">
        <v>8618.6388071671881</v>
      </c>
      <c r="H141" s="127">
        <v>385.9297853408728</v>
      </c>
    </row>
    <row r="142" spans="1:8" ht="14.45" customHeight="1">
      <c r="A142" s="111" t="s">
        <v>114</v>
      </c>
      <c r="B142" s="114" t="s">
        <v>115</v>
      </c>
      <c r="C142" s="127">
        <f t="shared" si="13"/>
        <v>988.16820474328654</v>
      </c>
      <c r="D142" s="127">
        <v>428.46713729075645</v>
      </c>
      <c r="E142" s="127">
        <v>24.322018475336964</v>
      </c>
      <c r="F142" s="127">
        <v>36.845068975634561</v>
      </c>
      <c r="G142" s="127">
        <v>431.78051292087883</v>
      </c>
      <c r="H142" s="127">
        <v>66.753467080679769</v>
      </c>
    </row>
    <row r="143" spans="1:8" ht="14.45" customHeight="1">
      <c r="A143" s="111" t="s">
        <v>116</v>
      </c>
      <c r="B143" s="114" t="s">
        <v>117</v>
      </c>
      <c r="C143" s="127">
        <f t="shared" si="13"/>
        <v>59598.475584014173</v>
      </c>
      <c r="D143" s="127">
        <v>14457.341852518428</v>
      </c>
      <c r="E143" s="127">
        <v>29665.515998170311</v>
      </c>
      <c r="F143" s="127">
        <v>7693.8843829089028</v>
      </c>
      <c r="G143" s="127">
        <v>6408.1092831132382</v>
      </c>
      <c r="H143" s="127">
        <v>1373.6240673032876</v>
      </c>
    </row>
    <row r="144" spans="1:8" ht="14.45" customHeight="1">
      <c r="A144" s="111" t="s">
        <v>118</v>
      </c>
      <c r="B144" s="114" t="s">
        <v>119</v>
      </c>
      <c r="C144" s="127">
        <f t="shared" si="13"/>
        <v>8635.9002736844504</v>
      </c>
      <c r="D144" s="127">
        <v>3066.9575614834748</v>
      </c>
      <c r="E144" s="127">
        <v>1232.9084543980016</v>
      </c>
      <c r="F144" s="127">
        <v>181.16798783487005</v>
      </c>
      <c r="G144" s="127">
        <v>4013.2910439806801</v>
      </c>
      <c r="H144" s="127">
        <v>141.57522598742176</v>
      </c>
    </row>
    <row r="145" spans="1:8" ht="14.45" customHeight="1">
      <c r="A145" s="111" t="s">
        <v>120</v>
      </c>
      <c r="B145" s="114" t="s">
        <v>121</v>
      </c>
      <c r="C145" s="127">
        <f t="shared" si="13"/>
        <v>22575.896603773679</v>
      </c>
      <c r="D145" s="127">
        <v>9515.367787720359</v>
      </c>
      <c r="E145" s="127">
        <v>5165.5109829627372</v>
      </c>
      <c r="F145" s="127">
        <v>635.14067285176702</v>
      </c>
      <c r="G145" s="127">
        <v>6925.5654527436845</v>
      </c>
      <c r="H145" s="127">
        <v>334.31170749513342</v>
      </c>
    </row>
    <row r="146" spans="1:8" ht="14.45" customHeight="1">
      <c r="A146" s="111" t="s">
        <v>122</v>
      </c>
      <c r="B146" s="114" t="s">
        <v>123</v>
      </c>
      <c r="C146" s="127">
        <f t="shared" si="13"/>
        <v>32463.286401206893</v>
      </c>
      <c r="D146" s="127">
        <v>4157.1759446773603</v>
      </c>
      <c r="E146" s="127">
        <v>16267.659616454386</v>
      </c>
      <c r="F146" s="127">
        <v>149.43013641585873</v>
      </c>
      <c r="G146" s="127">
        <v>9379.5059558260309</v>
      </c>
      <c r="H146" s="127">
        <v>2509.5147478332551</v>
      </c>
    </row>
    <row r="147" spans="1:8" ht="14.45" customHeight="1">
      <c r="A147" s="111" t="s">
        <v>124</v>
      </c>
      <c r="B147" s="114" t="s">
        <v>125</v>
      </c>
      <c r="C147" s="127">
        <f t="shared" si="13"/>
        <v>684.26783790309992</v>
      </c>
      <c r="D147" s="127">
        <v>469.2641029691913</v>
      </c>
      <c r="E147" s="127">
        <v>9.8918725004026591</v>
      </c>
      <c r="F147" s="127">
        <v>47.322733495134408</v>
      </c>
      <c r="G147" s="127">
        <v>151.82440906301221</v>
      </c>
      <c r="H147" s="127">
        <v>5.964719875359286</v>
      </c>
    </row>
    <row r="148" spans="1:8" ht="14.45" customHeight="1">
      <c r="A148" s="111" t="s">
        <v>126</v>
      </c>
      <c r="B148" s="114" t="s">
        <v>127</v>
      </c>
      <c r="C148" s="127">
        <f t="shared" si="13"/>
        <v>40587.762910633624</v>
      </c>
      <c r="D148" s="127">
        <v>22215.783198848072</v>
      </c>
      <c r="E148" s="127">
        <v>7943.5569304659612</v>
      </c>
      <c r="F148" s="127">
        <v>2140.6378369191275</v>
      </c>
      <c r="G148" s="127">
        <v>7533.8654379865875</v>
      </c>
      <c r="H148" s="127">
        <v>753.91950641387689</v>
      </c>
    </row>
    <row r="149" spans="1:8" ht="14.45" customHeight="1">
      <c r="A149" s="111" t="s">
        <v>128</v>
      </c>
      <c r="B149" s="114" t="s">
        <v>129</v>
      </c>
      <c r="C149" s="127">
        <f t="shared" si="13"/>
        <v>988.95665155545498</v>
      </c>
      <c r="D149" s="127">
        <v>922.03051442987919</v>
      </c>
      <c r="E149" s="127">
        <v>15.041031003934908</v>
      </c>
      <c r="F149" s="127">
        <v>22.658043962181374</v>
      </c>
      <c r="G149" s="127">
        <v>23.310308892848745</v>
      </c>
      <c r="H149" s="127">
        <v>5.9167532666107716</v>
      </c>
    </row>
    <row r="150" spans="1:8" ht="14.45" customHeight="1">
      <c r="A150" s="111" t="s">
        <v>130</v>
      </c>
      <c r="B150" s="114" t="s">
        <v>131</v>
      </c>
      <c r="C150" s="127">
        <f t="shared" si="13"/>
        <v>2376.5766127177758</v>
      </c>
      <c r="D150" s="127">
        <v>1691.5545765293714</v>
      </c>
      <c r="E150" s="127">
        <v>119.27558673838263</v>
      </c>
      <c r="F150" s="127">
        <v>7.5743001876095652</v>
      </c>
      <c r="G150" s="127">
        <v>489.84941078725075</v>
      </c>
      <c r="H150" s="127">
        <v>68.322738475161287</v>
      </c>
    </row>
    <row r="151" spans="1:8" ht="14.45" customHeight="1">
      <c r="A151" s="111" t="s">
        <v>132</v>
      </c>
      <c r="B151" s="114" t="s">
        <v>133</v>
      </c>
      <c r="C151" s="127">
        <f t="shared" si="13"/>
        <v>135633.44440800403</v>
      </c>
      <c r="D151" s="127">
        <v>97833.562034125003</v>
      </c>
      <c r="E151" s="127">
        <v>1684.0093156364962</v>
      </c>
      <c r="F151" s="127">
        <v>527.39878811417373</v>
      </c>
      <c r="G151" s="127">
        <v>32646.717193258562</v>
      </c>
      <c r="H151" s="127">
        <v>2941.7570768697974</v>
      </c>
    </row>
    <row r="152" spans="1:8" ht="14.45" customHeight="1">
      <c r="A152" s="111" t="s">
        <v>134</v>
      </c>
      <c r="B152" s="114" t="s">
        <v>135</v>
      </c>
      <c r="C152" s="127">
        <f t="shared" si="13"/>
        <v>1432.8306561772599</v>
      </c>
      <c r="D152" s="127">
        <v>837.67574785496163</v>
      </c>
      <c r="E152" s="127">
        <v>204.83610027526265</v>
      </c>
      <c r="F152" s="127">
        <v>8.5570304134201045</v>
      </c>
      <c r="G152" s="127">
        <v>326.27840516244106</v>
      </c>
      <c r="H152" s="127">
        <v>55.483372471174668</v>
      </c>
    </row>
    <row r="153" spans="1:8" ht="14.45" customHeight="1">
      <c r="A153" s="111" t="s">
        <v>136</v>
      </c>
      <c r="B153" s="114" t="s">
        <v>137</v>
      </c>
      <c r="C153" s="127">
        <f t="shared" si="13"/>
        <v>5386.9323859370816</v>
      </c>
      <c r="D153" s="127">
        <v>2067.5977901462375</v>
      </c>
      <c r="E153" s="127">
        <v>35.544241120754833</v>
      </c>
      <c r="F153" s="127">
        <v>1137.107632354325</v>
      </c>
      <c r="G153" s="127">
        <v>1008.0430697566944</v>
      </c>
      <c r="H153" s="127">
        <v>1138.6396525590701</v>
      </c>
    </row>
    <row r="154" spans="1:8" ht="14.45" customHeight="1">
      <c r="A154" s="111" t="s">
        <v>138</v>
      </c>
      <c r="B154" s="114" t="s">
        <v>139</v>
      </c>
      <c r="C154" s="127">
        <f t="shared" si="13"/>
        <v>411.1835914898719</v>
      </c>
      <c r="D154" s="127">
        <v>272.83134633158704</v>
      </c>
      <c r="E154" s="127">
        <v>37.870055056819297</v>
      </c>
      <c r="F154" s="127">
        <v>18.873052506908994</v>
      </c>
      <c r="G154" s="127">
        <v>70.966267124796019</v>
      </c>
      <c r="H154" s="127">
        <v>10.642870469760517</v>
      </c>
    </row>
    <row r="155" spans="1:8" ht="14.45" customHeight="1">
      <c r="A155" s="111" t="s">
        <v>140</v>
      </c>
      <c r="B155" s="114" t="s">
        <v>141</v>
      </c>
      <c r="C155" s="127">
        <f t="shared" si="13"/>
        <v>22789.986220659928</v>
      </c>
      <c r="D155" s="127">
        <v>18858.461470980721</v>
      </c>
      <c r="E155" s="127">
        <v>110.89709011304751</v>
      </c>
      <c r="F155" s="127">
        <v>1074.3865208220236</v>
      </c>
      <c r="G155" s="127">
        <v>2263.3371342690134</v>
      </c>
      <c r="H155" s="127">
        <v>482.90400447512525</v>
      </c>
    </row>
    <row r="156" spans="1:8" ht="14.45" customHeight="1">
      <c r="A156" s="111" t="s">
        <v>146</v>
      </c>
      <c r="B156" s="114" t="s">
        <v>142</v>
      </c>
      <c r="C156" s="127">
        <f t="shared" si="13"/>
        <v>86345.257525430032</v>
      </c>
      <c r="D156" s="127">
        <v>54347.933299775228</v>
      </c>
      <c r="E156" s="127">
        <v>4790.2505253944164</v>
      </c>
      <c r="F156" s="127">
        <v>2666.3059296699757</v>
      </c>
      <c r="G156" s="127">
        <v>22307.69640788608</v>
      </c>
      <c r="H156" s="127">
        <v>2233.0713627043356</v>
      </c>
    </row>
    <row r="157" spans="1:8">
      <c r="A157" s="180"/>
      <c r="B157" s="175" t="s">
        <v>143</v>
      </c>
      <c r="C157" s="127">
        <f t="shared" ref="C157:H157" si="14">SUM(C139:C156)</f>
        <v>464951.37574144092</v>
      </c>
      <c r="D157" s="127">
        <f t="shared" si="14"/>
        <v>259017.94954242048</v>
      </c>
      <c r="E157" s="127">
        <f t="shared" si="14"/>
        <v>71878.485814871921</v>
      </c>
      <c r="F157" s="127">
        <f t="shared" si="14"/>
        <v>17639.770153571109</v>
      </c>
      <c r="G157" s="127">
        <f t="shared" si="14"/>
        <v>103756.56679385454</v>
      </c>
      <c r="H157" s="127">
        <f t="shared" si="14"/>
        <v>12658.603436722886</v>
      </c>
    </row>
    <row r="158" spans="1:8">
      <c r="A158" s="100"/>
      <c r="B158" s="282" t="s">
        <v>334</v>
      </c>
      <c r="C158" s="127">
        <f>SUM(D158:H158)</f>
        <v>161659.12994931435</v>
      </c>
      <c r="D158" s="127">
        <v>153310.1181059847</v>
      </c>
      <c r="E158" s="127">
        <v>0</v>
      </c>
      <c r="F158" s="127">
        <v>0</v>
      </c>
      <c r="G158" s="127">
        <v>7663.8908408904417</v>
      </c>
      <c r="H158" s="127">
        <v>685.12100243919713</v>
      </c>
    </row>
    <row r="159" spans="1:8">
      <c r="A159" s="100"/>
      <c r="B159" s="175" t="s">
        <v>335</v>
      </c>
      <c r="C159" s="127">
        <f t="shared" ref="C159:H159" si="15">SUM(C157:C158)</f>
        <v>626610.50569075532</v>
      </c>
      <c r="D159" s="127">
        <f t="shared" si="15"/>
        <v>412328.06764840521</v>
      </c>
      <c r="E159" s="127">
        <f t="shared" si="15"/>
        <v>71878.485814871921</v>
      </c>
      <c r="F159" s="127">
        <f t="shared" si="15"/>
        <v>17639.770153571109</v>
      </c>
      <c r="G159" s="127">
        <f t="shared" si="15"/>
        <v>111420.45763474498</v>
      </c>
      <c r="H159" s="127">
        <f t="shared" si="15"/>
        <v>13343.724439162082</v>
      </c>
    </row>
    <row r="160" spans="1:8" ht="7.5" customHeight="1">
      <c r="A160" s="100"/>
      <c r="B160" s="179"/>
      <c r="C160" s="127"/>
      <c r="D160" s="127"/>
      <c r="E160" s="127"/>
      <c r="F160" s="127"/>
      <c r="G160" s="127"/>
      <c r="H160" s="127"/>
    </row>
    <row r="161" spans="1:8" ht="21" customHeight="1">
      <c r="A161" s="100"/>
      <c r="B161" s="275"/>
      <c r="C161" s="272">
        <v>2016</v>
      </c>
      <c r="D161" s="222"/>
      <c r="E161" s="222"/>
      <c r="F161" s="222"/>
      <c r="G161" s="222"/>
      <c r="H161" s="222"/>
    </row>
    <row r="162" spans="1:8" ht="14.45" customHeight="1">
      <c r="A162" s="111" t="s">
        <v>108</v>
      </c>
      <c r="B162" s="114" t="s">
        <v>109</v>
      </c>
      <c r="C162" s="127">
        <f>SUM(D162:H162)</f>
        <v>1895.1568234479503</v>
      </c>
      <c r="D162" s="127">
        <v>529.94203796880379</v>
      </c>
      <c r="E162" s="127">
        <v>246.86496733129556</v>
      </c>
      <c r="F162" s="127">
        <v>0</v>
      </c>
      <c r="G162" s="127">
        <v>961.32109812238252</v>
      </c>
      <c r="H162" s="127">
        <v>157.02872002546835</v>
      </c>
    </row>
    <row r="163" spans="1:8" ht="14.45" customHeight="1">
      <c r="A163" s="111" t="s">
        <v>110</v>
      </c>
      <c r="B163" s="114" t="s">
        <v>111</v>
      </c>
      <c r="C163" s="127">
        <f t="shared" ref="C163:C179" si="16">SUM(D163:H163)</f>
        <v>539.15734992199475</v>
      </c>
      <c r="D163" s="127">
        <v>211.84584253343647</v>
      </c>
      <c r="E163" s="127">
        <v>122.3464500992506</v>
      </c>
      <c r="F163" s="127">
        <v>33.989975524152229</v>
      </c>
      <c r="G163" s="127">
        <v>152.75600164683948</v>
      </c>
      <c r="H163" s="127">
        <v>18.219080118315951</v>
      </c>
    </row>
    <row r="164" spans="1:8" ht="14.45" customHeight="1">
      <c r="A164" s="111" t="s">
        <v>112</v>
      </c>
      <c r="B164" s="114" t="s">
        <v>113</v>
      </c>
      <c r="C164" s="127">
        <f t="shared" si="16"/>
        <v>25992.733466317775</v>
      </c>
      <c r="D164" s="127">
        <v>17392.020670118556</v>
      </c>
      <c r="E164" s="127">
        <v>1627.6262618318694</v>
      </c>
      <c r="F164" s="127">
        <v>665.37952086673783</v>
      </c>
      <c r="G164" s="127">
        <v>6099.9510227218489</v>
      </c>
      <c r="H164" s="127">
        <v>207.75599077876606</v>
      </c>
    </row>
    <row r="165" spans="1:8" ht="14.45" customHeight="1">
      <c r="A165" s="111" t="s">
        <v>114</v>
      </c>
      <c r="B165" s="114" t="s">
        <v>115</v>
      </c>
      <c r="C165" s="127">
        <f t="shared" si="16"/>
        <v>2922.5679194529725</v>
      </c>
      <c r="D165" s="127">
        <v>1094.9959714047241</v>
      </c>
      <c r="E165" s="127">
        <v>33.387726096845114</v>
      </c>
      <c r="F165" s="127">
        <v>91.875933841041785</v>
      </c>
      <c r="G165" s="127">
        <v>1623.1926167168353</v>
      </c>
      <c r="H165" s="127">
        <v>79.1156713935261</v>
      </c>
    </row>
    <row r="166" spans="1:8" ht="14.45" customHeight="1">
      <c r="A166" s="111" t="s">
        <v>116</v>
      </c>
      <c r="B166" s="114" t="s">
        <v>117</v>
      </c>
      <c r="C166" s="127">
        <f t="shared" si="16"/>
        <v>5325.0831098407361</v>
      </c>
      <c r="D166" s="127">
        <v>587.27880968483009</v>
      </c>
      <c r="E166" s="127">
        <v>3652.4430606513251</v>
      </c>
      <c r="F166" s="127">
        <v>147.2212273207725</v>
      </c>
      <c r="G166" s="127">
        <v>715.28061810820236</v>
      </c>
      <c r="H166" s="127">
        <v>222.85939407560599</v>
      </c>
    </row>
    <row r="167" spans="1:8" ht="14.45" customHeight="1">
      <c r="A167" s="111" t="s">
        <v>118</v>
      </c>
      <c r="B167" s="114" t="s">
        <v>119</v>
      </c>
      <c r="C167" s="127">
        <f t="shared" si="16"/>
        <v>17655.617221657092</v>
      </c>
      <c r="D167" s="127">
        <v>4932.0731701674886</v>
      </c>
      <c r="E167" s="127">
        <v>1256.1339183038231</v>
      </c>
      <c r="F167" s="127">
        <v>450.31567573210168</v>
      </c>
      <c r="G167" s="127">
        <v>10811.222764961096</v>
      </c>
      <c r="H167" s="127">
        <v>205.87169249258386</v>
      </c>
    </row>
    <row r="168" spans="1:8" ht="14.45" customHeight="1">
      <c r="A168" s="111" t="s">
        <v>120</v>
      </c>
      <c r="B168" s="114" t="s">
        <v>121</v>
      </c>
      <c r="C168" s="127">
        <f t="shared" si="16"/>
        <v>24941.516706437604</v>
      </c>
      <c r="D168" s="127">
        <v>11105.068888185047</v>
      </c>
      <c r="E168" s="127">
        <v>4274.0672480868016</v>
      </c>
      <c r="F168" s="127">
        <v>1055.6805731481138</v>
      </c>
      <c r="G168" s="127">
        <v>8125.120758920466</v>
      </c>
      <c r="H168" s="127">
        <v>381.57923809717113</v>
      </c>
    </row>
    <row r="169" spans="1:8" ht="14.45" customHeight="1">
      <c r="A169" s="111" t="s">
        <v>122</v>
      </c>
      <c r="B169" s="114" t="s">
        <v>123</v>
      </c>
      <c r="C169" s="127">
        <f t="shared" si="16"/>
        <v>38794.285685647701</v>
      </c>
      <c r="D169" s="127">
        <v>8794.1097796630456</v>
      </c>
      <c r="E169" s="127">
        <v>17242.670005872777</v>
      </c>
      <c r="F169" s="127">
        <v>278.92379914970996</v>
      </c>
      <c r="G169" s="127">
        <v>9314.9305145728358</v>
      </c>
      <c r="H169" s="127">
        <v>3163.6515863893324</v>
      </c>
    </row>
    <row r="170" spans="1:8" ht="14.45" customHeight="1">
      <c r="A170" s="111" t="s">
        <v>124</v>
      </c>
      <c r="B170" s="114" t="s">
        <v>125</v>
      </c>
      <c r="C170" s="127">
        <f t="shared" si="16"/>
        <v>1470.4877150664993</v>
      </c>
      <c r="D170" s="127">
        <v>939.801452917338</v>
      </c>
      <c r="E170" s="127">
        <v>0</v>
      </c>
      <c r="F170" s="127">
        <v>92.081933692703316</v>
      </c>
      <c r="G170" s="127">
        <v>429.96246299198441</v>
      </c>
      <c r="H170" s="127">
        <v>8.6418654644735771</v>
      </c>
    </row>
    <row r="171" spans="1:8" ht="14.45" customHeight="1">
      <c r="A171" s="111" t="s">
        <v>126</v>
      </c>
      <c r="B171" s="114" t="s">
        <v>127</v>
      </c>
      <c r="C171" s="127">
        <f t="shared" si="16"/>
        <v>3606.2979600206759</v>
      </c>
      <c r="D171" s="127">
        <v>2078.7963809321232</v>
      </c>
      <c r="E171" s="127">
        <v>899.9143632283434</v>
      </c>
      <c r="F171" s="127">
        <v>16.205321664040262</v>
      </c>
      <c r="G171" s="127">
        <v>603.04039219161757</v>
      </c>
      <c r="H171" s="127">
        <v>8.3415020045513604</v>
      </c>
    </row>
    <row r="172" spans="1:8" ht="14.45" customHeight="1">
      <c r="A172" s="111" t="s">
        <v>128</v>
      </c>
      <c r="B172" s="114" t="s">
        <v>129</v>
      </c>
      <c r="C172" s="127">
        <f t="shared" si="16"/>
        <v>2054.8716521030242</v>
      </c>
      <c r="D172" s="127">
        <v>1891.1865653836364</v>
      </c>
      <c r="E172" s="127">
        <v>3.276995648406134</v>
      </c>
      <c r="F172" s="127">
        <v>32.067310241977971</v>
      </c>
      <c r="G172" s="127">
        <v>124.74931157408186</v>
      </c>
      <c r="H172" s="127">
        <v>3.5914692549217166</v>
      </c>
    </row>
    <row r="173" spans="1:8" ht="14.45" customHeight="1">
      <c r="A173" s="111" t="s">
        <v>130</v>
      </c>
      <c r="B173" s="114" t="s">
        <v>131</v>
      </c>
      <c r="C173" s="127">
        <f t="shared" si="16"/>
        <v>1078.843295644609</v>
      </c>
      <c r="D173" s="127">
        <v>607.43786929431997</v>
      </c>
      <c r="E173" s="127">
        <v>0</v>
      </c>
      <c r="F173" s="127">
        <v>63.447954311750848</v>
      </c>
      <c r="G173" s="127">
        <v>399.65034416323761</v>
      </c>
      <c r="H173" s="127">
        <v>8.3071278753003952</v>
      </c>
    </row>
    <row r="174" spans="1:8" ht="14.45" customHeight="1">
      <c r="A174" s="111" t="s">
        <v>132</v>
      </c>
      <c r="B174" s="114" t="s">
        <v>133</v>
      </c>
      <c r="C174" s="127">
        <f t="shared" si="16"/>
        <v>10380.022571473437</v>
      </c>
      <c r="D174" s="127">
        <v>9852.2134874652384</v>
      </c>
      <c r="E174" s="127">
        <v>188.87058016714485</v>
      </c>
      <c r="F174" s="127">
        <v>31.224901208493421</v>
      </c>
      <c r="G174" s="127">
        <v>300.76720167586166</v>
      </c>
      <c r="H174" s="127">
        <v>6.9464009566984499</v>
      </c>
    </row>
    <row r="175" spans="1:8" ht="14.45" customHeight="1">
      <c r="A175" s="111" t="s">
        <v>134</v>
      </c>
      <c r="B175" s="114" t="s">
        <v>135</v>
      </c>
      <c r="C175" s="127">
        <f t="shared" si="16"/>
        <v>1676.8987233583125</v>
      </c>
      <c r="D175" s="127">
        <v>1115.8651340694994</v>
      </c>
      <c r="E175" s="127">
        <v>57.118514293929721</v>
      </c>
      <c r="F175" s="127">
        <v>57.116892204019862</v>
      </c>
      <c r="G175" s="127">
        <v>421.24879615684756</v>
      </c>
      <c r="H175" s="127">
        <v>25.54938663401569</v>
      </c>
    </row>
    <row r="176" spans="1:8" ht="14.45" customHeight="1">
      <c r="A176" s="111" t="s">
        <v>136</v>
      </c>
      <c r="B176" s="114" t="s">
        <v>137</v>
      </c>
      <c r="C176" s="127">
        <f t="shared" si="16"/>
        <v>9151.2970617408992</v>
      </c>
      <c r="D176" s="127">
        <v>3402.2341750029218</v>
      </c>
      <c r="E176" s="127">
        <v>42.340323440112485</v>
      </c>
      <c r="F176" s="127">
        <v>2198.1557504629523</v>
      </c>
      <c r="G176" s="127">
        <v>1919.0559737354483</v>
      </c>
      <c r="H176" s="127">
        <v>1589.5108390994651</v>
      </c>
    </row>
    <row r="177" spans="1:8" ht="14.45" customHeight="1">
      <c r="A177" s="111" t="s">
        <v>138</v>
      </c>
      <c r="B177" s="114" t="s">
        <v>139</v>
      </c>
      <c r="C177" s="127">
        <f t="shared" si="16"/>
        <v>493.08987161616187</v>
      </c>
      <c r="D177" s="127">
        <v>391.90988339273781</v>
      </c>
      <c r="E177" s="127">
        <v>23.586471882852393</v>
      </c>
      <c r="F177" s="127">
        <v>33.646642438049682</v>
      </c>
      <c r="G177" s="127">
        <v>39.149595726705364</v>
      </c>
      <c r="H177" s="127">
        <v>4.7972781758166665</v>
      </c>
    </row>
    <row r="178" spans="1:8" ht="14.45" customHeight="1">
      <c r="A178" s="111" t="s">
        <v>140</v>
      </c>
      <c r="B178" s="114" t="s">
        <v>141</v>
      </c>
      <c r="C178" s="127">
        <f t="shared" si="16"/>
        <v>4494.1886033068367</v>
      </c>
      <c r="D178" s="127">
        <v>3633.4357287035541</v>
      </c>
      <c r="E178" s="127">
        <v>15.864259759609013</v>
      </c>
      <c r="F178" s="127">
        <v>217.69158621585373</v>
      </c>
      <c r="G178" s="127">
        <v>529.7848542318003</v>
      </c>
      <c r="H178" s="127">
        <v>97.412174396019466</v>
      </c>
    </row>
    <row r="179" spans="1:8" ht="14.45" customHeight="1">
      <c r="A179" s="111" t="s">
        <v>146</v>
      </c>
      <c r="B179" s="114" t="s">
        <v>142</v>
      </c>
      <c r="C179" s="127">
        <f t="shared" si="16"/>
        <v>7864.5198427775222</v>
      </c>
      <c r="D179" s="127">
        <v>4434.8890789596899</v>
      </c>
      <c r="E179" s="127">
        <v>542.48885330560506</v>
      </c>
      <c r="F179" s="127">
        <v>533.43661587752854</v>
      </c>
      <c r="G179" s="127">
        <v>2157.6294261677294</v>
      </c>
      <c r="H179" s="127">
        <v>196.07586846696944</v>
      </c>
    </row>
    <row r="180" spans="1:8">
      <c r="A180" s="180"/>
      <c r="B180" s="175" t="s">
        <v>143</v>
      </c>
      <c r="C180" s="213">
        <f t="shared" ref="C180:H180" si="17">SUM(C162:C179)</f>
        <v>160336.63557983178</v>
      </c>
      <c r="D180" s="213">
        <f t="shared" si="17"/>
        <v>72995.104925847001</v>
      </c>
      <c r="E180" s="213">
        <f t="shared" si="17"/>
        <v>30228.999999999985</v>
      </c>
      <c r="F180" s="213">
        <f t="shared" si="17"/>
        <v>5998.4616138999991</v>
      </c>
      <c r="G180" s="213">
        <f t="shared" si="17"/>
        <v>44728.813754385817</v>
      </c>
      <c r="H180" s="213">
        <f t="shared" si="17"/>
        <v>6385.2552856990014</v>
      </c>
    </row>
    <row r="181" spans="1:8">
      <c r="A181" s="100"/>
      <c r="B181" s="282" t="s">
        <v>334</v>
      </c>
      <c r="C181" s="127">
        <f>SUM(D181:H181)</f>
        <v>245213.94278855223</v>
      </c>
      <c r="D181" s="127">
        <v>233735.70982863707</v>
      </c>
      <c r="E181" s="127">
        <v>0</v>
      </c>
      <c r="F181" s="127">
        <v>0</v>
      </c>
      <c r="G181" s="127">
        <v>10701.736245614165</v>
      </c>
      <c r="H181" s="127">
        <v>776.4967143009992</v>
      </c>
    </row>
    <row r="182" spans="1:8">
      <c r="A182" s="100"/>
      <c r="B182" s="175" t="s">
        <v>335</v>
      </c>
      <c r="C182" s="213">
        <f t="shared" ref="C182:H182" si="18">SUM(C180:C181)</f>
        <v>405550.57836838404</v>
      </c>
      <c r="D182" s="213">
        <f t="shared" si="18"/>
        <v>306730.8147544841</v>
      </c>
      <c r="E182" s="213">
        <f t="shared" si="18"/>
        <v>30228.999999999985</v>
      </c>
      <c r="F182" s="213">
        <f t="shared" si="18"/>
        <v>5998.4616138999991</v>
      </c>
      <c r="G182" s="213">
        <f t="shared" si="18"/>
        <v>55430.549999999981</v>
      </c>
      <c r="H182" s="213">
        <f t="shared" si="18"/>
        <v>7161.7520000000004</v>
      </c>
    </row>
    <row r="183" spans="1:8" ht="21" customHeight="1">
      <c r="A183" s="100"/>
      <c r="B183" s="275"/>
      <c r="C183" s="272" t="s">
        <v>342</v>
      </c>
      <c r="D183" s="222"/>
      <c r="E183" s="222"/>
      <c r="F183" s="222"/>
      <c r="G183" s="222"/>
      <c r="H183" s="222"/>
    </row>
    <row r="184" spans="1:8" ht="14.45" customHeight="1">
      <c r="A184" s="111" t="s">
        <v>108</v>
      </c>
      <c r="B184" s="114" t="s">
        <v>109</v>
      </c>
      <c r="C184" s="127">
        <f>SUM(D184:H184)</f>
        <v>1809.8417439881539</v>
      </c>
      <c r="D184" s="127">
        <v>534.18453732951775</v>
      </c>
      <c r="E184" s="127">
        <v>312.76624799204995</v>
      </c>
      <c r="F184" s="127">
        <v>0</v>
      </c>
      <c r="G184" s="127">
        <v>848.17647325971552</v>
      </c>
      <c r="H184" s="127">
        <v>114.71448540687061</v>
      </c>
    </row>
    <row r="185" spans="1:8" ht="14.45" customHeight="1">
      <c r="A185" s="111" t="s">
        <v>110</v>
      </c>
      <c r="B185" s="114" t="s">
        <v>111</v>
      </c>
      <c r="C185" s="127">
        <f t="shared" ref="C185:C201" si="19">SUM(D185:H185)</f>
        <v>537.60881448747284</v>
      </c>
      <c r="D185" s="127">
        <v>215.19190079596109</v>
      </c>
      <c r="E185" s="127">
        <v>168.41552019234857</v>
      </c>
      <c r="F185" s="127">
        <v>9.3952782458612081</v>
      </c>
      <c r="G185" s="127">
        <v>131.93374564888325</v>
      </c>
      <c r="H185" s="127">
        <v>12.672369604418774</v>
      </c>
    </row>
    <row r="186" spans="1:8" ht="14.45" customHeight="1">
      <c r="A186" s="111" t="s">
        <v>112</v>
      </c>
      <c r="B186" s="114" t="s">
        <v>113</v>
      </c>
      <c r="C186" s="127">
        <f t="shared" si="19"/>
        <v>24622.566241958652</v>
      </c>
      <c r="D186" s="127">
        <v>16801.404413891032</v>
      </c>
      <c r="E186" s="127">
        <v>2103.8991149432595</v>
      </c>
      <c r="F186" s="127">
        <v>198.2107016879477</v>
      </c>
      <c r="G186" s="127">
        <v>5358.1285376943506</v>
      </c>
      <c r="H186" s="127">
        <v>160.92347374206219</v>
      </c>
    </row>
    <row r="187" spans="1:8" ht="14.45" customHeight="1">
      <c r="A187" s="111" t="s">
        <v>114</v>
      </c>
      <c r="B187" s="114" t="s">
        <v>115</v>
      </c>
      <c r="C187" s="127">
        <f t="shared" si="19"/>
        <v>2732.3416781239243</v>
      </c>
      <c r="D187" s="127">
        <v>1122.0728945364463</v>
      </c>
      <c r="E187" s="127">
        <v>54.192579874313104</v>
      </c>
      <c r="F187" s="127">
        <v>27.513330610511446</v>
      </c>
      <c r="G187" s="127">
        <v>1458.3158572312352</v>
      </c>
      <c r="H187" s="127">
        <v>70.247015871418171</v>
      </c>
    </row>
    <row r="188" spans="1:8" ht="14.45" customHeight="1">
      <c r="A188" s="111" t="s">
        <v>116</v>
      </c>
      <c r="B188" s="114" t="s">
        <v>117</v>
      </c>
      <c r="C188" s="127">
        <f t="shared" si="19"/>
        <v>6045.1319846063898</v>
      </c>
      <c r="D188" s="127">
        <v>572.84189596477336</v>
      </c>
      <c r="E188" s="127">
        <v>4641.8231377141783</v>
      </c>
      <c r="F188" s="127">
        <v>43.435854795602538</v>
      </c>
      <c r="G188" s="127">
        <v>626.32402746842524</v>
      </c>
      <c r="H188" s="127">
        <v>160.70706866341024</v>
      </c>
    </row>
    <row r="189" spans="1:8" ht="14.45" customHeight="1">
      <c r="A189" s="111" t="s">
        <v>118</v>
      </c>
      <c r="B189" s="114" t="s">
        <v>119</v>
      </c>
      <c r="C189" s="127">
        <f t="shared" si="19"/>
        <v>16693.199221915889</v>
      </c>
      <c r="D189" s="127">
        <v>5053.4274209984123</v>
      </c>
      <c r="E189" s="127">
        <v>1574.7347467765867</v>
      </c>
      <c r="F189" s="127">
        <v>137.28973958846876</v>
      </c>
      <c r="G189" s="127">
        <v>9782.063557115298</v>
      </c>
      <c r="H189" s="127">
        <v>145.68375743712238</v>
      </c>
    </row>
    <row r="190" spans="1:8" ht="14.45" customHeight="1">
      <c r="A190" s="111" t="s">
        <v>120</v>
      </c>
      <c r="B190" s="114" t="s">
        <v>121</v>
      </c>
      <c r="C190" s="127">
        <f t="shared" si="19"/>
        <v>24346.964586468628</v>
      </c>
      <c r="D190" s="127">
        <v>11012.733855269977</v>
      </c>
      <c r="E190" s="127">
        <v>5415.4113836130855</v>
      </c>
      <c r="F190" s="127">
        <v>320.11196448635314</v>
      </c>
      <c r="G190" s="127">
        <v>7257.8588704418635</v>
      </c>
      <c r="H190" s="127">
        <v>340.84851265734699</v>
      </c>
    </row>
    <row r="191" spans="1:8" ht="14.45" customHeight="1">
      <c r="A191" s="111" t="s">
        <v>122</v>
      </c>
      <c r="B191" s="114" t="s">
        <v>123</v>
      </c>
      <c r="C191" s="127">
        <f t="shared" si="19"/>
        <v>43068.578900800378</v>
      </c>
      <c r="D191" s="127">
        <v>8939.7463347969606</v>
      </c>
      <c r="E191" s="127">
        <v>21945.075510687697</v>
      </c>
      <c r="F191" s="127">
        <v>83.667425221037689</v>
      </c>
      <c r="G191" s="127">
        <v>8037.3163675981896</v>
      </c>
      <c r="H191" s="127">
        <v>4062.7732624964901</v>
      </c>
    </row>
    <row r="192" spans="1:8" ht="14.45" customHeight="1">
      <c r="A192" s="111" t="s">
        <v>124</v>
      </c>
      <c r="B192" s="114" t="s">
        <v>125</v>
      </c>
      <c r="C192" s="127">
        <f t="shared" si="19"/>
        <v>1396.0394810442649</v>
      </c>
      <c r="D192" s="127">
        <v>963.19254256753607</v>
      </c>
      <c r="E192" s="127">
        <v>0</v>
      </c>
      <c r="F192" s="127">
        <v>27.058401348080274</v>
      </c>
      <c r="G192" s="127">
        <v>397.60755876550081</v>
      </c>
      <c r="H192" s="127">
        <v>8.1809783631479132</v>
      </c>
    </row>
    <row r="193" spans="1:9" ht="14.45" customHeight="1">
      <c r="A193" s="111" t="s">
        <v>126</v>
      </c>
      <c r="B193" s="114" t="s">
        <v>127</v>
      </c>
      <c r="C193" s="127">
        <f t="shared" si="19"/>
        <v>3874.1471417235985</v>
      </c>
      <c r="D193" s="127">
        <v>2152.4004237484423</v>
      </c>
      <c r="E193" s="127">
        <v>1140.9689931301955</v>
      </c>
      <c r="F193" s="127">
        <v>4.9844423535937352</v>
      </c>
      <c r="G193" s="127">
        <v>569.06362581084591</v>
      </c>
      <c r="H193" s="127">
        <v>6.7296566805210016</v>
      </c>
    </row>
    <row r="194" spans="1:9" ht="14.45" customHeight="1">
      <c r="A194" s="111" t="s">
        <v>128</v>
      </c>
      <c r="B194" s="114" t="s">
        <v>129</v>
      </c>
      <c r="C194" s="127">
        <f t="shared" si="19"/>
        <v>2018.7619521588945</v>
      </c>
      <c r="D194" s="127">
        <v>1897.3633117745244</v>
      </c>
      <c r="E194" s="127">
        <v>0</v>
      </c>
      <c r="F194" s="127">
        <v>9.177703381220212</v>
      </c>
      <c r="G194" s="127">
        <v>109.3908493496217</v>
      </c>
      <c r="H194" s="127">
        <v>2.8300876535282433</v>
      </c>
    </row>
    <row r="195" spans="1:9" ht="14.45" customHeight="1">
      <c r="A195" s="111" t="s">
        <v>130</v>
      </c>
      <c r="B195" s="114" t="s">
        <v>131</v>
      </c>
      <c r="C195" s="127">
        <f t="shared" si="19"/>
        <v>1107.815657976643</v>
      </c>
      <c r="D195" s="127">
        <v>670.17164629879994</v>
      </c>
      <c r="E195" s="127">
        <v>4.973028514013059</v>
      </c>
      <c r="F195" s="127">
        <v>20.748730273491383</v>
      </c>
      <c r="G195" s="127">
        <v>405.55537476844569</v>
      </c>
      <c r="H195" s="127">
        <v>6.3668781218931123</v>
      </c>
    </row>
    <row r="196" spans="1:9" ht="14.45" customHeight="1">
      <c r="A196" s="111" t="s">
        <v>132</v>
      </c>
      <c r="B196" s="114" t="s">
        <v>133</v>
      </c>
      <c r="C196" s="127">
        <f t="shared" si="19"/>
        <v>11234.455179700741</v>
      </c>
      <c r="D196" s="127">
        <v>10677.073773537104</v>
      </c>
      <c r="E196" s="127">
        <v>239.751142609944</v>
      </c>
      <c r="F196" s="127">
        <v>10.557469575185523</v>
      </c>
      <c r="G196" s="127">
        <v>299.97978881761594</v>
      </c>
      <c r="H196" s="127">
        <v>7.0930051608901969</v>
      </c>
    </row>
    <row r="197" spans="1:9" ht="14.45" customHeight="1">
      <c r="A197" s="111" t="s">
        <v>134</v>
      </c>
      <c r="B197" s="114" t="s">
        <v>135</v>
      </c>
      <c r="C197" s="127">
        <f t="shared" si="19"/>
        <v>1558.9738449866877</v>
      </c>
      <c r="D197" s="127">
        <v>1063.6269357154574</v>
      </c>
      <c r="E197" s="127">
        <v>67.5714298465562</v>
      </c>
      <c r="F197" s="127">
        <v>18.424635128462562</v>
      </c>
      <c r="G197" s="127">
        <v>384.69235776071548</v>
      </c>
      <c r="H197" s="127">
        <v>24.65848653549623</v>
      </c>
    </row>
    <row r="198" spans="1:9" ht="14.45" customHeight="1">
      <c r="A198" s="111" t="s">
        <v>136</v>
      </c>
      <c r="B198" s="114" t="s">
        <v>137</v>
      </c>
      <c r="C198" s="127">
        <f t="shared" si="19"/>
        <v>6877.5352408004619</v>
      </c>
      <c r="D198" s="127">
        <v>3392.3146031732813</v>
      </c>
      <c r="E198" s="127">
        <v>43.507117587194131</v>
      </c>
      <c r="F198" s="127">
        <v>644.65454439812311</v>
      </c>
      <c r="G198" s="127">
        <v>1665.6816020353394</v>
      </c>
      <c r="H198" s="127">
        <v>1131.3773736065245</v>
      </c>
    </row>
    <row r="199" spans="1:9" ht="14.45" customHeight="1">
      <c r="A199" s="111" t="s">
        <v>138</v>
      </c>
      <c r="B199" s="114" t="s">
        <v>139</v>
      </c>
      <c r="C199" s="127">
        <f t="shared" si="19"/>
        <v>496.03723755955673</v>
      </c>
      <c r="D199" s="127">
        <v>413.72359418129076</v>
      </c>
      <c r="E199" s="127">
        <v>29.943199920110629</v>
      </c>
      <c r="F199" s="127">
        <v>10.542491168513733</v>
      </c>
      <c r="G199" s="127">
        <v>35.801298449628504</v>
      </c>
      <c r="H199" s="127">
        <v>6.0266538400131537</v>
      </c>
    </row>
    <row r="200" spans="1:9" ht="14.45" customHeight="1">
      <c r="A200" s="111" t="s">
        <v>140</v>
      </c>
      <c r="B200" s="114" t="s">
        <v>141</v>
      </c>
      <c r="C200" s="127">
        <f t="shared" si="19"/>
        <v>4379.7560874912924</v>
      </c>
      <c r="D200" s="127">
        <v>3744.5372133581227</v>
      </c>
      <c r="E200" s="127">
        <v>18.23656828591507</v>
      </c>
      <c r="F200" s="127">
        <v>64.505858725958234</v>
      </c>
      <c r="G200" s="127">
        <v>473.12594965064852</v>
      </c>
      <c r="H200" s="127">
        <v>79.350497470648037</v>
      </c>
    </row>
    <row r="201" spans="1:9" ht="14.45" customHeight="1">
      <c r="A201" s="111" t="s">
        <v>146</v>
      </c>
      <c r="B201" s="114" t="s">
        <v>142</v>
      </c>
      <c r="C201" s="127">
        <f t="shared" si="19"/>
        <v>7246.1681901233251</v>
      </c>
      <c r="D201" s="127">
        <v>4329.6130645377143</v>
      </c>
      <c r="E201" s="127">
        <v>688.6935981625445</v>
      </c>
      <c r="F201" s="127">
        <v>157.23344286278842</v>
      </c>
      <c r="G201" s="127">
        <v>1888.0687190850094</v>
      </c>
      <c r="H201" s="127">
        <v>182.55936547526852</v>
      </c>
    </row>
    <row r="202" spans="1:9">
      <c r="A202" s="180"/>
      <c r="B202" s="175" t="s">
        <v>143</v>
      </c>
      <c r="C202" s="213">
        <f t="shared" ref="C202:H202" si="20">SUM(C184:C201)</f>
        <v>160045.92318591499</v>
      </c>
      <c r="D202" s="213">
        <f t="shared" si="20"/>
        <v>73555.620362475354</v>
      </c>
      <c r="E202" s="213">
        <f t="shared" si="20"/>
        <v>38449.963319849987</v>
      </c>
      <c r="F202" s="213">
        <f t="shared" si="20"/>
        <v>1787.5120138511998</v>
      </c>
      <c r="G202" s="213">
        <f t="shared" si="20"/>
        <v>39729.084560951327</v>
      </c>
      <c r="H202" s="213">
        <f t="shared" si="20"/>
        <v>6523.74292878707</v>
      </c>
    </row>
    <row r="203" spans="1:9">
      <c r="A203" s="100"/>
      <c r="B203" s="282" t="s">
        <v>334</v>
      </c>
      <c r="C203" s="127">
        <f>SUM(D203:H203)</f>
        <v>237027.78893663452</v>
      </c>
      <c r="D203" s="127">
        <v>227007.34801517293</v>
      </c>
      <c r="E203" s="127">
        <v>0</v>
      </c>
      <c r="F203" s="127">
        <v>0</v>
      </c>
      <c r="G203" s="127">
        <v>9445.2134390486717</v>
      </c>
      <c r="H203" s="127">
        <v>575.22748241292709</v>
      </c>
    </row>
    <row r="204" spans="1:9">
      <c r="A204" s="100"/>
      <c r="B204" s="175" t="s">
        <v>335</v>
      </c>
      <c r="C204" s="213">
        <f t="shared" ref="C204:H204" si="21">SUM(C202:C203)</f>
        <v>397073.71212254954</v>
      </c>
      <c r="D204" s="213">
        <f t="shared" si="21"/>
        <v>300562.96837764827</v>
      </c>
      <c r="E204" s="213">
        <f t="shared" si="21"/>
        <v>38449.963319849987</v>
      </c>
      <c r="F204" s="213">
        <f t="shared" si="21"/>
        <v>1787.5120138511998</v>
      </c>
      <c r="G204" s="213">
        <f t="shared" si="21"/>
        <v>49174.297999999995</v>
      </c>
      <c r="H204" s="213">
        <f t="shared" si="21"/>
        <v>7098.9704111999972</v>
      </c>
      <c r="I204" s="214"/>
    </row>
    <row r="205" spans="1:9" ht="18" customHeight="1">
      <c r="A205" s="283" t="s">
        <v>83</v>
      </c>
      <c r="B205" s="179"/>
      <c r="C205" s="127"/>
      <c r="D205" s="127"/>
      <c r="E205" s="127"/>
      <c r="F205" s="127"/>
      <c r="G205" s="127"/>
      <c r="H205" s="127"/>
    </row>
    <row r="206" spans="1:9" ht="15" customHeight="1">
      <c r="A206" s="105" t="s">
        <v>343</v>
      </c>
      <c r="B206" s="106"/>
      <c r="C206" s="106"/>
    </row>
    <row r="207" spans="1:9" ht="15" customHeight="1">
      <c r="A207" s="103" t="s">
        <v>338</v>
      </c>
      <c r="B207" s="106"/>
      <c r="C207" s="106"/>
    </row>
    <row r="208" spans="1:9" ht="15" customHeight="1">
      <c r="A208" s="14" t="s">
        <v>339</v>
      </c>
      <c r="B208" s="106"/>
      <c r="C208" s="106"/>
    </row>
    <row r="209" spans="1:3" ht="15" customHeight="1">
      <c r="A209" s="103" t="s">
        <v>340</v>
      </c>
      <c r="B209" s="106"/>
      <c r="C209" s="106"/>
    </row>
    <row r="210" spans="1:3" s="85" customFormat="1" ht="15" customHeight="1">
      <c r="A210" s="105" t="s">
        <v>341</v>
      </c>
      <c r="B210" s="86"/>
      <c r="C210" s="86"/>
    </row>
    <row r="211" spans="1:3" ht="18">
      <c r="A211" s="14"/>
      <c r="B211" s="118"/>
      <c r="C211" s="106"/>
    </row>
    <row r="212" spans="1:3">
      <c r="A212" s="14"/>
      <c r="B212" s="102"/>
    </row>
    <row r="213" spans="1:3">
      <c r="A213" s="14"/>
      <c r="B213" s="102"/>
    </row>
    <row r="214" spans="1:3">
      <c r="A214" s="14"/>
      <c r="B214" s="102"/>
    </row>
    <row r="215" spans="1:3">
      <c r="A215" s="14"/>
      <c r="B215" s="102"/>
    </row>
    <row r="216" spans="1:3">
      <c r="A216" s="14"/>
      <c r="B216" s="102"/>
      <c r="C216" s="98"/>
    </row>
  </sheetData>
  <pageMargins left="0.59055118110236227" right="0.19685039370078741" top="0.59055118110236227" bottom="0.59055118110236227" header="0.31496062992125984" footer="0.19685039370078741"/>
  <pageSetup paperSize="9" scale="70" orientation="portrait" r:id="rId1"/>
  <headerFooter>
    <oddFooter>&amp;L&amp;"MetaNormalLF-Roman,Standard"&amp;10Statistisches Bundesamt, Tabellen zu den UGR, Teil 5, 2019</oddFooter>
  </headerFooter>
  <rowBreaks count="1" manualBreakCount="1">
    <brk id="16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workbookViewId="0">
      <selection activeCell="I4" sqref="I4"/>
    </sheetView>
  </sheetViews>
  <sheetFormatPr baseColWidth="10" defaultRowHeight="15"/>
  <cols>
    <col min="1" max="1" width="5.7109375" customWidth="1"/>
    <col min="2" max="2" width="55.7109375" customWidth="1"/>
    <col min="3" max="15" width="10.7109375" customWidth="1"/>
  </cols>
  <sheetData>
    <row r="1" spans="1:18" s="85" customFormat="1" ht="20.100000000000001" customHeight="1">
      <c r="A1" s="271" t="s">
        <v>347</v>
      </c>
      <c r="B1" s="86"/>
      <c r="H1" s="84"/>
    </row>
    <row r="2" spans="1:18" s="88" customFormat="1" ht="18" customHeight="1">
      <c r="A2" s="5" t="s">
        <v>482</v>
      </c>
      <c r="B2" s="69"/>
      <c r="H2" s="87"/>
    </row>
    <row r="3" spans="1:18" s="14" customFormat="1" ht="18" customHeight="1">
      <c r="B3" s="108"/>
    </row>
    <row r="4" spans="1:18" s="104" customFormat="1" ht="27" customHeight="1">
      <c r="A4" s="110" t="s">
        <v>344</v>
      </c>
      <c r="B4" s="92" t="s">
        <v>107</v>
      </c>
      <c r="C4" s="109">
        <v>2005</v>
      </c>
      <c r="D4" s="92">
        <v>2006</v>
      </c>
      <c r="E4" s="110">
        <v>2007</v>
      </c>
      <c r="F4" s="93" t="s">
        <v>323</v>
      </c>
      <c r="G4" s="92" t="s">
        <v>324</v>
      </c>
      <c r="H4" s="93">
        <v>2010</v>
      </c>
      <c r="I4" s="92">
        <v>2011</v>
      </c>
      <c r="J4" s="93">
        <v>2012</v>
      </c>
      <c r="K4" s="92" t="s">
        <v>325</v>
      </c>
      <c r="L4" s="109" t="s">
        <v>326</v>
      </c>
      <c r="M4" s="92">
        <v>2015</v>
      </c>
      <c r="N4" s="92">
        <v>2016</v>
      </c>
      <c r="O4" s="109" t="s">
        <v>348</v>
      </c>
      <c r="P4" s="62"/>
    </row>
    <row r="5" spans="1:18" ht="21" customHeight="1">
      <c r="A5" s="111" t="s">
        <v>108</v>
      </c>
      <c r="B5" s="112" t="s">
        <v>109</v>
      </c>
      <c r="C5" s="95">
        <v>258.47472338964548</v>
      </c>
      <c r="D5" s="95">
        <v>240.94724330499918</v>
      </c>
      <c r="E5" s="95">
        <v>209.27499337999504</v>
      </c>
      <c r="F5" s="95">
        <v>195.62549695303471</v>
      </c>
      <c r="G5" s="95">
        <v>162.20605182600283</v>
      </c>
      <c r="H5" s="95">
        <v>149.18353219637146</v>
      </c>
      <c r="I5" s="95">
        <v>144.3524183720472</v>
      </c>
      <c r="J5" s="113">
        <v>130.51088157412241</v>
      </c>
      <c r="K5" s="113">
        <v>129.1716460850017</v>
      </c>
      <c r="L5" s="113">
        <v>219.6889018727401</v>
      </c>
      <c r="M5" s="113">
        <v>199.42116870509039</v>
      </c>
      <c r="N5" s="113">
        <v>191.58023326829399</v>
      </c>
      <c r="O5" s="113">
        <v>178.34788240591627</v>
      </c>
      <c r="P5" s="10"/>
      <c r="Q5" s="10"/>
      <c r="R5" s="10"/>
    </row>
    <row r="6" spans="1:18" ht="15" customHeight="1">
      <c r="A6" s="111" t="s">
        <v>110</v>
      </c>
      <c r="B6" s="114" t="s">
        <v>111</v>
      </c>
      <c r="C6" s="95">
        <v>81.087949671689131</v>
      </c>
      <c r="D6" s="95">
        <v>72.531352863400627</v>
      </c>
      <c r="E6" s="95">
        <v>52.588522831280812</v>
      </c>
      <c r="F6" s="95">
        <v>49.342283621836742</v>
      </c>
      <c r="G6" s="95">
        <v>41.993365356595888</v>
      </c>
      <c r="H6" s="95">
        <v>34.47475626713728</v>
      </c>
      <c r="I6" s="95">
        <v>33.636362200779757</v>
      </c>
      <c r="J6" s="95">
        <v>31.442192039889921</v>
      </c>
      <c r="K6" s="95">
        <v>30.955419688550101</v>
      </c>
      <c r="L6" s="95">
        <v>30.169437014811695</v>
      </c>
      <c r="M6" s="95">
        <v>26.748361280402449</v>
      </c>
      <c r="N6" s="95">
        <v>25.167982066903001</v>
      </c>
      <c r="O6" s="95">
        <v>23.757177246365565</v>
      </c>
      <c r="P6" s="10"/>
      <c r="Q6" s="10"/>
      <c r="R6" s="10"/>
    </row>
    <row r="7" spans="1:18" ht="15" customHeight="1">
      <c r="A7" s="111" t="s">
        <v>112</v>
      </c>
      <c r="B7" s="114" t="s">
        <v>113</v>
      </c>
      <c r="C7" s="95">
        <v>4480.3777318914445</v>
      </c>
      <c r="D7" s="95">
        <v>4409.4010223967398</v>
      </c>
      <c r="E7" s="95">
        <v>3709.4603936887202</v>
      </c>
      <c r="F7" s="95">
        <v>3456.0183309321228</v>
      </c>
      <c r="G7" s="95">
        <v>3221.5642330030096</v>
      </c>
      <c r="H7" s="95">
        <v>3309.8460065548647</v>
      </c>
      <c r="I7" s="95">
        <v>3471.5556919955438</v>
      </c>
      <c r="J7" s="95">
        <v>3543.239621072295</v>
      </c>
      <c r="K7" s="95">
        <v>3500.9684498398365</v>
      </c>
      <c r="L7" s="95">
        <v>4340.2655023899224</v>
      </c>
      <c r="M7" s="95">
        <v>4370.498700961507</v>
      </c>
      <c r="N7" s="95">
        <v>4490.373749274594</v>
      </c>
      <c r="O7" s="95">
        <v>4926.0868688817627</v>
      </c>
      <c r="P7" s="10"/>
      <c r="Q7" s="10"/>
      <c r="R7" s="10"/>
    </row>
    <row r="8" spans="1:18" ht="15" customHeight="1">
      <c r="A8" s="111" t="s">
        <v>114</v>
      </c>
      <c r="B8" s="114" t="s">
        <v>115</v>
      </c>
      <c r="C8" s="95">
        <v>184.6715100638979</v>
      </c>
      <c r="D8" s="95">
        <v>183.17635903082186</v>
      </c>
      <c r="E8" s="95">
        <v>167.4437184861336</v>
      </c>
      <c r="F8" s="95">
        <v>171.72313232268647</v>
      </c>
      <c r="G8" s="95">
        <v>219.29422578600952</v>
      </c>
      <c r="H8" s="95">
        <v>230.62451269099418</v>
      </c>
      <c r="I8" s="95">
        <v>202.21978369289184</v>
      </c>
      <c r="J8" s="95">
        <v>181.9937285623293</v>
      </c>
      <c r="K8" s="95">
        <v>135.91012914578926</v>
      </c>
      <c r="L8" s="95">
        <v>198.89469501561661</v>
      </c>
      <c r="M8" s="95">
        <v>206.51919734951255</v>
      </c>
      <c r="N8" s="95">
        <v>208.40745488798942</v>
      </c>
      <c r="O8" s="95">
        <v>210.3651762406254</v>
      </c>
      <c r="P8" s="10"/>
      <c r="Q8" s="10"/>
      <c r="R8" s="10"/>
    </row>
    <row r="9" spans="1:18" ht="15" customHeight="1">
      <c r="A9" s="111" t="s">
        <v>116</v>
      </c>
      <c r="B9" s="114" t="s">
        <v>117</v>
      </c>
      <c r="C9" s="95">
        <v>1179.1850029363732</v>
      </c>
      <c r="D9" s="95">
        <v>1305.0793828676701</v>
      </c>
      <c r="E9" s="95">
        <v>1133.4538423961094</v>
      </c>
      <c r="F9" s="95">
        <v>1185.6912793926838</v>
      </c>
      <c r="G9" s="95">
        <v>1052.311828453084</v>
      </c>
      <c r="H9" s="95">
        <v>953.69464224823787</v>
      </c>
      <c r="I9" s="95">
        <v>909.35995530716616</v>
      </c>
      <c r="J9" s="95">
        <v>865.2622030195995</v>
      </c>
      <c r="K9" s="95">
        <v>843.09599751014002</v>
      </c>
      <c r="L9" s="95">
        <v>122.52435572697358</v>
      </c>
      <c r="M9" s="95">
        <v>110.40437871993028</v>
      </c>
      <c r="N9" s="95">
        <v>105.72385532488676</v>
      </c>
      <c r="O9" s="95">
        <v>103.75265592381274</v>
      </c>
      <c r="P9" s="10"/>
      <c r="Q9" s="10"/>
      <c r="R9" s="10"/>
    </row>
    <row r="10" spans="1:18" ht="15" customHeight="1">
      <c r="A10" s="111" t="s">
        <v>118</v>
      </c>
      <c r="B10" s="114" t="s">
        <v>119</v>
      </c>
      <c r="C10" s="95">
        <v>1171.9684742860022</v>
      </c>
      <c r="D10" s="95">
        <v>1176.6287204776108</v>
      </c>
      <c r="E10" s="95">
        <v>904.96206578787815</v>
      </c>
      <c r="F10" s="95">
        <v>871.48505666612971</v>
      </c>
      <c r="G10" s="95">
        <v>726.26122737039725</v>
      </c>
      <c r="H10" s="95">
        <v>762.70361244164974</v>
      </c>
      <c r="I10" s="95">
        <v>788.34458326108665</v>
      </c>
      <c r="J10" s="95">
        <v>843.54250946494244</v>
      </c>
      <c r="K10" s="95">
        <v>869.12652035205383</v>
      </c>
      <c r="L10" s="95">
        <v>1028.7192684357178</v>
      </c>
      <c r="M10" s="95">
        <v>968.07220399831181</v>
      </c>
      <c r="N10" s="95">
        <v>956.47255644644724</v>
      </c>
      <c r="O10" s="95">
        <v>945.17859176557067</v>
      </c>
      <c r="P10" s="10"/>
      <c r="Q10" s="10"/>
      <c r="R10" s="10"/>
    </row>
    <row r="11" spans="1:18" ht="15" customHeight="1">
      <c r="A11" s="111" t="s">
        <v>120</v>
      </c>
      <c r="B11" s="114" t="s">
        <v>121</v>
      </c>
      <c r="C11" s="95">
        <v>5911.2868437910693</v>
      </c>
      <c r="D11" s="95">
        <v>5789.1050456642561</v>
      </c>
      <c r="E11" s="95">
        <v>5248.0608837586269</v>
      </c>
      <c r="F11" s="95">
        <v>4691.9078943868135</v>
      </c>
      <c r="G11" s="95">
        <v>5050.4604391890971</v>
      </c>
      <c r="H11" s="95">
        <v>5141.9735201301974</v>
      </c>
      <c r="I11" s="95">
        <v>5192.0075565306497</v>
      </c>
      <c r="J11" s="95">
        <v>5197.2258949173975</v>
      </c>
      <c r="K11" s="95">
        <v>5137.3113147597596</v>
      </c>
      <c r="L11" s="95">
        <v>2380.9228604196569</v>
      </c>
      <c r="M11" s="95">
        <v>2269.0958884987467</v>
      </c>
      <c r="N11" s="95">
        <v>2289.6628872910824</v>
      </c>
      <c r="O11" s="95">
        <v>2271.9732410630822</v>
      </c>
      <c r="P11" s="10"/>
      <c r="Q11" s="10"/>
      <c r="R11" s="10"/>
    </row>
    <row r="12" spans="1:18" ht="15" customHeight="1">
      <c r="A12" s="111" t="s">
        <v>122</v>
      </c>
      <c r="B12" s="114" t="s">
        <v>123</v>
      </c>
      <c r="C12" s="95">
        <v>998.33780198108889</v>
      </c>
      <c r="D12" s="95">
        <v>1007.8294549766191</v>
      </c>
      <c r="E12" s="95">
        <v>859.99301891641721</v>
      </c>
      <c r="F12" s="95">
        <v>822.56245926798033</v>
      </c>
      <c r="G12" s="95">
        <v>982.40341654100962</v>
      </c>
      <c r="H12" s="95">
        <v>998.59751503203461</v>
      </c>
      <c r="I12" s="95">
        <v>892.8644912934144</v>
      </c>
      <c r="J12" s="95">
        <v>851.55006136785846</v>
      </c>
      <c r="K12" s="95">
        <v>732.70098162574845</v>
      </c>
      <c r="L12" s="95">
        <v>1444.7284434607952</v>
      </c>
      <c r="M12" s="95">
        <v>1328.0660770021282</v>
      </c>
      <c r="N12" s="95">
        <v>1290.5775363057603</v>
      </c>
      <c r="O12" s="95">
        <v>1242.5503749250195</v>
      </c>
      <c r="P12" s="10"/>
      <c r="Q12" s="10"/>
      <c r="R12" s="10"/>
    </row>
    <row r="13" spans="1:18" ht="15" customHeight="1">
      <c r="A13" s="111" t="s">
        <v>124</v>
      </c>
      <c r="B13" s="114" t="s">
        <v>125</v>
      </c>
      <c r="C13" s="95">
        <v>497.28967802085418</v>
      </c>
      <c r="D13" s="95">
        <v>483.70872523608926</v>
      </c>
      <c r="E13" s="95">
        <v>403.28722473139874</v>
      </c>
      <c r="F13" s="95">
        <v>411.3700931875004</v>
      </c>
      <c r="G13" s="95">
        <v>385.21386895002564</v>
      </c>
      <c r="H13" s="95">
        <v>383.17289982831403</v>
      </c>
      <c r="I13" s="95">
        <v>391.43560512407601</v>
      </c>
      <c r="J13" s="95">
        <v>403.1296182575399</v>
      </c>
      <c r="K13" s="95">
        <v>401.01959187227237</v>
      </c>
      <c r="L13" s="95">
        <v>577.17235386662446</v>
      </c>
      <c r="M13" s="95">
        <v>555.43373227490508</v>
      </c>
      <c r="N13" s="95">
        <v>562.53484727943112</v>
      </c>
      <c r="O13" s="95">
        <v>558.84449533234556</v>
      </c>
      <c r="P13" s="10"/>
      <c r="Q13" s="10"/>
      <c r="R13" s="10"/>
    </row>
    <row r="14" spans="1:18" ht="15" customHeight="1">
      <c r="A14" s="111" t="s">
        <v>126</v>
      </c>
      <c r="B14" s="114" t="s">
        <v>127</v>
      </c>
      <c r="C14" s="95">
        <v>1493.2218322240083</v>
      </c>
      <c r="D14" s="95">
        <v>1450.6010000031713</v>
      </c>
      <c r="E14" s="95">
        <v>1208.4443224426827</v>
      </c>
      <c r="F14" s="95">
        <v>1237.2815834575733</v>
      </c>
      <c r="G14" s="95">
        <v>882.26154546957684</v>
      </c>
      <c r="H14" s="95">
        <v>804.18599258186214</v>
      </c>
      <c r="I14" s="95">
        <v>871.05573908581346</v>
      </c>
      <c r="J14" s="95">
        <v>940.27322907996108</v>
      </c>
      <c r="K14" s="95">
        <v>930.59528150873007</v>
      </c>
      <c r="L14" s="95">
        <v>271.76850974152217</v>
      </c>
      <c r="M14" s="95">
        <v>272.83443045250749</v>
      </c>
      <c r="N14" s="95">
        <v>309.39229771761472</v>
      </c>
      <c r="O14" s="95">
        <v>353.05817875499429</v>
      </c>
      <c r="P14" s="10"/>
      <c r="Q14" s="10"/>
      <c r="R14" s="10"/>
    </row>
    <row r="15" spans="1:18" ht="15" customHeight="1">
      <c r="A15" s="111" t="s">
        <v>128</v>
      </c>
      <c r="B15" s="114" t="s">
        <v>129</v>
      </c>
      <c r="C15" s="95">
        <v>440.41564295672197</v>
      </c>
      <c r="D15" s="95">
        <v>409.55241041029677</v>
      </c>
      <c r="E15" s="95">
        <v>306.65184076101599</v>
      </c>
      <c r="F15" s="95">
        <v>290.69021250061166</v>
      </c>
      <c r="G15" s="95">
        <v>286.91602691250557</v>
      </c>
      <c r="H15" s="95">
        <v>293.33265628115817</v>
      </c>
      <c r="I15" s="95">
        <v>304.61598083614103</v>
      </c>
      <c r="J15" s="95">
        <v>321.68748310557459</v>
      </c>
      <c r="K15" s="95">
        <v>321.42235043222956</v>
      </c>
      <c r="L15" s="95">
        <v>424.07305450972461</v>
      </c>
      <c r="M15" s="95">
        <v>423.79302184115022</v>
      </c>
      <c r="N15" s="95">
        <v>439.01927127902559</v>
      </c>
      <c r="O15" s="95">
        <v>477.2594313437591</v>
      </c>
      <c r="P15" s="10"/>
      <c r="Q15" s="10"/>
      <c r="R15" s="10"/>
    </row>
    <row r="16" spans="1:18" ht="15" customHeight="1">
      <c r="A16" s="111" t="s">
        <v>130</v>
      </c>
      <c r="B16" s="114" t="s">
        <v>131</v>
      </c>
      <c r="C16" s="95">
        <v>899.84316190375125</v>
      </c>
      <c r="D16" s="95">
        <v>916.78160932510684</v>
      </c>
      <c r="E16" s="95">
        <v>766.25997657695643</v>
      </c>
      <c r="F16" s="95">
        <v>774.46089678059809</v>
      </c>
      <c r="G16" s="95">
        <v>658.20528459531988</v>
      </c>
      <c r="H16" s="95">
        <v>645.85436182342164</v>
      </c>
      <c r="I16" s="95">
        <v>663.54287493970583</v>
      </c>
      <c r="J16" s="95">
        <v>710.81625957203312</v>
      </c>
      <c r="K16" s="95">
        <v>703.19286061022967</v>
      </c>
      <c r="L16" s="95">
        <v>238.02101811184534</v>
      </c>
      <c r="M16" s="95">
        <v>249.70357244279973</v>
      </c>
      <c r="N16" s="95">
        <v>295.96619949767319</v>
      </c>
      <c r="O16" s="95">
        <v>335.25151328438432</v>
      </c>
      <c r="P16" s="10"/>
      <c r="Q16" s="10"/>
      <c r="R16" s="10"/>
    </row>
    <row r="17" spans="1:18" ht="15" customHeight="1">
      <c r="A17" s="111" t="s">
        <v>132</v>
      </c>
      <c r="B17" s="114" t="s">
        <v>133</v>
      </c>
      <c r="C17" s="95">
        <v>7595.9777709554928</v>
      </c>
      <c r="D17" s="95">
        <v>7818.0143087183005</v>
      </c>
      <c r="E17" s="95">
        <v>6911.0070426650282</v>
      </c>
      <c r="F17" s="95">
        <v>7223.1806525769134</v>
      </c>
      <c r="G17" s="95">
        <v>5904.6180413698385</v>
      </c>
      <c r="H17" s="95">
        <v>5459.8725211569972</v>
      </c>
      <c r="I17" s="95">
        <v>5308.8460327891416</v>
      </c>
      <c r="J17" s="95">
        <v>5307.1509665571402</v>
      </c>
      <c r="K17" s="95">
        <v>5253.5452576738007</v>
      </c>
      <c r="L17" s="95">
        <v>2988.1732525017678</v>
      </c>
      <c r="M17" s="95">
        <v>3166.763145869289</v>
      </c>
      <c r="N17" s="95">
        <v>3617.7945642273944</v>
      </c>
      <c r="O17" s="95">
        <v>4185.3640449270724</v>
      </c>
      <c r="P17" s="10"/>
      <c r="Q17" s="10"/>
      <c r="R17" s="10"/>
    </row>
    <row r="18" spans="1:18" ht="15" customHeight="1">
      <c r="A18" s="111" t="s">
        <v>134</v>
      </c>
      <c r="B18" s="114" t="s">
        <v>135</v>
      </c>
      <c r="C18" s="95">
        <v>446.25714506766133</v>
      </c>
      <c r="D18" s="95">
        <v>260.3489521217499</v>
      </c>
      <c r="E18" s="95">
        <v>322.67891139417617</v>
      </c>
      <c r="F18" s="95">
        <v>336.46473331131432</v>
      </c>
      <c r="G18" s="95">
        <v>225.84419992483419</v>
      </c>
      <c r="H18" s="95">
        <v>239.63988807952185</v>
      </c>
      <c r="I18" s="95">
        <v>248.44134513611183</v>
      </c>
      <c r="J18" s="95">
        <v>257.64052847305805</v>
      </c>
      <c r="K18" s="95">
        <v>254.90857910560379</v>
      </c>
      <c r="L18" s="95">
        <v>313.03477994090758</v>
      </c>
      <c r="M18" s="95">
        <v>300.11961318570229</v>
      </c>
      <c r="N18" s="95">
        <v>301.20445474625137</v>
      </c>
      <c r="O18" s="95">
        <v>378.5074302636765</v>
      </c>
      <c r="P18" s="10"/>
      <c r="Q18" s="10"/>
      <c r="R18" s="10"/>
    </row>
    <row r="19" spans="1:18" ht="15" customHeight="1">
      <c r="A19" s="111" t="s">
        <v>136</v>
      </c>
      <c r="B19" s="114" t="s">
        <v>332</v>
      </c>
      <c r="C19" s="95">
        <v>895.28560676245809</v>
      </c>
      <c r="D19" s="95">
        <v>866.86405533556126</v>
      </c>
      <c r="E19" s="95">
        <v>782.12069127252425</v>
      </c>
      <c r="F19" s="95">
        <v>764.47289757444048</v>
      </c>
      <c r="G19" s="95">
        <v>672.34601734289367</v>
      </c>
      <c r="H19" s="95">
        <v>607.86003072316589</v>
      </c>
      <c r="I19" s="95">
        <v>584.70354588540306</v>
      </c>
      <c r="J19" s="95">
        <v>547.91584741085501</v>
      </c>
      <c r="K19" s="95">
        <v>529.21310350701572</v>
      </c>
      <c r="L19" s="95">
        <v>717.50423921496372</v>
      </c>
      <c r="M19" s="95">
        <v>656.77673612352214</v>
      </c>
      <c r="N19" s="95">
        <v>627.35532649185768</v>
      </c>
      <c r="O19" s="95">
        <v>620.92609176192673</v>
      </c>
      <c r="P19" s="10"/>
      <c r="Q19" s="10"/>
      <c r="R19" s="10"/>
    </row>
    <row r="20" spans="1:18" ht="15" customHeight="1">
      <c r="A20" s="111" t="s">
        <v>138</v>
      </c>
      <c r="B20" s="114" t="s">
        <v>139</v>
      </c>
      <c r="C20" s="95">
        <v>90.327494222785305</v>
      </c>
      <c r="D20" s="95">
        <v>90.166758429059456</v>
      </c>
      <c r="E20" s="95">
        <v>82.138495731820512</v>
      </c>
      <c r="F20" s="95">
        <v>87.515724863519395</v>
      </c>
      <c r="G20" s="95">
        <v>82.145447266297381</v>
      </c>
      <c r="H20" s="95">
        <v>80.817263426573192</v>
      </c>
      <c r="I20" s="95">
        <v>83.486877797751873</v>
      </c>
      <c r="J20" s="95">
        <v>87.107140337709026</v>
      </c>
      <c r="K20" s="95">
        <v>85.142699331486725</v>
      </c>
      <c r="L20" s="95">
        <v>76.982388973264563</v>
      </c>
      <c r="M20" s="95">
        <v>78.2218441036255</v>
      </c>
      <c r="N20" s="95">
        <v>82.302896379791235</v>
      </c>
      <c r="O20" s="95">
        <v>86.209164335706504</v>
      </c>
      <c r="P20" s="10"/>
      <c r="Q20" s="10"/>
      <c r="R20" s="10"/>
    </row>
    <row r="21" spans="1:18" ht="15" customHeight="1">
      <c r="A21" s="111" t="s">
        <v>140</v>
      </c>
      <c r="B21" s="114" t="s">
        <v>141</v>
      </c>
      <c r="C21" s="95">
        <v>1125.6252867441972</v>
      </c>
      <c r="D21" s="95">
        <v>322.20632999084006</v>
      </c>
      <c r="E21" s="95">
        <v>933.7472286165472</v>
      </c>
      <c r="F21" s="95">
        <v>997.07938428228624</v>
      </c>
      <c r="G21" s="95">
        <v>1055.6740960495979</v>
      </c>
      <c r="H21" s="95">
        <v>1086.277756374508</v>
      </c>
      <c r="I21" s="95">
        <v>1173.6946179404817</v>
      </c>
      <c r="J21" s="95">
        <v>1263.6534409666051</v>
      </c>
      <c r="K21" s="95">
        <v>1258.4790021195829</v>
      </c>
      <c r="L21" s="95">
        <v>1738.684979086001</v>
      </c>
      <c r="M21" s="95">
        <v>1778.0432229381813</v>
      </c>
      <c r="N21" s="95">
        <v>1884.5331439808256</v>
      </c>
      <c r="O21" s="95">
        <v>1991.5410388213641</v>
      </c>
      <c r="P21" s="10"/>
      <c r="Q21" s="10"/>
      <c r="R21" s="10"/>
    </row>
    <row r="22" spans="1:18" ht="15" customHeight="1">
      <c r="A22" s="111" t="s">
        <v>146</v>
      </c>
      <c r="B22" s="114" t="s">
        <v>142</v>
      </c>
      <c r="C22" s="95">
        <v>1612.1861729745062</v>
      </c>
      <c r="D22" s="95">
        <v>1613.018327513445</v>
      </c>
      <c r="E22" s="95">
        <v>1375.8840935661356</v>
      </c>
      <c r="F22" s="95">
        <v>1441.7587367001656</v>
      </c>
      <c r="G22" s="95">
        <v>1458.4943653794548</v>
      </c>
      <c r="H22" s="95">
        <v>1331.721789693205</v>
      </c>
      <c r="I22" s="95">
        <v>1276.5753987311559</v>
      </c>
      <c r="J22" s="95">
        <v>1237.0206899251316</v>
      </c>
      <c r="K22" s="95">
        <v>1222.5417240590243</v>
      </c>
      <c r="L22" s="95">
        <v>1413.6033388315291</v>
      </c>
      <c r="M22" s="95">
        <v>1326.2613972609356</v>
      </c>
      <c r="N22" s="95">
        <v>1307.3514535343402</v>
      </c>
      <c r="O22" s="95">
        <v>1312.044052157511</v>
      </c>
      <c r="P22" s="10"/>
      <c r="Q22" s="10"/>
      <c r="R22" s="10"/>
    </row>
    <row r="23" spans="1:18" ht="15" customHeight="1">
      <c r="A23" s="220"/>
      <c r="B23" s="221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10"/>
      <c r="Q23" s="10"/>
      <c r="R23" s="10"/>
    </row>
    <row r="24" spans="1:18" ht="15" customHeight="1">
      <c r="A24" s="180"/>
      <c r="B24" s="119" t="s">
        <v>143</v>
      </c>
      <c r="C24" s="96">
        <f t="shared" ref="C24:I24" si="0">SUM(C5:C22)</f>
        <v>29361.819829843647</v>
      </c>
      <c r="D24" s="96">
        <f t="shared" si="0"/>
        <v>28415.961058665733</v>
      </c>
      <c r="E24" s="96">
        <f t="shared" si="0"/>
        <v>25377.45726700345</v>
      </c>
      <c r="F24" s="96">
        <f t="shared" si="0"/>
        <v>25008.630848778208</v>
      </c>
      <c r="G24" s="96">
        <f t="shared" si="0"/>
        <v>23068.213680785557</v>
      </c>
      <c r="H24" s="96">
        <f t="shared" si="0"/>
        <v>22513.833257530212</v>
      </c>
      <c r="I24" s="96">
        <f t="shared" si="0"/>
        <v>22540.738860919359</v>
      </c>
      <c r="J24" s="96">
        <f t="shared" ref="J24:O24" si="1">SUM(J5:J22)</f>
        <v>22721.162295704042</v>
      </c>
      <c r="K24" s="96">
        <f t="shared" si="1"/>
        <v>22339.300909226855</v>
      </c>
      <c r="L24" s="96">
        <f t="shared" si="1"/>
        <v>18524.931379114387</v>
      </c>
      <c r="M24" s="96">
        <f t="shared" si="1"/>
        <v>18286.776693008247</v>
      </c>
      <c r="N24" s="96">
        <f t="shared" si="1"/>
        <v>18985.420710000159</v>
      </c>
      <c r="O24" s="96">
        <f t="shared" si="1"/>
        <v>20201.017409434895</v>
      </c>
      <c r="P24" s="10"/>
      <c r="Q24" s="10"/>
      <c r="R24" s="10"/>
    </row>
    <row r="25" spans="1:18" ht="15" customHeight="1">
      <c r="A25" s="94"/>
      <c r="B25" s="282" t="s">
        <v>350</v>
      </c>
      <c r="C25" s="127">
        <v>361695.72647312802</v>
      </c>
      <c r="D25" s="127">
        <v>349287.04678603826</v>
      </c>
      <c r="E25" s="127">
        <v>341392.38470869133</v>
      </c>
      <c r="F25" s="127">
        <v>335312.09256476525</v>
      </c>
      <c r="G25" s="127">
        <v>334323.3464838877</v>
      </c>
      <c r="H25" s="127">
        <v>326902.24177096918</v>
      </c>
      <c r="I25" s="127">
        <v>326760.27723368391</v>
      </c>
      <c r="J25" s="127">
        <v>313784.39217147097</v>
      </c>
      <c r="K25" s="128">
        <v>307587.99510315218</v>
      </c>
      <c r="L25" s="128">
        <v>311057.27037375001</v>
      </c>
      <c r="M25" s="128">
        <v>309690.42554401909</v>
      </c>
      <c r="N25" s="128">
        <v>311178.24976588396</v>
      </c>
      <c r="O25" s="128">
        <v>311617.1626519601</v>
      </c>
      <c r="P25" s="10"/>
      <c r="Q25" s="10"/>
      <c r="R25" s="10"/>
    </row>
    <row r="26" spans="1:18" ht="15" customHeight="1">
      <c r="A26" s="94"/>
      <c r="B26" s="119" t="s">
        <v>351</v>
      </c>
      <c r="C26" s="96">
        <f t="shared" ref="C26:I26" si="2">SUM(C24:C25)</f>
        <v>391057.54630297166</v>
      </c>
      <c r="D26" s="96">
        <f t="shared" si="2"/>
        <v>377703.00784470397</v>
      </c>
      <c r="E26" s="96">
        <f t="shared" si="2"/>
        <v>366769.84197569476</v>
      </c>
      <c r="F26" s="96">
        <f t="shared" si="2"/>
        <v>360320.72341354343</v>
      </c>
      <c r="G26" s="96">
        <f t="shared" si="2"/>
        <v>357391.56016467325</v>
      </c>
      <c r="H26" s="96">
        <f t="shared" si="2"/>
        <v>349416.07502849941</v>
      </c>
      <c r="I26" s="96">
        <f t="shared" si="2"/>
        <v>349301.01609460328</v>
      </c>
      <c r="J26" s="96">
        <f t="shared" ref="J26:O26" si="3">SUM(J24:J25)</f>
        <v>336505.55446717504</v>
      </c>
      <c r="K26" s="96">
        <f t="shared" si="3"/>
        <v>329927.29601237905</v>
      </c>
      <c r="L26" s="96">
        <f t="shared" si="3"/>
        <v>329582.20175286441</v>
      </c>
      <c r="M26" s="96">
        <f t="shared" si="3"/>
        <v>327977.20223702735</v>
      </c>
      <c r="N26" s="96">
        <f t="shared" si="3"/>
        <v>330163.67047588411</v>
      </c>
      <c r="O26" s="96">
        <f t="shared" si="3"/>
        <v>331818.18006139499</v>
      </c>
      <c r="P26" s="10"/>
      <c r="Q26" s="10"/>
      <c r="R26" s="10"/>
    </row>
    <row r="27" spans="1:18" ht="18" customHeight="1">
      <c r="A27" s="100" t="s">
        <v>83</v>
      </c>
      <c r="B27" s="102"/>
    </row>
    <row r="28" spans="1:18" ht="15" customHeight="1">
      <c r="A28" s="14" t="s">
        <v>337</v>
      </c>
      <c r="B28" s="106"/>
    </row>
    <row r="29" spans="1:18" ht="15" customHeight="1">
      <c r="A29" s="141" t="s">
        <v>498</v>
      </c>
      <c r="B29" s="223"/>
      <c r="C29" s="223"/>
      <c r="D29" s="223"/>
      <c r="E29" s="223"/>
      <c r="F29" s="223"/>
      <c r="G29" s="223"/>
    </row>
    <row r="30" spans="1:18" ht="15" customHeight="1">
      <c r="A30" s="14" t="s">
        <v>499</v>
      </c>
      <c r="B30" s="223"/>
      <c r="C30" s="223"/>
      <c r="D30" s="223"/>
      <c r="E30" s="223"/>
      <c r="F30" s="223"/>
      <c r="G30" s="223"/>
    </row>
    <row r="31" spans="1:18" ht="15" customHeight="1">
      <c r="A31" s="103" t="s">
        <v>500</v>
      </c>
      <c r="B31" s="14"/>
      <c r="C31" s="14"/>
      <c r="D31" s="14"/>
      <c r="E31" s="14"/>
      <c r="F31" s="14"/>
      <c r="G31" s="14"/>
    </row>
    <row r="32" spans="1:18" ht="15" customHeight="1">
      <c r="A32" s="14" t="s">
        <v>349</v>
      </c>
      <c r="B32" s="14"/>
      <c r="C32" s="14"/>
      <c r="D32" s="14"/>
      <c r="E32" s="14"/>
      <c r="F32" s="14"/>
      <c r="G32" s="14"/>
    </row>
    <row r="33" spans="1:7" ht="15" customHeight="1">
      <c r="A33" s="14" t="s">
        <v>511</v>
      </c>
      <c r="B33" s="103"/>
      <c r="C33" s="103"/>
      <c r="D33" s="103"/>
      <c r="E33" s="103"/>
      <c r="F33" s="103"/>
      <c r="G33" s="103"/>
    </row>
    <row r="34" spans="1:7" ht="15" customHeight="1">
      <c r="A34" s="103" t="s">
        <v>512</v>
      </c>
      <c r="B34" s="103"/>
      <c r="C34" s="103"/>
      <c r="D34" s="103"/>
      <c r="E34" s="103"/>
      <c r="F34" s="103"/>
      <c r="G34" s="103"/>
    </row>
    <row r="35" spans="1:7" ht="15" customHeight="1">
      <c r="A35" s="14"/>
      <c r="B35" s="106"/>
    </row>
    <row r="36" spans="1:7" ht="15" customHeight="1">
      <c r="A36" s="14"/>
      <c r="B36" s="106"/>
    </row>
    <row r="37" spans="1:7" ht="15" customHeight="1">
      <c r="A37" s="102"/>
      <c r="B37" s="106"/>
    </row>
    <row r="38" spans="1:7" ht="15" customHeight="1">
      <c r="A38" s="103"/>
      <c r="B38" s="106"/>
    </row>
    <row r="39" spans="1:7" ht="15" customHeight="1">
      <c r="A39" s="102"/>
      <c r="B39" s="106"/>
    </row>
  </sheetData>
  <pageMargins left="0.39370078740157483" right="0.19685039370078741" top="0.78740157480314965" bottom="0.78740157480314965" header="0.31496062992125984" footer="0.19685039370078741"/>
  <pageSetup paperSize="9" scale="70" orientation="portrait" r:id="rId1"/>
  <headerFooter>
    <oddFooter>&amp;L&amp;"MetaNormalLF-Roman,Standard"&amp;10Statistisches Bundesamt, Tabellen zu den UGR, Teil 5, 2019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workbookViewId="0"/>
  </sheetViews>
  <sheetFormatPr baseColWidth="10" defaultRowHeight="15"/>
  <cols>
    <col min="1" max="1" width="5.7109375" customWidth="1"/>
    <col min="2" max="2" width="57.7109375" customWidth="1"/>
    <col min="3" max="15" width="10.7109375" customWidth="1"/>
  </cols>
  <sheetData>
    <row r="1" spans="1:16" s="85" customFormat="1" ht="21.75" customHeight="1">
      <c r="A1" s="271" t="s">
        <v>352</v>
      </c>
      <c r="B1" s="86"/>
      <c r="H1" s="84"/>
    </row>
    <row r="2" spans="1:16" s="88" customFormat="1" ht="18" customHeight="1">
      <c r="A2" s="87" t="s">
        <v>482</v>
      </c>
      <c r="B2" s="69"/>
      <c r="H2" s="87"/>
    </row>
    <row r="3" spans="1:16" s="14" customFormat="1" ht="18" customHeight="1">
      <c r="B3" s="108"/>
    </row>
    <row r="4" spans="1:16" s="104" customFormat="1" ht="27" customHeight="1">
      <c r="A4" s="110" t="s">
        <v>322</v>
      </c>
      <c r="B4" s="92" t="s">
        <v>107</v>
      </c>
      <c r="C4" s="109">
        <v>2005</v>
      </c>
      <c r="D4" s="92">
        <v>2006</v>
      </c>
      <c r="E4" s="110">
        <v>2007</v>
      </c>
      <c r="F4" s="93" t="s">
        <v>323</v>
      </c>
      <c r="G4" s="109" t="s">
        <v>324</v>
      </c>
      <c r="H4" s="92">
        <v>2010</v>
      </c>
      <c r="I4" s="92">
        <v>2011</v>
      </c>
      <c r="J4" s="93">
        <v>2012</v>
      </c>
      <c r="K4" s="92" t="s">
        <v>325</v>
      </c>
      <c r="L4" s="109" t="s">
        <v>326</v>
      </c>
      <c r="M4" s="92">
        <v>2015</v>
      </c>
      <c r="N4" s="92">
        <v>2016</v>
      </c>
      <c r="O4" s="109" t="s">
        <v>348</v>
      </c>
      <c r="P4" s="62"/>
    </row>
    <row r="5" spans="1:16" ht="21" customHeight="1">
      <c r="A5" s="111" t="s">
        <v>108</v>
      </c>
      <c r="B5" s="112" t="s">
        <v>109</v>
      </c>
      <c r="C5" s="95">
        <v>427.12481134844586</v>
      </c>
      <c r="D5" s="95">
        <v>444.19066300113138</v>
      </c>
      <c r="E5" s="95">
        <v>403.28318941999873</v>
      </c>
      <c r="F5" s="95">
        <v>387.33173977027457</v>
      </c>
      <c r="G5" s="95">
        <v>363.91633051462452</v>
      </c>
      <c r="H5" s="95">
        <v>378.70533805772084</v>
      </c>
      <c r="I5" s="95">
        <v>390.61883247510542</v>
      </c>
      <c r="J5" s="113">
        <v>388.75318994100257</v>
      </c>
      <c r="K5" s="113">
        <v>380.19350818934055</v>
      </c>
      <c r="L5" s="113">
        <v>509.85430262773195</v>
      </c>
      <c r="M5" s="113">
        <v>509.24283460926785</v>
      </c>
      <c r="N5" s="113">
        <v>529.94203796880379</v>
      </c>
      <c r="O5" s="113">
        <v>534.18453732951775</v>
      </c>
    </row>
    <row r="6" spans="1:16" ht="15" customHeight="1">
      <c r="A6" s="111" t="s">
        <v>110</v>
      </c>
      <c r="B6" s="114" t="s">
        <v>111</v>
      </c>
      <c r="C6" s="95">
        <v>192.15523780287111</v>
      </c>
      <c r="D6" s="95">
        <v>196.97320449205438</v>
      </c>
      <c r="E6" s="95">
        <v>172.43564096550733</v>
      </c>
      <c r="F6" s="95">
        <v>164.16126637166306</v>
      </c>
      <c r="G6" s="95">
        <v>166.24697763158514</v>
      </c>
      <c r="H6" s="95">
        <v>124.53576827574943</v>
      </c>
      <c r="I6" s="95">
        <v>368.0999700376222</v>
      </c>
      <c r="J6" s="95">
        <v>158.22924728925037</v>
      </c>
      <c r="K6" s="95">
        <v>154.15079724762717</v>
      </c>
      <c r="L6" s="95">
        <v>204.74064915552594</v>
      </c>
      <c r="M6" s="95">
        <v>211.68285283555022</v>
      </c>
      <c r="N6" s="95">
        <v>211.84584253343647</v>
      </c>
      <c r="O6" s="95">
        <v>215.19190079596109</v>
      </c>
    </row>
    <row r="7" spans="1:16" ht="15" customHeight="1">
      <c r="A7" s="111" t="s">
        <v>112</v>
      </c>
      <c r="B7" s="114" t="s">
        <v>113</v>
      </c>
      <c r="C7" s="95">
        <v>9150.4866383874705</v>
      </c>
      <c r="D7" s="95">
        <v>10407.08282602247</v>
      </c>
      <c r="E7" s="95">
        <v>10368.548323936971</v>
      </c>
      <c r="F7" s="95">
        <v>9850.1780529573607</v>
      </c>
      <c r="G7" s="95">
        <v>10607.594648439916</v>
      </c>
      <c r="H7" s="95">
        <v>10951.877702479043</v>
      </c>
      <c r="I7" s="95">
        <v>11883.664136334599</v>
      </c>
      <c r="J7" s="95">
        <v>12835.08152884035</v>
      </c>
      <c r="K7" s="95">
        <v>12491.984186473936</v>
      </c>
      <c r="L7" s="95">
        <v>17220.574262334674</v>
      </c>
      <c r="M7" s="95">
        <v>17179.913309789004</v>
      </c>
      <c r="N7" s="95">
        <v>17392.020670118556</v>
      </c>
      <c r="O7" s="95">
        <v>16801.404413891032</v>
      </c>
    </row>
    <row r="8" spans="1:16" ht="15" customHeight="1">
      <c r="A8" s="111" t="s">
        <v>114</v>
      </c>
      <c r="B8" s="114" t="s">
        <v>115</v>
      </c>
      <c r="C8" s="95">
        <v>322.36707939070374</v>
      </c>
      <c r="D8" s="95">
        <v>366.56682990898116</v>
      </c>
      <c r="E8" s="95">
        <v>383.9760885295243</v>
      </c>
      <c r="F8" s="95">
        <v>428.46713729075645</v>
      </c>
      <c r="G8" s="95">
        <v>714.58014510274165</v>
      </c>
      <c r="H8" s="95">
        <v>789.53104465979118</v>
      </c>
      <c r="I8" s="95">
        <v>707.52322980195095</v>
      </c>
      <c r="J8" s="95">
        <v>722.46505784117971</v>
      </c>
      <c r="K8" s="95">
        <v>703.06942358762797</v>
      </c>
      <c r="L8" s="95">
        <v>989.19280192122187</v>
      </c>
      <c r="M8" s="95">
        <v>1016.9984900430419</v>
      </c>
      <c r="N8" s="95">
        <v>1094.9959714047241</v>
      </c>
      <c r="O8" s="95">
        <v>1122.0728945364463</v>
      </c>
    </row>
    <row r="9" spans="1:16" ht="15" customHeight="1">
      <c r="A9" s="111" t="s">
        <v>116</v>
      </c>
      <c r="B9" s="114" t="s">
        <v>117</v>
      </c>
      <c r="C9" s="95">
        <v>2185.9530958456485</v>
      </c>
      <c r="D9" s="95">
        <v>2804.5567002944908</v>
      </c>
      <c r="E9" s="95">
        <v>2847.472870854232</v>
      </c>
      <c r="F9" s="95">
        <v>3092.8903811152436</v>
      </c>
      <c r="G9" s="95">
        <v>2961.155642539833</v>
      </c>
      <c r="H9" s="95">
        <v>2875.5250474806212</v>
      </c>
      <c r="I9" s="95">
        <v>2845.6761738542141</v>
      </c>
      <c r="J9" s="95">
        <v>2760.2075310268583</v>
      </c>
      <c r="K9" s="95">
        <v>2691.7484058016621</v>
      </c>
      <c r="L9" s="95">
        <v>566.84151659159261</v>
      </c>
      <c r="M9" s="95">
        <v>573.5816992484215</v>
      </c>
      <c r="N9" s="95">
        <v>587.27880968483009</v>
      </c>
      <c r="O9" s="95">
        <v>572.84189596477336</v>
      </c>
    </row>
    <row r="10" spans="1:16" ht="15" customHeight="1">
      <c r="A10" s="111" t="s">
        <v>118</v>
      </c>
      <c r="B10" s="114" t="s">
        <v>119</v>
      </c>
      <c r="C10" s="95">
        <v>2933.7340467456997</v>
      </c>
      <c r="D10" s="95">
        <v>3151.0756137050321</v>
      </c>
      <c r="E10" s="95">
        <v>2917.2924757916348</v>
      </c>
      <c r="F10" s="95">
        <v>3066.9575614834748</v>
      </c>
      <c r="G10" s="95">
        <v>2629.874932905022</v>
      </c>
      <c r="H10" s="95">
        <v>2817.2369888024823</v>
      </c>
      <c r="I10" s="95">
        <v>3236.0393885664898</v>
      </c>
      <c r="J10" s="95">
        <v>3337.4524119951711</v>
      </c>
      <c r="K10" s="95">
        <v>3167.8585633418634</v>
      </c>
      <c r="L10" s="95">
        <v>4566.1751070297323</v>
      </c>
      <c r="M10" s="95">
        <v>4704.0752309320633</v>
      </c>
      <c r="N10" s="95">
        <v>4932.0731701674886</v>
      </c>
      <c r="O10" s="95">
        <v>5053.4274209984123</v>
      </c>
    </row>
    <row r="11" spans="1:16" ht="15" customHeight="1">
      <c r="A11" s="111" t="s">
        <v>120</v>
      </c>
      <c r="B11" s="114" t="s">
        <v>121</v>
      </c>
      <c r="C11" s="95">
        <v>9633.7284635469987</v>
      </c>
      <c r="D11" s="95">
        <v>10649.063155947359</v>
      </c>
      <c r="E11" s="95">
        <v>10435.458801050907</v>
      </c>
      <c r="F11" s="95">
        <v>9515.367787720359</v>
      </c>
      <c r="G11" s="95">
        <v>8243.0814745624193</v>
      </c>
      <c r="H11" s="95">
        <v>8602.2228012002724</v>
      </c>
      <c r="I11" s="95">
        <v>9410.9364026944404</v>
      </c>
      <c r="J11" s="95">
        <v>9959.1812972516163</v>
      </c>
      <c r="K11" s="95">
        <v>9722.8922879394395</v>
      </c>
      <c r="L11" s="95">
        <v>10183.596192156727</v>
      </c>
      <c r="M11" s="95">
        <v>10512.732753841756</v>
      </c>
      <c r="N11" s="95">
        <v>11105.068888185047</v>
      </c>
      <c r="O11" s="95">
        <v>11012.733855269977</v>
      </c>
    </row>
    <row r="12" spans="1:16" ht="15" customHeight="1">
      <c r="A12" s="111" t="s">
        <v>122</v>
      </c>
      <c r="B12" s="114" t="s">
        <v>123</v>
      </c>
      <c r="C12" s="95">
        <v>3476.573008814501</v>
      </c>
      <c r="D12" s="95">
        <v>4074.1874974570428</v>
      </c>
      <c r="E12" s="95">
        <v>4163.7568711666054</v>
      </c>
      <c r="F12" s="95">
        <v>4157.1759446773603</v>
      </c>
      <c r="G12" s="95">
        <v>5480.3186372427044</v>
      </c>
      <c r="H12" s="95">
        <v>5905.9594391736382</v>
      </c>
      <c r="I12" s="95">
        <v>5183.5094982856081</v>
      </c>
      <c r="J12" s="95">
        <v>5368.4142692054538</v>
      </c>
      <c r="K12" s="95">
        <v>5319.8356706887998</v>
      </c>
      <c r="L12" s="95">
        <v>8213.4680430353437</v>
      </c>
      <c r="M12" s="95">
        <v>8281.3170586158394</v>
      </c>
      <c r="N12" s="95">
        <v>8794.1097796630456</v>
      </c>
      <c r="O12" s="95">
        <v>8939.7463347969606</v>
      </c>
    </row>
    <row r="13" spans="1:16" ht="15" customHeight="1">
      <c r="A13" s="111" t="s">
        <v>124</v>
      </c>
      <c r="B13" s="114" t="s">
        <v>125</v>
      </c>
      <c r="C13" s="95">
        <v>413.09079669606393</v>
      </c>
      <c r="D13" s="95">
        <v>457.7338664701374</v>
      </c>
      <c r="E13" s="95">
        <v>439.96664920947455</v>
      </c>
      <c r="F13" s="95">
        <v>469.2641029691913</v>
      </c>
      <c r="G13" s="95">
        <v>471.63279518343052</v>
      </c>
      <c r="H13" s="95">
        <v>515.78805358655165</v>
      </c>
      <c r="I13" s="95">
        <v>561.50810023263205</v>
      </c>
      <c r="J13" s="95">
        <v>618.80258869297268</v>
      </c>
      <c r="K13" s="95">
        <v>609.0032337303835</v>
      </c>
      <c r="L13" s="95">
        <v>832.15298553901016</v>
      </c>
      <c r="M13" s="95">
        <v>871.8589705803256</v>
      </c>
      <c r="N13" s="95">
        <v>939.801452917338</v>
      </c>
      <c r="O13" s="95">
        <v>963.19254256753607</v>
      </c>
    </row>
    <row r="14" spans="1:16" ht="15" customHeight="1">
      <c r="A14" s="111" t="s">
        <v>126</v>
      </c>
      <c r="B14" s="114" t="s">
        <v>127</v>
      </c>
      <c r="C14" s="95">
        <v>3061.7527365366614</v>
      </c>
      <c r="D14" s="95">
        <v>3411.6012145951872</v>
      </c>
      <c r="E14" s="95">
        <v>3311.4258046129553</v>
      </c>
      <c r="F14" s="95">
        <v>3486.2044143497196</v>
      </c>
      <c r="G14" s="95">
        <v>2286.9079119834455</v>
      </c>
      <c r="H14" s="95">
        <v>2204.136501747917</v>
      </c>
      <c r="I14" s="95">
        <v>3155.9339966874359</v>
      </c>
      <c r="J14" s="95">
        <v>3649.0362977075583</v>
      </c>
      <c r="K14" s="95">
        <v>3548.9035649218854</v>
      </c>
      <c r="L14" s="95">
        <v>1928.8374969142569</v>
      </c>
      <c r="M14" s="95">
        <v>1955.8230145358484</v>
      </c>
      <c r="N14" s="95">
        <v>2078.7963809321232</v>
      </c>
      <c r="O14" s="95">
        <v>2152.4004237484423</v>
      </c>
    </row>
    <row r="15" spans="1:16" ht="15" customHeight="1">
      <c r="A15" s="111" t="s">
        <v>128</v>
      </c>
      <c r="B15" s="114" t="s">
        <v>129</v>
      </c>
      <c r="C15" s="95">
        <v>677.80926759639556</v>
      </c>
      <c r="D15" s="95">
        <v>828.01730788967825</v>
      </c>
      <c r="E15" s="95">
        <v>858.73150979728291</v>
      </c>
      <c r="F15" s="95">
        <v>922.03051442987919</v>
      </c>
      <c r="G15" s="95">
        <v>1024.1200533463475</v>
      </c>
      <c r="H15" s="95">
        <v>1122.9048253688873</v>
      </c>
      <c r="I15" s="95">
        <v>1234.3051231076186</v>
      </c>
      <c r="J15" s="95">
        <v>1319.6199797779911</v>
      </c>
      <c r="K15" s="95">
        <v>1296.6437007979298</v>
      </c>
      <c r="L15" s="95">
        <v>1817.2013195691393</v>
      </c>
      <c r="M15" s="95">
        <v>1852.0714357108791</v>
      </c>
      <c r="N15" s="95">
        <v>1891.1865653836364</v>
      </c>
      <c r="O15" s="95">
        <v>1897.3633117745244</v>
      </c>
    </row>
    <row r="16" spans="1:16" ht="15" customHeight="1">
      <c r="A16" s="111" t="s">
        <v>130</v>
      </c>
      <c r="B16" s="114" t="s">
        <v>131</v>
      </c>
      <c r="C16" s="95">
        <v>1506.5230294714042</v>
      </c>
      <c r="D16" s="95">
        <v>1756.9006274099936</v>
      </c>
      <c r="E16" s="95">
        <v>1722.8428354796838</v>
      </c>
      <c r="F16" s="95">
        <v>1691.5545765293714</v>
      </c>
      <c r="G16" s="95">
        <v>1692.1870140967249</v>
      </c>
      <c r="H16" s="95">
        <v>1709.5511496439713</v>
      </c>
      <c r="I16" s="95">
        <v>1746.9768435347746</v>
      </c>
      <c r="J16" s="95">
        <v>1809.1559032998821</v>
      </c>
      <c r="K16" s="95">
        <v>1773.0553840791893</v>
      </c>
      <c r="L16" s="95">
        <v>430.85674620064407</v>
      </c>
      <c r="M16" s="95">
        <v>501.06656386548502</v>
      </c>
      <c r="N16" s="95">
        <v>607.43786929431997</v>
      </c>
      <c r="O16" s="95">
        <v>670.17164629879994</v>
      </c>
    </row>
    <row r="17" spans="1:15" ht="15" customHeight="1">
      <c r="A17" s="111" t="s">
        <v>132</v>
      </c>
      <c r="B17" s="114" t="s">
        <v>133</v>
      </c>
      <c r="C17" s="95">
        <v>9764.0601190301149</v>
      </c>
      <c r="D17" s="95">
        <v>11761.187955156334</v>
      </c>
      <c r="E17" s="95">
        <v>12208.33549231404</v>
      </c>
      <c r="F17" s="95">
        <v>13164.050267501501</v>
      </c>
      <c r="G17" s="95">
        <v>13981.518512833911</v>
      </c>
      <c r="H17" s="95">
        <v>13700.64142473969</v>
      </c>
      <c r="I17" s="95">
        <v>13665.720327531179</v>
      </c>
      <c r="J17" s="95">
        <v>13745.777217295254</v>
      </c>
      <c r="K17" s="95">
        <v>13443.853623936975</v>
      </c>
      <c r="L17" s="95">
        <v>7528.5477961554925</v>
      </c>
      <c r="M17" s="95">
        <v>8603.452864130988</v>
      </c>
      <c r="N17" s="95">
        <v>9852.2134874652384</v>
      </c>
      <c r="O17" s="95">
        <v>10677.073773537104</v>
      </c>
    </row>
    <row r="18" spans="1:15" ht="15" customHeight="1">
      <c r="A18" s="111" t="s">
        <v>134</v>
      </c>
      <c r="B18" s="114" t="s">
        <v>135</v>
      </c>
      <c r="C18" s="95">
        <v>792.08845028681424</v>
      </c>
      <c r="D18" s="95">
        <v>539.4292571403613</v>
      </c>
      <c r="E18" s="95">
        <v>774.0916096479441</v>
      </c>
      <c r="F18" s="95">
        <v>837.67574785496163</v>
      </c>
      <c r="G18" s="95">
        <v>512.71904965157364</v>
      </c>
      <c r="H18" s="95">
        <v>628.12501656275901</v>
      </c>
      <c r="I18" s="95">
        <v>733.14571249641597</v>
      </c>
      <c r="J18" s="95">
        <v>859.44621325880814</v>
      </c>
      <c r="K18" s="95">
        <v>840.34468457292974</v>
      </c>
      <c r="L18" s="95">
        <v>1078.7028551426197</v>
      </c>
      <c r="M18" s="95">
        <v>1090.2774530589313</v>
      </c>
      <c r="N18" s="95">
        <v>1115.8651340694994</v>
      </c>
      <c r="O18" s="95">
        <v>1063.6269357154574</v>
      </c>
    </row>
    <row r="19" spans="1:15" ht="15" customHeight="1">
      <c r="A19" s="111" t="s">
        <v>136</v>
      </c>
      <c r="B19" s="114" t="s">
        <v>332</v>
      </c>
      <c r="C19" s="95">
        <v>1549.7905139938143</v>
      </c>
      <c r="D19" s="95">
        <v>1922.7349097245499</v>
      </c>
      <c r="E19" s="95">
        <v>1920.9849976565069</v>
      </c>
      <c r="F19" s="95">
        <v>2067.5977901462375</v>
      </c>
      <c r="G19" s="95">
        <v>2137.5811730404635</v>
      </c>
      <c r="H19" s="95">
        <v>2290.1036586105783</v>
      </c>
      <c r="I19" s="95">
        <v>2324.7865147078196</v>
      </c>
      <c r="J19" s="95">
        <v>2440.373932710158</v>
      </c>
      <c r="K19" s="95">
        <v>2390.6681257981477</v>
      </c>
      <c r="L19" s="95">
        <v>3245.7487055195338</v>
      </c>
      <c r="M19" s="95">
        <v>3323.8269630658415</v>
      </c>
      <c r="N19" s="95">
        <v>3402.2341750029218</v>
      </c>
      <c r="O19" s="95">
        <v>3392.3146031732813</v>
      </c>
    </row>
    <row r="20" spans="1:15" ht="15" customHeight="1">
      <c r="A20" s="111" t="s">
        <v>138</v>
      </c>
      <c r="B20" s="114" t="s">
        <v>139</v>
      </c>
      <c r="C20" s="95">
        <v>205.68251363205138</v>
      </c>
      <c r="D20" s="95">
        <v>240.02106836536905</v>
      </c>
      <c r="E20" s="95">
        <v>251.84855484667733</v>
      </c>
      <c r="F20" s="95">
        <v>272.83134633158704</v>
      </c>
      <c r="G20" s="95">
        <v>272.39498287955246</v>
      </c>
      <c r="H20" s="95">
        <v>297.65699023349089</v>
      </c>
      <c r="I20" s="95">
        <v>320.48344992398995</v>
      </c>
      <c r="J20" s="95">
        <v>347.78365756809887</v>
      </c>
      <c r="K20" s="95">
        <v>339.72817789920083</v>
      </c>
      <c r="L20" s="95">
        <v>317.75502647488236</v>
      </c>
      <c r="M20" s="95">
        <v>346.96778820410168</v>
      </c>
      <c r="N20" s="95">
        <v>391.90988339273781</v>
      </c>
      <c r="O20" s="95">
        <v>413.72359418129076</v>
      </c>
    </row>
    <row r="21" spans="1:15" ht="15" customHeight="1">
      <c r="A21" s="111" t="s">
        <v>140</v>
      </c>
      <c r="B21" s="114" t="s">
        <v>141</v>
      </c>
      <c r="C21" s="95">
        <v>1798.3279444865282</v>
      </c>
      <c r="D21" s="95">
        <v>561.1403257088059</v>
      </c>
      <c r="E21" s="95">
        <v>1421.3076972731048</v>
      </c>
      <c r="F21" s="95">
        <v>1593.5415941867927</v>
      </c>
      <c r="G21" s="95">
        <v>1785.1937150542622</v>
      </c>
      <c r="H21" s="95">
        <v>2011.0690929737743</v>
      </c>
      <c r="I21" s="95">
        <v>2185.6661362198311</v>
      </c>
      <c r="J21" s="95">
        <v>2387.4673714675878</v>
      </c>
      <c r="K21" s="95">
        <v>2349.3184562302467</v>
      </c>
      <c r="L21" s="95">
        <v>3178.5178955344527</v>
      </c>
      <c r="M21" s="95">
        <v>3367.6872093137745</v>
      </c>
      <c r="N21" s="95">
        <v>3633.4357287035541</v>
      </c>
      <c r="O21" s="95">
        <v>3744.5372133581227</v>
      </c>
    </row>
    <row r="22" spans="1:15" ht="15" customHeight="1">
      <c r="A22" s="111" t="s">
        <v>146</v>
      </c>
      <c r="B22" s="114" t="s">
        <v>142</v>
      </c>
      <c r="C22" s="95">
        <v>6411.9394120623056</v>
      </c>
      <c r="D22" s="95">
        <v>7421.5795279726153</v>
      </c>
      <c r="E22" s="95">
        <v>7495.0155250268708</v>
      </c>
      <c r="F22" s="95">
        <v>8152.6720756619225</v>
      </c>
      <c r="G22" s="95">
        <v>7928.1255706253078</v>
      </c>
      <c r="H22" s="95">
        <v>7661.3606961994992</v>
      </c>
      <c r="I22" s="95">
        <v>7512.555605290765</v>
      </c>
      <c r="J22" s="95">
        <v>7321.0813051542318</v>
      </c>
      <c r="K22" s="95">
        <v>7153.0813893775776</v>
      </c>
      <c r="L22" s="95">
        <v>4258.3693974345479</v>
      </c>
      <c r="M22" s="95">
        <v>4360.68726003138</v>
      </c>
      <c r="N22" s="95">
        <v>4434.8890789596899</v>
      </c>
      <c r="O22" s="95">
        <v>4329.6130645377143</v>
      </c>
    </row>
    <row r="23" spans="1:15" ht="9.9499999999999993" customHeight="1">
      <c r="A23" s="220"/>
      <c r="B23" s="221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</row>
    <row r="24" spans="1:15" ht="15" customHeight="1">
      <c r="A24" s="180"/>
      <c r="B24" s="119" t="s">
        <v>143</v>
      </c>
      <c r="C24" s="96">
        <f t="shared" ref="C24:K24" si="0">SUM(C5:C22)</f>
        <v>54503.187165674499</v>
      </c>
      <c r="D24" s="96">
        <f t="shared" si="0"/>
        <v>60994.042551261606</v>
      </c>
      <c r="E24" s="96">
        <f t="shared" si="0"/>
        <v>62096.774937579925</v>
      </c>
      <c r="F24" s="96">
        <f t="shared" si="0"/>
        <v>63319.952301347657</v>
      </c>
      <c r="G24" s="96">
        <f t="shared" si="0"/>
        <v>63259.149567633867</v>
      </c>
      <c r="H24" s="96">
        <f t="shared" si="0"/>
        <v>64586.931539796438</v>
      </c>
      <c r="I24" s="96">
        <f t="shared" si="0"/>
        <v>67467.149441782472</v>
      </c>
      <c r="J24" s="96">
        <f t="shared" si="0"/>
        <v>70028.329000323429</v>
      </c>
      <c r="K24" s="96">
        <f t="shared" si="0"/>
        <v>68376.333184614763</v>
      </c>
      <c r="L24" s="96">
        <f>SUM(L5:L22)</f>
        <v>67071.133099337138</v>
      </c>
      <c r="M24" s="96">
        <f>SUM(M5:M22)</f>
        <v>69263.263752412488</v>
      </c>
      <c r="N24" s="96">
        <f>SUM(N5:N22)</f>
        <v>72995.104925847001</v>
      </c>
      <c r="O24" s="96">
        <f>SUM(O5:O22)</f>
        <v>73555.620362475354</v>
      </c>
    </row>
    <row r="25" spans="1:15" ht="15" customHeight="1">
      <c r="A25" s="94"/>
      <c r="B25" s="282" t="s">
        <v>350</v>
      </c>
      <c r="C25" s="127">
        <v>132217.43297151604</v>
      </c>
      <c r="D25" s="127">
        <v>144205.96867029299</v>
      </c>
      <c r="E25" s="127">
        <v>154749.18861283312</v>
      </c>
      <c r="F25" s="127">
        <v>153310.1181059847</v>
      </c>
      <c r="G25" s="127">
        <v>162987.90550874418</v>
      </c>
      <c r="H25" s="127">
        <v>173113.01395441234</v>
      </c>
      <c r="I25" s="127">
        <v>179112.83987258642</v>
      </c>
      <c r="J25" s="127">
        <v>189669.29363355605</v>
      </c>
      <c r="K25" s="128">
        <v>202766.81349073071</v>
      </c>
      <c r="L25" s="128">
        <v>216604.01684516156</v>
      </c>
      <c r="M25" s="128">
        <v>225072.46785987131</v>
      </c>
      <c r="N25" s="128">
        <v>233735.70982863707</v>
      </c>
      <c r="O25" s="128">
        <v>227007.34801517293</v>
      </c>
    </row>
    <row r="26" spans="1:15" ht="15" customHeight="1">
      <c r="A26" s="94"/>
      <c r="B26" s="119" t="s">
        <v>351</v>
      </c>
      <c r="C26" s="96">
        <f t="shared" ref="C26:K26" si="1">SUM(C24:C25)</f>
        <v>186720.62013719053</v>
      </c>
      <c r="D26" s="96">
        <f t="shared" si="1"/>
        <v>205200.0112215546</v>
      </c>
      <c r="E26" s="96">
        <f t="shared" si="1"/>
        <v>216845.96355041306</v>
      </c>
      <c r="F26" s="96">
        <f t="shared" si="1"/>
        <v>216630.07040733236</v>
      </c>
      <c r="G26" s="96">
        <f t="shared" si="1"/>
        <v>226247.05507637805</v>
      </c>
      <c r="H26" s="96">
        <f t="shared" si="1"/>
        <v>237699.94549420878</v>
      </c>
      <c r="I26" s="96">
        <f t="shared" si="1"/>
        <v>246579.9893143689</v>
      </c>
      <c r="J26" s="96">
        <f t="shared" si="1"/>
        <v>259697.62263387948</v>
      </c>
      <c r="K26" s="96">
        <f t="shared" si="1"/>
        <v>271143.14667534549</v>
      </c>
      <c r="L26" s="96">
        <f>SUM(L24:L25)</f>
        <v>283675.14994449867</v>
      </c>
      <c r="M26" s="96">
        <f>SUM(M24:M25)</f>
        <v>294335.73161228379</v>
      </c>
      <c r="N26" s="96">
        <f>SUM(N24:N25)</f>
        <v>306730.8147544841</v>
      </c>
      <c r="O26" s="96">
        <f>SUM(O24:O25)</f>
        <v>300562.96837764827</v>
      </c>
    </row>
    <row r="27" spans="1:15" ht="18" customHeight="1">
      <c r="A27" s="120" t="s">
        <v>83</v>
      </c>
      <c r="B27" s="106"/>
    </row>
    <row r="28" spans="1:15" ht="15" customHeight="1">
      <c r="A28" s="14" t="s">
        <v>343</v>
      </c>
      <c r="B28" s="106"/>
    </row>
    <row r="29" spans="1:15" ht="15" customHeight="1">
      <c r="A29" s="141" t="s">
        <v>498</v>
      </c>
      <c r="B29" s="223"/>
      <c r="C29" s="223"/>
      <c r="D29" s="223"/>
      <c r="E29" s="223"/>
      <c r="F29" s="223"/>
      <c r="G29" s="223"/>
    </row>
    <row r="30" spans="1:15" ht="15" customHeight="1">
      <c r="A30" s="14" t="s">
        <v>499</v>
      </c>
      <c r="B30" s="223"/>
      <c r="C30" s="223"/>
      <c r="D30" s="223"/>
      <c r="E30" s="223"/>
      <c r="F30" s="223"/>
      <c r="G30" s="223"/>
    </row>
    <row r="31" spans="1:15" ht="15" customHeight="1">
      <c r="A31" s="103" t="s">
        <v>500</v>
      </c>
      <c r="B31" s="14"/>
      <c r="C31" s="14"/>
      <c r="D31" s="14"/>
      <c r="E31" s="14"/>
      <c r="F31" s="14"/>
      <c r="G31" s="14"/>
    </row>
    <row r="32" spans="1:15" ht="15" customHeight="1">
      <c r="A32" s="14" t="s">
        <v>349</v>
      </c>
      <c r="B32" s="106"/>
    </row>
    <row r="33" spans="1:2" ht="15" customHeight="1">
      <c r="A33" s="14" t="s">
        <v>511</v>
      </c>
      <c r="B33" s="106"/>
    </row>
    <row r="34" spans="1:2" ht="15" customHeight="1">
      <c r="A34" s="103" t="s">
        <v>512</v>
      </c>
      <c r="B34" s="106"/>
    </row>
    <row r="35" spans="1:2" ht="15" customHeight="1">
      <c r="A35" s="102"/>
      <c r="B35" s="106"/>
    </row>
    <row r="36" spans="1:2">
      <c r="A36" s="105"/>
      <c r="B36" s="106"/>
    </row>
  </sheetData>
  <pageMargins left="0.39370078740157483" right="0.19685039370078741" top="0.78740157480314965" bottom="0.78740157480314965" header="0.31496062992125984" footer="0.19685039370078741"/>
  <pageSetup paperSize="9" scale="70" orientation="portrait" r:id="rId1"/>
  <headerFooter>
    <oddFooter>&amp;L&amp;"MetaNormalLF-Roman,Standard"&amp;10Statistisches Bundesamt, Tabellen zu den UGR, Teil 5, 2019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zoomScaleSheetLayoutView="80" workbookViewId="0"/>
  </sheetViews>
  <sheetFormatPr baseColWidth="10" defaultRowHeight="15"/>
  <cols>
    <col min="1" max="1" width="43.7109375" style="14" customWidth="1"/>
    <col min="2" max="7" width="10.7109375" style="14" customWidth="1"/>
    <col min="8" max="10" width="10.7109375" customWidth="1"/>
  </cols>
  <sheetData>
    <row r="1" spans="1:10" s="14" customFormat="1" ht="21.75" customHeight="1">
      <c r="A1" s="72" t="s">
        <v>360</v>
      </c>
    </row>
    <row r="2" spans="1:10" s="14" customFormat="1" ht="21.75" customHeight="1">
      <c r="A2" s="72"/>
    </row>
    <row r="3" spans="1:10" s="14" customFormat="1" ht="18" customHeight="1"/>
    <row r="4" spans="1:10" s="10" customFormat="1" ht="30" customHeight="1">
      <c r="A4" s="110" t="s">
        <v>353</v>
      </c>
      <c r="B4" s="121">
        <v>2009</v>
      </c>
      <c r="C4" s="121">
        <v>2010</v>
      </c>
      <c r="D4" s="121">
        <v>2011</v>
      </c>
      <c r="E4" s="121">
        <v>2012</v>
      </c>
      <c r="F4" s="121">
        <v>2013</v>
      </c>
      <c r="G4" s="121">
        <v>2014</v>
      </c>
      <c r="H4" s="121">
        <v>2015</v>
      </c>
      <c r="I4" s="121">
        <v>2016</v>
      </c>
      <c r="J4" s="121">
        <v>2017</v>
      </c>
    </row>
    <row r="5" spans="1:10" s="10" customFormat="1" ht="24.95" customHeight="1">
      <c r="A5" s="205"/>
      <c r="B5" s="12" t="s">
        <v>359</v>
      </c>
      <c r="C5" s="284"/>
      <c r="D5" s="284"/>
      <c r="E5" s="284"/>
      <c r="F5" s="284"/>
      <c r="G5" s="284"/>
      <c r="H5" s="284"/>
    </row>
    <row r="6" spans="1:10" s="14" customFormat="1" ht="18" customHeight="1">
      <c r="A6" s="286" t="s">
        <v>91</v>
      </c>
      <c r="B6" s="95">
        <v>2513.6</v>
      </c>
      <c r="C6" s="95">
        <v>2406.8000000000002</v>
      </c>
      <c r="D6" s="95">
        <v>2496.3000000000002</v>
      </c>
      <c r="E6" s="95">
        <v>2228.6</v>
      </c>
      <c r="F6" s="95">
        <v>2445.5</v>
      </c>
      <c r="G6" s="95">
        <v>2461.3000000000002</v>
      </c>
      <c r="H6" s="95">
        <v>2680.5</v>
      </c>
      <c r="I6" s="95">
        <v>2538.6999999999998</v>
      </c>
      <c r="J6" s="95">
        <v>2530.6</v>
      </c>
    </row>
    <row r="7" spans="1:10" s="14" customFormat="1" ht="15" customHeight="1">
      <c r="A7" s="286" t="s">
        <v>86</v>
      </c>
      <c r="B7" s="95">
        <v>1227.5</v>
      </c>
      <c r="C7" s="95">
        <v>1352.3</v>
      </c>
      <c r="D7" s="95">
        <v>1266.5</v>
      </c>
      <c r="E7" s="95">
        <v>1454</v>
      </c>
      <c r="F7" s="95">
        <v>1499.6999999999998</v>
      </c>
      <c r="G7" s="95">
        <v>1625.9</v>
      </c>
      <c r="H7" s="95">
        <v>1476.9</v>
      </c>
      <c r="I7" s="95">
        <v>1437.4</v>
      </c>
      <c r="J7" s="95">
        <v>1613.9</v>
      </c>
    </row>
    <row r="8" spans="1:10" s="14" customFormat="1" ht="15" customHeight="1">
      <c r="A8" s="286" t="s">
        <v>87</v>
      </c>
      <c r="B8" s="95">
        <v>11296.5</v>
      </c>
      <c r="C8" s="95">
        <v>12307.900000000001</v>
      </c>
      <c r="D8" s="95">
        <v>13086.7</v>
      </c>
      <c r="E8" s="95">
        <v>13079</v>
      </c>
      <c r="F8" s="95">
        <v>13238.8</v>
      </c>
      <c r="G8" s="95">
        <v>13462.7</v>
      </c>
      <c r="H8" s="95">
        <v>13284.5</v>
      </c>
      <c r="I8" s="95">
        <v>12608</v>
      </c>
      <c r="J8" s="95">
        <v>12506.1</v>
      </c>
    </row>
    <row r="9" spans="1:10" s="14" customFormat="1" ht="15" customHeight="1">
      <c r="A9" s="286" t="s">
        <v>92</v>
      </c>
      <c r="B9" s="95">
        <v>131.6</v>
      </c>
      <c r="C9" s="95">
        <v>126.6</v>
      </c>
      <c r="D9" s="95">
        <v>182.4</v>
      </c>
      <c r="E9" s="95">
        <v>186</v>
      </c>
      <c r="F9" s="95">
        <v>224.5</v>
      </c>
      <c r="G9" s="95">
        <v>257.10000000000002</v>
      </c>
      <c r="H9" s="95">
        <v>266.39999999999998</v>
      </c>
      <c r="I9" s="95">
        <v>232.5</v>
      </c>
      <c r="J9" s="95">
        <v>320.89999999999998</v>
      </c>
    </row>
    <row r="10" spans="1:10" s="14" customFormat="1" ht="15" customHeight="1">
      <c r="A10" s="286" t="s">
        <v>93</v>
      </c>
      <c r="B10" s="95">
        <v>3704</v>
      </c>
      <c r="C10" s="95">
        <v>3605.6</v>
      </c>
      <c r="D10" s="95">
        <v>3750</v>
      </c>
      <c r="E10" s="95">
        <v>3376.9</v>
      </c>
      <c r="F10" s="95">
        <v>3657</v>
      </c>
      <c r="G10" s="95">
        <v>4098.5</v>
      </c>
      <c r="H10" s="95">
        <v>4117.8</v>
      </c>
      <c r="I10" s="95">
        <v>4197.5</v>
      </c>
      <c r="J10" s="95">
        <v>4172.3</v>
      </c>
    </row>
    <row r="11" spans="1:10" s="14" customFormat="1" ht="15" customHeight="1">
      <c r="A11" s="286" t="s">
        <v>88</v>
      </c>
      <c r="B11" s="95">
        <v>9867.2000000000007</v>
      </c>
      <c r="C11" s="95">
        <v>9809.2000000000007</v>
      </c>
      <c r="D11" s="95">
        <v>11138.1</v>
      </c>
      <c r="E11" s="95">
        <v>10301</v>
      </c>
      <c r="F11" s="95">
        <v>10467.9</v>
      </c>
      <c r="G11" s="95">
        <v>10962.3</v>
      </c>
      <c r="H11" s="95">
        <v>10499.5</v>
      </c>
      <c r="I11" s="95">
        <v>11094.7</v>
      </c>
      <c r="J11" s="95">
        <v>10923.2</v>
      </c>
    </row>
    <row r="12" spans="1:10" s="14" customFormat="1" ht="15" customHeight="1">
      <c r="A12" s="286" t="s">
        <v>94</v>
      </c>
      <c r="B12" s="95">
        <v>26288.699999999997</v>
      </c>
      <c r="C12" s="95">
        <v>27840.300000000003</v>
      </c>
      <c r="D12" s="95">
        <v>29271.600000000002</v>
      </c>
      <c r="E12" s="95">
        <v>28266</v>
      </c>
      <c r="F12" s="95">
        <v>27528.6</v>
      </c>
      <c r="G12" s="95">
        <v>28058</v>
      </c>
      <c r="H12" s="95">
        <v>28562.3</v>
      </c>
      <c r="I12" s="95">
        <v>28205.3</v>
      </c>
      <c r="J12" s="95">
        <v>28421.5</v>
      </c>
    </row>
    <row r="13" spans="1:10" s="14" customFormat="1" ht="15" customHeight="1">
      <c r="A13" s="286" t="s">
        <v>95</v>
      </c>
      <c r="B13" s="95">
        <v>160529</v>
      </c>
      <c r="C13" s="95">
        <v>165146.5</v>
      </c>
      <c r="D13" s="95">
        <v>172464.9</v>
      </c>
      <c r="E13" s="95">
        <v>166632.80000000002</v>
      </c>
      <c r="F13" s="95">
        <v>167273.60000000001</v>
      </c>
      <c r="G13" s="95">
        <v>170249.8</v>
      </c>
      <c r="H13" s="95">
        <v>174665.1</v>
      </c>
      <c r="I13" s="95">
        <v>177563.3</v>
      </c>
      <c r="J13" s="95">
        <v>177028.6</v>
      </c>
    </row>
    <row r="14" spans="1:10" s="14" customFormat="1" ht="15" customHeight="1">
      <c r="A14" s="286" t="s">
        <v>356</v>
      </c>
      <c r="B14" s="95">
        <v>32</v>
      </c>
      <c r="C14" s="95">
        <v>32</v>
      </c>
      <c r="D14" s="95">
        <v>32</v>
      </c>
      <c r="E14" s="95">
        <v>32</v>
      </c>
      <c r="F14" s="95">
        <v>31</v>
      </c>
      <c r="G14" s="95">
        <v>30</v>
      </c>
      <c r="H14" s="95">
        <v>22.6</v>
      </c>
      <c r="I14" s="95">
        <v>20</v>
      </c>
      <c r="J14" s="95">
        <v>20</v>
      </c>
    </row>
    <row r="15" spans="1:10" s="14" customFormat="1" ht="15" customHeight="1">
      <c r="A15" s="286" t="s">
        <v>96</v>
      </c>
      <c r="B15" s="95">
        <v>378.29999999999995</v>
      </c>
      <c r="C15" s="95">
        <v>271.7</v>
      </c>
      <c r="D15" s="95">
        <v>271.2</v>
      </c>
      <c r="E15" s="95">
        <v>233.8</v>
      </c>
      <c r="F15" s="95">
        <v>267.8</v>
      </c>
      <c r="G15" s="95">
        <v>210.1</v>
      </c>
      <c r="H15" s="95">
        <v>160.19999999999999</v>
      </c>
      <c r="I15" s="95">
        <v>163.30000000000001</v>
      </c>
      <c r="J15" s="95">
        <v>147.6</v>
      </c>
    </row>
    <row r="16" spans="1:10" s="14" customFormat="1" ht="15" customHeight="1">
      <c r="A16" s="286" t="s">
        <v>357</v>
      </c>
      <c r="B16" s="95">
        <v>68</v>
      </c>
      <c r="C16" s="95">
        <v>68</v>
      </c>
      <c r="D16" s="95">
        <v>70</v>
      </c>
      <c r="E16" s="95">
        <v>70</v>
      </c>
      <c r="F16" s="95">
        <v>72</v>
      </c>
      <c r="G16" s="95">
        <v>74</v>
      </c>
      <c r="H16" s="95">
        <v>74</v>
      </c>
      <c r="I16" s="95">
        <v>74</v>
      </c>
      <c r="J16" s="95">
        <v>74</v>
      </c>
    </row>
    <row r="17" spans="1:10" s="14" customFormat="1" ht="15" customHeight="1">
      <c r="A17" s="286" t="s">
        <v>98</v>
      </c>
      <c r="B17" s="95">
        <v>0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 s="95">
        <v>0</v>
      </c>
      <c r="I17" s="95">
        <v>134.19999999999999</v>
      </c>
      <c r="J17" s="95">
        <v>0</v>
      </c>
    </row>
    <row r="18" spans="1:10" s="14" customFormat="1" ht="15" customHeight="1">
      <c r="A18" s="286" t="s">
        <v>99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0</v>
      </c>
      <c r="J18" s="95">
        <v>93.6</v>
      </c>
    </row>
    <row r="19" spans="1:10" s="14" customFormat="1" ht="15" customHeight="1">
      <c r="A19" s="286" t="s">
        <v>149</v>
      </c>
      <c r="B19" s="95">
        <v>9927.0999999999985</v>
      </c>
      <c r="C19" s="95">
        <v>11478.5</v>
      </c>
      <c r="D19" s="95">
        <v>12012.1</v>
      </c>
      <c r="E19" s="95">
        <v>11130.699999999999</v>
      </c>
      <c r="F19" s="95">
        <v>11024.8</v>
      </c>
      <c r="G19" s="95">
        <v>11914.1</v>
      </c>
      <c r="H19" s="95">
        <v>11297.9</v>
      </c>
      <c r="I19" s="95">
        <v>11342.9</v>
      </c>
      <c r="J19" s="95">
        <v>10384</v>
      </c>
    </row>
    <row r="20" spans="1:10" s="14" customFormat="1" ht="15" customHeight="1">
      <c r="A20" s="286" t="s">
        <v>100</v>
      </c>
      <c r="B20" s="95">
        <v>0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</row>
    <row r="21" spans="1:10" s="14" customFormat="1" ht="15" customHeight="1">
      <c r="A21" s="286" t="s">
        <v>150</v>
      </c>
      <c r="B21" s="95">
        <v>219.1</v>
      </c>
      <c r="C21" s="95">
        <v>266.7</v>
      </c>
      <c r="D21" s="95">
        <v>249</v>
      </c>
      <c r="E21" s="95">
        <v>287</v>
      </c>
      <c r="F21" s="95">
        <v>232.4</v>
      </c>
      <c r="G21" s="95">
        <v>291.39999999999998</v>
      </c>
      <c r="H21" s="95">
        <v>229</v>
      </c>
      <c r="I21" s="95">
        <v>241.8</v>
      </c>
      <c r="J21" s="95">
        <v>181.8</v>
      </c>
    </row>
    <row r="22" spans="1:10" s="14" customFormat="1" ht="15" customHeight="1">
      <c r="A22" s="286" t="s">
        <v>90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</row>
    <row r="23" spans="1:10" s="14" customFormat="1" ht="15" customHeight="1">
      <c r="A23" s="286" t="s">
        <v>358</v>
      </c>
      <c r="B23" s="95">
        <v>53.4</v>
      </c>
      <c r="C23" s="95">
        <v>79.099999999999994</v>
      </c>
      <c r="D23" s="95">
        <v>66</v>
      </c>
      <c r="E23" s="95">
        <v>75.900000000000006</v>
      </c>
      <c r="F23" s="95">
        <v>85.8</v>
      </c>
      <c r="G23" s="95">
        <v>81</v>
      </c>
      <c r="H23" s="95">
        <v>89.9</v>
      </c>
      <c r="I23" s="95">
        <v>84.6</v>
      </c>
      <c r="J23" s="95">
        <v>79.3</v>
      </c>
    </row>
    <row r="24" spans="1:10" s="14" customFormat="1" ht="15" customHeight="1">
      <c r="A24" s="286" t="s">
        <v>102</v>
      </c>
      <c r="B24" s="95">
        <v>0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</row>
    <row r="25" spans="1:10" s="10" customFormat="1" ht="15" customHeight="1">
      <c r="A25" s="286" t="s">
        <v>103</v>
      </c>
      <c r="B25" s="95">
        <v>54317.899999999994</v>
      </c>
      <c r="C25" s="95">
        <v>50631.7</v>
      </c>
      <c r="D25" s="95">
        <v>49921.8</v>
      </c>
      <c r="E25" s="95">
        <v>45122.3</v>
      </c>
      <c r="F25" s="95">
        <v>43945</v>
      </c>
      <c r="G25" s="95">
        <v>43669.399999999994</v>
      </c>
      <c r="H25" s="95">
        <v>44688.2</v>
      </c>
      <c r="I25" s="95">
        <v>44076.5</v>
      </c>
      <c r="J25" s="95">
        <v>43767.7</v>
      </c>
    </row>
    <row r="26" spans="1:10" s="14" customFormat="1" ht="15" customHeight="1">
      <c r="A26" s="286" t="s">
        <v>104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</row>
    <row r="27" spans="1:10" s="14" customFormat="1" ht="15" customHeight="1">
      <c r="A27" s="286" t="s">
        <v>105</v>
      </c>
      <c r="B27" s="95">
        <v>26914.400000000001</v>
      </c>
      <c r="C27" s="95">
        <v>27493.600000000002</v>
      </c>
      <c r="D27" s="95">
        <v>27357.4</v>
      </c>
      <c r="E27" s="95">
        <v>24389.800000000003</v>
      </c>
      <c r="F27" s="95">
        <v>23543.3</v>
      </c>
      <c r="G27" s="95">
        <v>22480.799999999999</v>
      </c>
      <c r="H27" s="95">
        <v>22283.4</v>
      </c>
      <c r="I27" s="95">
        <v>21424.799999999999</v>
      </c>
      <c r="J27" s="95">
        <v>20255.2</v>
      </c>
    </row>
    <row r="28" spans="1:10" s="14" customFormat="1" ht="15" customHeight="1">
      <c r="A28" s="175" t="s">
        <v>355</v>
      </c>
      <c r="B28" s="96">
        <v>307574.90000000002</v>
      </c>
      <c r="C28" s="96">
        <v>313097</v>
      </c>
      <c r="D28" s="96">
        <v>323848.09999999998</v>
      </c>
      <c r="E28" s="96">
        <v>307105.5</v>
      </c>
      <c r="F28" s="96">
        <v>305780.8</v>
      </c>
      <c r="G28" s="96">
        <v>310141.7</v>
      </c>
      <c r="H28" s="96">
        <v>314815.80000000005</v>
      </c>
      <c r="I28" s="96">
        <v>315768.59999999998</v>
      </c>
      <c r="J28" s="96">
        <v>313143.09999999998</v>
      </c>
    </row>
    <row r="29" spans="1:10" s="14" customFormat="1" ht="24.95" customHeight="1">
      <c r="B29" s="12" t="s">
        <v>483</v>
      </c>
      <c r="C29" s="15"/>
    </row>
    <row r="30" spans="1:10" s="14" customFormat="1" ht="18" customHeight="1">
      <c r="A30" s="286" t="s">
        <v>91</v>
      </c>
      <c r="B30" s="95">
        <v>240.88839999999999</v>
      </c>
      <c r="C30" s="95">
        <v>227.17739999999998</v>
      </c>
      <c r="D30" s="95">
        <v>241.2988</v>
      </c>
      <c r="E30" s="95">
        <v>218.08749999999998</v>
      </c>
      <c r="F30" s="95">
        <v>238.9599</v>
      </c>
      <c r="G30" s="95">
        <v>236.9751</v>
      </c>
      <c r="H30" s="95">
        <v>253.0985</v>
      </c>
      <c r="I30" s="95">
        <v>246.27770000000004</v>
      </c>
      <c r="J30" s="95">
        <v>244.2808</v>
      </c>
    </row>
    <row r="31" spans="1:10" s="14" customFormat="1" ht="15" customHeight="1">
      <c r="A31" s="286" t="s">
        <v>86</v>
      </c>
      <c r="B31" s="95">
        <v>115.008</v>
      </c>
      <c r="C31" s="95">
        <v>121.08750000000001</v>
      </c>
      <c r="D31" s="95">
        <v>116.27260000000001</v>
      </c>
      <c r="E31" s="95">
        <v>125.1448</v>
      </c>
      <c r="F31" s="95">
        <v>129.5692</v>
      </c>
      <c r="G31" s="95">
        <v>132.93619999999999</v>
      </c>
      <c r="H31" s="95">
        <v>123.19110000000001</v>
      </c>
      <c r="I31" s="95">
        <v>122.05540000000001</v>
      </c>
      <c r="J31" s="95">
        <v>131.53810000000001</v>
      </c>
    </row>
    <row r="32" spans="1:10" s="14" customFormat="1" ht="15" customHeight="1">
      <c r="A32" s="286" t="s">
        <v>87</v>
      </c>
      <c r="B32" s="95">
        <v>1408.8641</v>
      </c>
      <c r="C32" s="95">
        <v>1503.7683999999999</v>
      </c>
      <c r="D32" s="95">
        <v>1603.9113</v>
      </c>
      <c r="E32" s="95">
        <v>1605.1837</v>
      </c>
      <c r="F32" s="95">
        <v>1642.9805999999999</v>
      </c>
      <c r="G32" s="95">
        <v>1691.4889000000001</v>
      </c>
      <c r="H32" s="95">
        <v>1677.9521</v>
      </c>
      <c r="I32" s="95">
        <v>1623.7543000000001</v>
      </c>
      <c r="J32" s="95">
        <v>1643.2148999999999</v>
      </c>
    </row>
    <row r="33" spans="1:10" s="14" customFormat="1" ht="15" customHeight="1">
      <c r="A33" s="286" t="s">
        <v>92</v>
      </c>
      <c r="B33" s="95">
        <v>18.538499999999999</v>
      </c>
      <c r="C33" s="95">
        <v>20.931799999999999</v>
      </c>
      <c r="D33" s="95">
        <v>21.870899999999999</v>
      </c>
      <c r="E33" s="95">
        <v>23.6389</v>
      </c>
      <c r="F33" s="95">
        <v>30.279599999999999</v>
      </c>
      <c r="G33" s="95">
        <v>35.830399999999997</v>
      </c>
      <c r="H33" s="95">
        <v>33.305899999999994</v>
      </c>
      <c r="I33" s="95">
        <v>33.308300000000003</v>
      </c>
      <c r="J33" s="95">
        <v>42.3262</v>
      </c>
    </row>
    <row r="34" spans="1:10" s="14" customFormat="1" ht="15" customHeight="1">
      <c r="A34" s="286" t="s">
        <v>93</v>
      </c>
      <c r="B34" s="95">
        <v>484.65289999999999</v>
      </c>
      <c r="C34" s="95">
        <v>487.06699999999995</v>
      </c>
      <c r="D34" s="95">
        <v>505.6379</v>
      </c>
      <c r="E34" s="95">
        <v>473.8963</v>
      </c>
      <c r="F34" s="95">
        <v>507.57760000000002</v>
      </c>
      <c r="G34" s="95">
        <v>560.55640000000005</v>
      </c>
      <c r="H34" s="95">
        <v>557.673</v>
      </c>
      <c r="I34" s="95">
        <v>584.80719999999997</v>
      </c>
      <c r="J34" s="95">
        <v>585.15559999999994</v>
      </c>
    </row>
    <row r="35" spans="1:10" s="14" customFormat="1" ht="15" customHeight="1">
      <c r="A35" s="286" t="s">
        <v>88</v>
      </c>
      <c r="B35" s="95">
        <v>1079.9194</v>
      </c>
      <c r="C35" s="95">
        <v>1075.9177</v>
      </c>
      <c r="D35" s="95">
        <v>1193.3735999999999</v>
      </c>
      <c r="E35" s="95">
        <v>1125.2620000000002</v>
      </c>
      <c r="F35" s="95">
        <v>1162.2629000000002</v>
      </c>
      <c r="G35" s="95">
        <v>1231.4965999999999</v>
      </c>
      <c r="H35" s="95">
        <v>1212.2127</v>
      </c>
      <c r="I35" s="95">
        <v>1253.1457</v>
      </c>
      <c r="J35" s="95">
        <v>1229.92</v>
      </c>
    </row>
    <row r="36" spans="1:10" s="14" customFormat="1" ht="15" customHeight="1">
      <c r="A36" s="286" t="s">
        <v>94</v>
      </c>
      <c r="B36" s="95">
        <v>2828.7135000000003</v>
      </c>
      <c r="C36" s="95">
        <v>2934.2883999999995</v>
      </c>
      <c r="D36" s="95">
        <v>3112.6685000000002</v>
      </c>
      <c r="E36" s="95">
        <v>3084.8287999999998</v>
      </c>
      <c r="F36" s="95">
        <v>3009.2048</v>
      </c>
      <c r="G36" s="95">
        <v>3133.4218000000001</v>
      </c>
      <c r="H36" s="95">
        <v>3183.5902999999998</v>
      </c>
      <c r="I36" s="95">
        <v>3181.2296000000001</v>
      </c>
      <c r="J36" s="95">
        <v>3226.8806999999997</v>
      </c>
    </row>
    <row r="37" spans="1:10" s="14" customFormat="1" ht="15" customHeight="1">
      <c r="A37" s="286" t="s">
        <v>95</v>
      </c>
      <c r="B37" s="95">
        <v>13524.177300000001</v>
      </c>
      <c r="C37" s="95">
        <v>13803.925300000001</v>
      </c>
      <c r="D37" s="95">
        <v>14338.6142</v>
      </c>
      <c r="E37" s="95">
        <v>13971.919199999998</v>
      </c>
      <c r="F37" s="95">
        <v>13989.3968</v>
      </c>
      <c r="G37" s="95">
        <v>14274.3338</v>
      </c>
      <c r="H37" s="95">
        <v>14733.589100000003</v>
      </c>
      <c r="I37" s="95">
        <v>14983.325999999999</v>
      </c>
      <c r="J37" s="95">
        <v>14994.260200000001</v>
      </c>
    </row>
    <row r="38" spans="1:10" s="14" customFormat="1" ht="15" customHeight="1">
      <c r="A38" s="286" t="s">
        <v>89</v>
      </c>
      <c r="B38" s="95">
        <v>0</v>
      </c>
      <c r="C38" s="95">
        <v>0</v>
      </c>
      <c r="D38" s="95">
        <v>0</v>
      </c>
      <c r="E38" s="95">
        <v>0</v>
      </c>
      <c r="F38" s="95">
        <v>0</v>
      </c>
      <c r="G38" s="95">
        <v>0</v>
      </c>
      <c r="H38" s="95">
        <v>0</v>
      </c>
      <c r="I38" s="95">
        <v>0</v>
      </c>
      <c r="J38" s="95">
        <v>0</v>
      </c>
    </row>
    <row r="39" spans="1:10" s="14" customFormat="1" ht="15" customHeight="1">
      <c r="A39" s="286" t="s">
        <v>96</v>
      </c>
      <c r="B39" s="95">
        <v>38.250899999999994</v>
      </c>
      <c r="C39" s="95">
        <v>23.083099999999998</v>
      </c>
      <c r="D39" s="95">
        <v>27.902100000000004</v>
      </c>
      <c r="E39" s="95">
        <v>22.8171</v>
      </c>
      <c r="F39" s="95">
        <v>20.646999999999998</v>
      </c>
      <c r="G39" s="95">
        <v>18.099399999999999</v>
      </c>
      <c r="H39" s="95">
        <v>4.6830999999999996</v>
      </c>
      <c r="I39" s="95">
        <v>3.6198000000000001</v>
      </c>
      <c r="J39" s="95">
        <v>2.4426000000000001</v>
      </c>
    </row>
    <row r="40" spans="1:10" s="14" customFormat="1" ht="15" customHeight="1">
      <c r="A40" s="286" t="s">
        <v>97</v>
      </c>
      <c r="B40" s="95">
        <v>0</v>
      </c>
      <c r="C40" s="95">
        <v>0</v>
      </c>
      <c r="D40" s="95">
        <v>0</v>
      </c>
      <c r="E40" s="95">
        <v>0</v>
      </c>
      <c r="F40" s="95">
        <v>0</v>
      </c>
      <c r="G40" s="95">
        <v>0</v>
      </c>
      <c r="H40" s="95">
        <v>2.2818999999999998</v>
      </c>
      <c r="I40" s="95">
        <v>3.2692000000000001</v>
      </c>
      <c r="J40" s="95">
        <v>0</v>
      </c>
    </row>
    <row r="41" spans="1:10" s="14" customFormat="1" ht="15" customHeight="1">
      <c r="A41" s="286" t="s">
        <v>98</v>
      </c>
      <c r="B41" s="95">
        <v>0</v>
      </c>
      <c r="C41" s="95">
        <v>0</v>
      </c>
      <c r="D41" s="95">
        <v>0</v>
      </c>
      <c r="E41" s="95">
        <v>0</v>
      </c>
      <c r="F41" s="95">
        <v>0</v>
      </c>
      <c r="G41" s="95">
        <v>0</v>
      </c>
      <c r="H41" s="95">
        <v>0</v>
      </c>
      <c r="I41" s="95">
        <v>0</v>
      </c>
      <c r="J41" s="95">
        <v>3.8841000000000001</v>
      </c>
    </row>
    <row r="42" spans="1:10" s="14" customFormat="1" ht="15" customHeight="1">
      <c r="A42" s="286" t="s">
        <v>99</v>
      </c>
      <c r="B42" s="95">
        <v>0</v>
      </c>
      <c r="C42" s="95">
        <v>0</v>
      </c>
      <c r="D42" s="95">
        <v>0</v>
      </c>
      <c r="E42" s="95">
        <v>0</v>
      </c>
      <c r="F42" s="95">
        <v>0</v>
      </c>
      <c r="G42" s="95">
        <v>0</v>
      </c>
      <c r="H42" s="95">
        <v>0</v>
      </c>
      <c r="I42" s="95">
        <v>0</v>
      </c>
      <c r="J42" s="95">
        <v>0</v>
      </c>
    </row>
    <row r="43" spans="1:10" s="14" customFormat="1" ht="15" customHeight="1">
      <c r="A43" s="286" t="s">
        <v>149</v>
      </c>
      <c r="B43" s="95">
        <v>950.42100000000005</v>
      </c>
      <c r="C43" s="95">
        <v>1056.1080999999999</v>
      </c>
      <c r="D43" s="95">
        <v>1124.2609</v>
      </c>
      <c r="E43" s="95">
        <v>1079.2952</v>
      </c>
      <c r="F43" s="95">
        <v>1069.3508999999999</v>
      </c>
      <c r="G43" s="95">
        <v>1157.4813000000001</v>
      </c>
      <c r="H43" s="95">
        <v>1124.3833999999999</v>
      </c>
      <c r="I43" s="95">
        <v>1139.6526999999999</v>
      </c>
      <c r="J43" s="95">
        <v>1055.5104999999999</v>
      </c>
    </row>
    <row r="44" spans="1:10" s="14" customFormat="1" ht="15" customHeight="1">
      <c r="A44" s="286" t="s">
        <v>100</v>
      </c>
      <c r="B44" s="95">
        <v>0</v>
      </c>
      <c r="C44" s="95">
        <v>0</v>
      </c>
      <c r="D44" s="95">
        <v>0</v>
      </c>
      <c r="E44" s="95"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</row>
    <row r="45" spans="1:10" s="14" customFormat="1" ht="15" customHeight="1">
      <c r="A45" s="286" t="s">
        <v>150</v>
      </c>
      <c r="B45" s="95">
        <v>33.0154</v>
      </c>
      <c r="C45" s="95">
        <v>36.668599999999998</v>
      </c>
      <c r="D45" s="95">
        <v>38.119500000000002</v>
      </c>
      <c r="E45" s="95">
        <v>39.473700000000001</v>
      </c>
      <c r="F45" s="95">
        <v>38.318200000000004</v>
      </c>
      <c r="G45" s="95">
        <v>41.518200000000007</v>
      </c>
      <c r="H45" s="95">
        <v>39.736099999999993</v>
      </c>
      <c r="I45" s="95">
        <v>42.239600000000003</v>
      </c>
      <c r="J45" s="95">
        <v>33.980500000000006</v>
      </c>
    </row>
    <row r="46" spans="1:10" s="14" customFormat="1" ht="15" customHeight="1">
      <c r="A46" s="286" t="s">
        <v>90</v>
      </c>
      <c r="B46" s="95">
        <v>0</v>
      </c>
      <c r="C46" s="95">
        <v>0</v>
      </c>
      <c r="D46" s="95">
        <v>0</v>
      </c>
      <c r="E46" s="95">
        <v>0</v>
      </c>
      <c r="F46" s="95">
        <v>0</v>
      </c>
      <c r="G46" s="95">
        <v>0</v>
      </c>
      <c r="H46" s="95">
        <v>0</v>
      </c>
      <c r="I46" s="95">
        <v>0</v>
      </c>
      <c r="J46" s="95">
        <v>0</v>
      </c>
    </row>
    <row r="47" spans="1:10" s="14" customFormat="1" ht="15" customHeight="1">
      <c r="A47" s="286" t="s">
        <v>101</v>
      </c>
      <c r="B47" s="95">
        <v>10.6608</v>
      </c>
      <c r="C47" s="95">
        <v>11.6608</v>
      </c>
      <c r="D47" s="95">
        <v>12.6608</v>
      </c>
      <c r="E47" s="95">
        <v>13.6608</v>
      </c>
      <c r="F47" s="95">
        <v>14.6608</v>
      </c>
      <c r="G47" s="95">
        <v>15.6608</v>
      </c>
      <c r="H47" s="95">
        <v>20.249099999999999</v>
      </c>
      <c r="I47" s="95">
        <v>16.004899999999999</v>
      </c>
      <c r="J47" s="95">
        <v>14.4039</v>
      </c>
    </row>
    <row r="48" spans="1:10" s="14" customFormat="1" ht="15" customHeight="1">
      <c r="A48" s="286" t="s">
        <v>102</v>
      </c>
      <c r="B48" s="95">
        <v>0</v>
      </c>
      <c r="C48" s="95">
        <v>0</v>
      </c>
      <c r="D48" s="95">
        <v>0</v>
      </c>
      <c r="E48" s="95">
        <v>0</v>
      </c>
      <c r="F48" s="95">
        <v>0</v>
      </c>
      <c r="G48" s="95">
        <v>0</v>
      </c>
      <c r="H48" s="95">
        <v>0</v>
      </c>
      <c r="I48" s="95">
        <v>0</v>
      </c>
      <c r="J48" s="95">
        <v>0</v>
      </c>
    </row>
    <row r="49" spans="1:10" s="10" customFormat="1" ht="15" customHeight="1">
      <c r="A49" s="286" t="s">
        <v>103</v>
      </c>
      <c r="B49" s="95">
        <v>5687.1121999999996</v>
      </c>
      <c r="C49" s="95">
        <v>5243.6853999999994</v>
      </c>
      <c r="D49" s="95">
        <v>5251.7393000000002</v>
      </c>
      <c r="E49" s="95">
        <v>4827.9904000000006</v>
      </c>
      <c r="F49" s="95">
        <v>4737.7970000000005</v>
      </c>
      <c r="G49" s="95">
        <v>4694.5666999999994</v>
      </c>
      <c r="H49" s="95">
        <v>4752.777</v>
      </c>
      <c r="I49" s="95">
        <v>4706.0724</v>
      </c>
      <c r="J49" s="95">
        <v>4677.3261999999995</v>
      </c>
    </row>
    <row r="50" spans="1:10" s="14" customFormat="1" ht="15" customHeight="1">
      <c r="A50" s="286" t="s">
        <v>104</v>
      </c>
      <c r="B50" s="95">
        <v>0</v>
      </c>
      <c r="C50" s="95">
        <v>0</v>
      </c>
      <c r="D50" s="95">
        <v>0</v>
      </c>
      <c r="E50" s="95">
        <v>0</v>
      </c>
      <c r="F50" s="95">
        <v>0</v>
      </c>
      <c r="G50" s="95">
        <v>0</v>
      </c>
      <c r="H50" s="95">
        <v>0</v>
      </c>
      <c r="I50" s="95">
        <v>0</v>
      </c>
      <c r="J50" s="95">
        <v>0</v>
      </c>
    </row>
    <row r="51" spans="1:10" s="14" customFormat="1" ht="15" customHeight="1">
      <c r="A51" s="286" t="s">
        <v>105</v>
      </c>
      <c r="B51" s="95">
        <v>2692.6378999999997</v>
      </c>
      <c r="C51" s="95">
        <v>2704.1614</v>
      </c>
      <c r="D51" s="95">
        <v>2714.1385999999998</v>
      </c>
      <c r="E51" s="95">
        <v>2446.3213999999998</v>
      </c>
      <c r="F51" s="95">
        <v>2371.2067000000002</v>
      </c>
      <c r="G51" s="95">
        <v>2312.8144000000002</v>
      </c>
      <c r="H51" s="95">
        <v>2295.7401</v>
      </c>
      <c r="I51" s="95">
        <v>2218.3254000000002</v>
      </c>
      <c r="J51" s="95">
        <v>2145.5707000000002</v>
      </c>
    </row>
    <row r="52" spans="1:10" s="14" customFormat="1" ht="15" customHeight="1">
      <c r="A52" s="175" t="s">
        <v>355</v>
      </c>
      <c r="B52" s="96">
        <v>29142.1021</v>
      </c>
      <c r="C52" s="96">
        <v>29131.723400000003</v>
      </c>
      <c r="D52" s="96">
        <v>30347.253799999999</v>
      </c>
      <c r="E52" s="96">
        <v>29106.405299999999</v>
      </c>
      <c r="F52" s="96">
        <v>29010.5753</v>
      </c>
      <c r="G52" s="96">
        <v>29584.208100000003</v>
      </c>
      <c r="H52" s="96">
        <v>30083.297199999997</v>
      </c>
      <c r="I52" s="96">
        <v>30236.869700000003</v>
      </c>
      <c r="J52" s="96">
        <v>30122.6751</v>
      </c>
    </row>
    <row r="53" spans="1:10" s="14" customFormat="1" ht="18" customHeight="1">
      <c r="A53" s="285" t="s">
        <v>83</v>
      </c>
    </row>
    <row r="54" spans="1:10" s="14" customFormat="1" ht="15" customHeight="1">
      <c r="A54" s="218" t="s">
        <v>361</v>
      </c>
    </row>
    <row r="55" spans="1:10" s="14" customFormat="1" ht="15" customHeight="1">
      <c r="A55" s="14" t="s">
        <v>354</v>
      </c>
    </row>
    <row r="56" spans="1:10" ht="15" customHeight="1">
      <c r="A56" s="14" t="s">
        <v>362</v>
      </c>
    </row>
  </sheetData>
  <pageMargins left="0.39370078740157483" right="0" top="0.78740157480314965" bottom="0.59055118110236227" header="0.11811023622047245" footer="0.11811023622047245"/>
  <pageSetup paperSize="9" scale="70" orientation="portrait" r:id="rId1"/>
  <headerFooter>
    <oddFooter>&amp;L&amp;"MetaNormalLF-Roman,Standard"&amp;10Statistisches Bundesamt, Tabellen zu den UGR, Teil 5, 2019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/>
  </sheetViews>
  <sheetFormatPr baseColWidth="10" defaultRowHeight="15"/>
  <cols>
    <col min="1" max="1" width="5.7109375" customWidth="1"/>
    <col min="2" max="2" width="63.7109375" customWidth="1"/>
    <col min="4" max="4" width="0" hidden="1" customWidth="1"/>
    <col min="16" max="16" width="11.42578125" style="117"/>
  </cols>
  <sheetData>
    <row r="1" spans="1:16" s="85" customFormat="1" ht="20.100000000000001" customHeight="1">
      <c r="A1" s="271" t="s">
        <v>383</v>
      </c>
      <c r="H1" s="84"/>
      <c r="P1" s="279"/>
    </row>
    <row r="2" spans="1:16" s="88" customFormat="1" ht="18" customHeight="1">
      <c r="A2" s="5" t="s">
        <v>151</v>
      </c>
      <c r="H2" s="87"/>
      <c r="P2" s="124"/>
    </row>
    <row r="3" spans="1:16" s="14" customFormat="1" ht="18" customHeight="1">
      <c r="B3" s="108"/>
      <c r="P3" s="82"/>
    </row>
    <row r="4" spans="1:16" s="104" customFormat="1" ht="27" customHeight="1">
      <c r="A4" s="110" t="s">
        <v>322</v>
      </c>
      <c r="B4" s="92" t="s">
        <v>107</v>
      </c>
      <c r="C4" s="93">
        <v>2005</v>
      </c>
      <c r="D4" s="109">
        <v>2006</v>
      </c>
      <c r="E4" s="92">
        <v>2007</v>
      </c>
      <c r="F4" s="93" t="s">
        <v>323</v>
      </c>
      <c r="G4" s="92" t="s">
        <v>324</v>
      </c>
      <c r="H4" s="93">
        <v>2010</v>
      </c>
      <c r="I4" s="92">
        <v>2011</v>
      </c>
      <c r="J4" s="93">
        <v>2012</v>
      </c>
      <c r="K4" s="92" t="s">
        <v>325</v>
      </c>
      <c r="L4" s="109" t="s">
        <v>326</v>
      </c>
      <c r="M4" s="92">
        <v>2015</v>
      </c>
      <c r="N4" s="92" t="s">
        <v>378</v>
      </c>
      <c r="O4" s="109" t="s">
        <v>379</v>
      </c>
      <c r="P4" s="62"/>
    </row>
    <row r="5" spans="1:16" ht="21" customHeight="1">
      <c r="A5" s="111" t="s">
        <v>108</v>
      </c>
      <c r="B5" s="112" t="s">
        <v>109</v>
      </c>
      <c r="C5" s="287">
        <v>7123.8922963063187</v>
      </c>
      <c r="D5" s="287">
        <v>7111.7847129510037</v>
      </c>
      <c r="E5" s="287">
        <v>7162.3873193601539</v>
      </c>
      <c r="F5" s="287">
        <v>6867.2205761783753</v>
      </c>
      <c r="G5" s="287">
        <v>7622.2489598590018</v>
      </c>
      <c r="H5" s="287">
        <v>7474.4352003090862</v>
      </c>
      <c r="I5" s="287">
        <v>7478.6047868425348</v>
      </c>
      <c r="J5" s="287">
        <v>7260.9911845401593</v>
      </c>
      <c r="K5" s="287">
        <v>7646.1574163314899</v>
      </c>
      <c r="L5" s="287">
        <v>10264.295151793005</v>
      </c>
      <c r="M5" s="287">
        <v>10758.274193040328</v>
      </c>
      <c r="N5" s="287">
        <v>10794.420379194928</v>
      </c>
      <c r="O5" s="287">
        <v>10813.309899464577</v>
      </c>
    </row>
    <row r="6" spans="1:16" ht="15" customHeight="1">
      <c r="A6" s="111" t="s">
        <v>110</v>
      </c>
      <c r="B6" s="114" t="s">
        <v>111</v>
      </c>
      <c r="C6" s="287">
        <v>3315.2872251278104</v>
      </c>
      <c r="D6" s="287">
        <v>3278.1604049777775</v>
      </c>
      <c r="E6" s="287">
        <v>3055.1621096209974</v>
      </c>
      <c r="F6" s="287">
        <v>2917.9815710777734</v>
      </c>
      <c r="G6" s="287">
        <v>2930.460454783165</v>
      </c>
      <c r="H6" s="287">
        <v>3018.1671037960214</v>
      </c>
      <c r="I6" s="287">
        <v>2788.7727936851888</v>
      </c>
      <c r="J6" s="287">
        <v>3021.9409070691117</v>
      </c>
      <c r="K6" s="287">
        <v>3069.6466273822307</v>
      </c>
      <c r="L6" s="287">
        <v>3709.0340200330857</v>
      </c>
      <c r="M6" s="287">
        <v>3576.3241554237838</v>
      </c>
      <c r="N6" s="287">
        <v>3525.9021085226404</v>
      </c>
      <c r="O6" s="287">
        <v>3806.5553446125273</v>
      </c>
    </row>
    <row r="7" spans="1:16" ht="15" customHeight="1">
      <c r="A7" s="111" t="s">
        <v>112</v>
      </c>
      <c r="B7" s="114" t="s">
        <v>113</v>
      </c>
      <c r="C7" s="287">
        <v>68772.802510714668</v>
      </c>
      <c r="D7" s="287">
        <v>71125.651184639704</v>
      </c>
      <c r="E7" s="287">
        <v>69452.888604341628</v>
      </c>
      <c r="F7" s="287">
        <v>67390.319625044765</v>
      </c>
      <c r="G7" s="287">
        <v>68478.011559087157</v>
      </c>
      <c r="H7" s="287">
        <v>72065.175821752491</v>
      </c>
      <c r="I7" s="287">
        <v>74651.382569916997</v>
      </c>
      <c r="J7" s="287">
        <v>77547.40473414131</v>
      </c>
      <c r="K7" s="287">
        <v>77755.116414994016</v>
      </c>
      <c r="L7" s="287">
        <v>105076.2339386461</v>
      </c>
      <c r="M7" s="287">
        <v>106143.58999936741</v>
      </c>
      <c r="N7" s="287">
        <v>106971.58108473376</v>
      </c>
      <c r="O7" s="287">
        <v>103813.54659181523</v>
      </c>
    </row>
    <row r="8" spans="1:16" ht="15" customHeight="1">
      <c r="A8" s="111" t="s">
        <v>114</v>
      </c>
      <c r="B8" s="114" t="s">
        <v>115</v>
      </c>
      <c r="C8" s="287">
        <v>4291.0292866284453</v>
      </c>
      <c r="D8" s="287">
        <v>4586.3449110203965</v>
      </c>
      <c r="E8" s="287">
        <v>4775.5341599434878</v>
      </c>
      <c r="F8" s="287">
        <v>5014.4584781686472</v>
      </c>
      <c r="G8" s="287">
        <v>6209.9102034857697</v>
      </c>
      <c r="H8" s="287">
        <v>6995.5500181576963</v>
      </c>
      <c r="I8" s="287">
        <v>6502.4323495513818</v>
      </c>
      <c r="J8" s="287">
        <v>7074.7176393985146</v>
      </c>
      <c r="K8" s="287">
        <v>7524.1278888355073</v>
      </c>
      <c r="L8" s="287">
        <v>11542.878196836195</v>
      </c>
      <c r="M8" s="287">
        <v>12467.681923065615</v>
      </c>
      <c r="N8" s="287">
        <v>13195.968425402829</v>
      </c>
      <c r="O8" s="287">
        <v>12441.859725629633</v>
      </c>
    </row>
    <row r="9" spans="1:16" ht="15" customHeight="1">
      <c r="A9" s="111" t="s">
        <v>116</v>
      </c>
      <c r="B9" s="114" t="s">
        <v>117</v>
      </c>
      <c r="C9" s="287">
        <v>74310.776249595277</v>
      </c>
      <c r="D9" s="287">
        <v>81813.850745498596</v>
      </c>
      <c r="E9" s="287">
        <v>84696.040949862887</v>
      </c>
      <c r="F9" s="287">
        <v>85207.442737723613</v>
      </c>
      <c r="G9" s="287">
        <v>81276.506560966882</v>
      </c>
      <c r="H9" s="287">
        <v>77389.982672891696</v>
      </c>
      <c r="I9" s="287">
        <v>75724.064456519161</v>
      </c>
      <c r="J9" s="287">
        <v>71751.266936651256</v>
      </c>
      <c r="K9" s="287">
        <v>71269.597255914734</v>
      </c>
      <c r="L9" s="287">
        <v>46043.190294731139</v>
      </c>
      <c r="M9" s="287">
        <v>47059.031889672275</v>
      </c>
      <c r="N9" s="287">
        <v>46919.631106026594</v>
      </c>
      <c r="O9" s="287">
        <v>53357.848886590429</v>
      </c>
    </row>
    <row r="10" spans="1:16" ht="15" customHeight="1">
      <c r="A10" s="111" t="s">
        <v>118</v>
      </c>
      <c r="B10" s="114" t="s">
        <v>119</v>
      </c>
      <c r="C10" s="287">
        <v>46308.495504101971</v>
      </c>
      <c r="D10" s="287">
        <v>48027.268677285698</v>
      </c>
      <c r="E10" s="287">
        <v>47387.379400016056</v>
      </c>
      <c r="F10" s="287">
        <v>47733.218560344263</v>
      </c>
      <c r="G10" s="287">
        <v>44875.603560021322</v>
      </c>
      <c r="H10" s="287">
        <v>46466.483200158051</v>
      </c>
      <c r="I10" s="287">
        <v>50970.464789268975</v>
      </c>
      <c r="J10" s="287">
        <v>51803.333936624636</v>
      </c>
      <c r="K10" s="287">
        <v>54066.351019520429</v>
      </c>
      <c r="L10" s="287">
        <v>78893.565852061845</v>
      </c>
      <c r="M10" s="287">
        <v>82674.248514051302</v>
      </c>
      <c r="N10" s="287">
        <v>87100.435495213766</v>
      </c>
      <c r="O10" s="287">
        <v>84411.212784562318</v>
      </c>
    </row>
    <row r="11" spans="1:16" ht="15" customHeight="1">
      <c r="A11" s="111" t="s">
        <v>120</v>
      </c>
      <c r="B11" s="114" t="s">
        <v>121</v>
      </c>
      <c r="C11" s="287">
        <v>141985.7906146996</v>
      </c>
      <c r="D11" s="287">
        <v>146821.20091424126</v>
      </c>
      <c r="E11" s="287">
        <v>147980.81978260219</v>
      </c>
      <c r="F11" s="287">
        <v>142461.24572408796</v>
      </c>
      <c r="G11" s="287">
        <v>132132.06580925389</v>
      </c>
      <c r="H11" s="287">
        <v>138469.57211028924</v>
      </c>
      <c r="I11" s="287">
        <v>138318.57196600776</v>
      </c>
      <c r="J11" s="287">
        <v>139283.47649617554</v>
      </c>
      <c r="K11" s="287">
        <v>140000.96881388672</v>
      </c>
      <c r="L11" s="287">
        <v>132955.92200570196</v>
      </c>
      <c r="M11" s="287">
        <v>129980.4560496604</v>
      </c>
      <c r="N11" s="287">
        <v>133195.06852160112</v>
      </c>
      <c r="O11" s="287">
        <v>133061.53466907999</v>
      </c>
    </row>
    <row r="12" spans="1:16" ht="15" customHeight="1">
      <c r="A12" s="111" t="s">
        <v>122</v>
      </c>
      <c r="B12" s="114" t="s">
        <v>123</v>
      </c>
      <c r="C12" s="287">
        <v>350132.3542021641</v>
      </c>
      <c r="D12" s="287">
        <v>368746.17520464677</v>
      </c>
      <c r="E12" s="287">
        <v>371932.68926562666</v>
      </c>
      <c r="F12" s="287">
        <v>366782.7609327549</v>
      </c>
      <c r="G12" s="287">
        <v>339632.97348943795</v>
      </c>
      <c r="H12" s="287">
        <v>354759.60964743834</v>
      </c>
      <c r="I12" s="287">
        <v>358001.13796508347</v>
      </c>
      <c r="J12" s="287">
        <v>352271.62597205664</v>
      </c>
      <c r="K12" s="287">
        <v>363447.93353224325</v>
      </c>
      <c r="L12" s="287">
        <v>371678.93793359248</v>
      </c>
      <c r="M12" s="287">
        <v>381003.71026463906</v>
      </c>
      <c r="N12" s="287">
        <v>387362.67554679571</v>
      </c>
      <c r="O12" s="287">
        <v>393625.37101675512</v>
      </c>
    </row>
    <row r="13" spans="1:16" ht="15" customHeight="1">
      <c r="A13" s="111" t="s">
        <v>124</v>
      </c>
      <c r="B13" s="114" t="s">
        <v>125</v>
      </c>
      <c r="C13" s="287">
        <v>3837.9171303512412</v>
      </c>
      <c r="D13" s="287">
        <v>3879.8065461229562</v>
      </c>
      <c r="E13" s="287">
        <v>3610.4875880132604</v>
      </c>
      <c r="F13" s="287">
        <v>3725.9732429944975</v>
      </c>
      <c r="G13" s="287">
        <v>3542.205692828602</v>
      </c>
      <c r="H13" s="287">
        <v>3744.8352333507323</v>
      </c>
      <c r="I13" s="287">
        <v>3999.3650314912265</v>
      </c>
      <c r="J13" s="287">
        <v>4236.7337979882686</v>
      </c>
      <c r="K13" s="287">
        <v>4322.7830382908833</v>
      </c>
      <c r="L13" s="287">
        <v>6373.0175910931739</v>
      </c>
      <c r="M13" s="287">
        <v>6587.7974535022095</v>
      </c>
      <c r="N13" s="287">
        <v>6943.3043216462993</v>
      </c>
      <c r="O13" s="287">
        <v>6371.6529609879972</v>
      </c>
    </row>
    <row r="14" spans="1:16" ht="15" customHeight="1">
      <c r="A14" s="111" t="s">
        <v>126</v>
      </c>
      <c r="B14" s="114" t="s">
        <v>127</v>
      </c>
      <c r="C14" s="287">
        <v>39134.72484533766</v>
      </c>
      <c r="D14" s="287">
        <v>40263.030133358421</v>
      </c>
      <c r="E14" s="287">
        <v>39259.315643642389</v>
      </c>
      <c r="F14" s="287">
        <v>39981.050307163299</v>
      </c>
      <c r="G14" s="287">
        <v>29840.685319346871</v>
      </c>
      <c r="H14" s="287">
        <v>28449.565449053669</v>
      </c>
      <c r="I14" s="287">
        <v>33566.162842645026</v>
      </c>
      <c r="J14" s="287">
        <v>32390.083588720525</v>
      </c>
      <c r="K14" s="287">
        <v>32260.036454748959</v>
      </c>
      <c r="L14" s="287">
        <v>17955.871131060147</v>
      </c>
      <c r="M14" s="287">
        <v>18381.402718601672</v>
      </c>
      <c r="N14" s="287">
        <v>18943.750509077498</v>
      </c>
      <c r="O14" s="287">
        <v>21422.604897785073</v>
      </c>
    </row>
    <row r="15" spans="1:16" ht="15" customHeight="1">
      <c r="A15" s="111" t="s">
        <v>128</v>
      </c>
      <c r="B15" s="114" t="s">
        <v>129</v>
      </c>
      <c r="C15" s="287">
        <v>3501.9117240104233</v>
      </c>
      <c r="D15" s="287">
        <v>3718.7676782623639</v>
      </c>
      <c r="E15" s="287">
        <v>3556.641409915027</v>
      </c>
      <c r="F15" s="287">
        <v>3627.703779259316</v>
      </c>
      <c r="G15" s="287">
        <v>3722.3850316299076</v>
      </c>
      <c r="H15" s="287">
        <v>4041.6271363121291</v>
      </c>
      <c r="I15" s="287">
        <v>4428.9767203510683</v>
      </c>
      <c r="J15" s="287">
        <v>4724.0645837827014</v>
      </c>
      <c r="K15" s="287">
        <v>4704.3083133015334</v>
      </c>
      <c r="L15" s="287">
        <v>6502.7314704138735</v>
      </c>
      <c r="M15" s="287">
        <v>6588.3115925165239</v>
      </c>
      <c r="N15" s="287">
        <v>6737.1533650217461</v>
      </c>
      <c r="O15" s="287">
        <v>6734.4783043194684</v>
      </c>
    </row>
    <row r="16" spans="1:16" ht="15" customHeight="1">
      <c r="A16" s="111" t="s">
        <v>130</v>
      </c>
      <c r="B16" s="114" t="s">
        <v>131</v>
      </c>
      <c r="C16" s="287">
        <v>10329.271042643884</v>
      </c>
      <c r="D16" s="287">
        <v>11055.559784643199</v>
      </c>
      <c r="E16" s="287">
        <v>10718.91367632404</v>
      </c>
      <c r="F16" s="287">
        <v>10827.633567241677</v>
      </c>
      <c r="G16" s="287">
        <v>10193.795655437141</v>
      </c>
      <c r="H16" s="287">
        <v>10304.07827726681</v>
      </c>
      <c r="I16" s="287">
        <v>10481.919462317654</v>
      </c>
      <c r="J16" s="287">
        <v>10866.744630947169</v>
      </c>
      <c r="K16" s="287">
        <v>11163.898738460241</v>
      </c>
      <c r="L16" s="287">
        <v>3433.0161697089879</v>
      </c>
      <c r="M16" s="287">
        <v>4053.5747131324106</v>
      </c>
      <c r="N16" s="287">
        <v>5134.2721033078933</v>
      </c>
      <c r="O16" s="287">
        <v>4990.5454765933637</v>
      </c>
    </row>
    <row r="17" spans="1:15" ht="15" customHeight="1">
      <c r="A17" s="111" t="s">
        <v>132</v>
      </c>
      <c r="B17" s="114" t="s">
        <v>133</v>
      </c>
      <c r="C17" s="287">
        <v>76044.353540040363</v>
      </c>
      <c r="D17" s="287">
        <v>81659.237478894735</v>
      </c>
      <c r="E17" s="287">
        <v>81738.171841541887</v>
      </c>
      <c r="F17" s="287">
        <v>85366.394882836787</v>
      </c>
      <c r="G17" s="287">
        <v>85996.578177584408</v>
      </c>
      <c r="H17" s="287">
        <v>83870.090190833274</v>
      </c>
      <c r="I17" s="287">
        <v>82196.402296771528</v>
      </c>
      <c r="J17" s="287">
        <v>81968.056577109674</v>
      </c>
      <c r="K17" s="287">
        <v>81516.770908676743</v>
      </c>
      <c r="L17" s="287">
        <v>29199.492609150817</v>
      </c>
      <c r="M17" s="287">
        <v>32293.309398467325</v>
      </c>
      <c r="N17" s="287">
        <v>36595.040241787152</v>
      </c>
      <c r="O17" s="287">
        <v>41378.076835970045</v>
      </c>
    </row>
    <row r="18" spans="1:15" ht="15" customHeight="1">
      <c r="A18" s="111" t="s">
        <v>134</v>
      </c>
      <c r="B18" s="114" t="s">
        <v>135</v>
      </c>
      <c r="C18" s="287">
        <v>8075.6821462904572</v>
      </c>
      <c r="D18" s="287">
        <v>5871.6184866093863</v>
      </c>
      <c r="E18" s="287">
        <v>7476.2610365536966</v>
      </c>
      <c r="F18" s="287">
        <v>7659.8139070639136</v>
      </c>
      <c r="G18" s="287">
        <v>3480.1576097022999</v>
      </c>
      <c r="H18" s="287">
        <v>4119.0905614690682</v>
      </c>
      <c r="I18" s="287">
        <v>4637.1392139010368</v>
      </c>
      <c r="J18" s="287">
        <v>5103.1920393107703</v>
      </c>
      <c r="K18" s="287">
        <v>5291.0429038914144</v>
      </c>
      <c r="L18" s="287">
        <v>6732.796169518012</v>
      </c>
      <c r="M18" s="287">
        <v>6854.8616082675744</v>
      </c>
      <c r="N18" s="287">
        <v>7035.9306796697501</v>
      </c>
      <c r="O18" s="287">
        <v>6797.8737760209542</v>
      </c>
    </row>
    <row r="19" spans="1:15" ht="15" customHeight="1">
      <c r="A19" s="111" t="s">
        <v>136</v>
      </c>
      <c r="B19" s="114" t="s">
        <v>137</v>
      </c>
      <c r="C19" s="287">
        <v>33167.484900964759</v>
      </c>
      <c r="D19" s="287">
        <v>33967.028545539179</v>
      </c>
      <c r="E19" s="287">
        <v>34205.465021431904</v>
      </c>
      <c r="F19" s="287">
        <v>35006.475243415545</v>
      </c>
      <c r="G19" s="287">
        <v>36124.636790796678</v>
      </c>
      <c r="H19" s="287">
        <v>36913.582796172806</v>
      </c>
      <c r="I19" s="287">
        <v>36871.325916202914</v>
      </c>
      <c r="J19" s="287">
        <v>37660.123536923587</v>
      </c>
      <c r="K19" s="287">
        <v>38095.561112270399</v>
      </c>
      <c r="L19" s="287">
        <v>55415.081585327003</v>
      </c>
      <c r="M19" s="287">
        <v>56516.020281827776</v>
      </c>
      <c r="N19" s="287">
        <v>57635.836065436648</v>
      </c>
      <c r="O19" s="287">
        <v>36349.737514245862</v>
      </c>
    </row>
    <row r="20" spans="1:15" ht="15" customHeight="1">
      <c r="A20" s="111" t="s">
        <v>138</v>
      </c>
      <c r="B20" s="114" t="s">
        <v>139</v>
      </c>
      <c r="C20" s="287">
        <v>1774.3093526101616</v>
      </c>
      <c r="D20" s="287">
        <v>1868.6518503015493</v>
      </c>
      <c r="E20" s="287">
        <v>1936.538890773634</v>
      </c>
      <c r="F20" s="287">
        <v>2007.1910918029721</v>
      </c>
      <c r="G20" s="287">
        <v>1863.2752234315517</v>
      </c>
      <c r="H20" s="287">
        <v>1915.442279141899</v>
      </c>
      <c r="I20" s="287">
        <v>1980.176020540006</v>
      </c>
      <c r="J20" s="287">
        <v>2064.8600260002877</v>
      </c>
      <c r="K20" s="287">
        <v>2067.5862586228286</v>
      </c>
      <c r="L20" s="287">
        <v>1741.3387503961158</v>
      </c>
      <c r="M20" s="287">
        <v>1870.6068289273549</v>
      </c>
      <c r="N20" s="287">
        <v>2034.6234530974068</v>
      </c>
      <c r="O20" s="287">
        <v>1948.6222779583973</v>
      </c>
    </row>
    <row r="21" spans="1:15" ht="15" customHeight="1">
      <c r="A21" s="111" t="s">
        <v>140</v>
      </c>
      <c r="B21" s="114" t="s">
        <v>141</v>
      </c>
      <c r="C21" s="287">
        <v>7319.4639915848102</v>
      </c>
      <c r="D21" s="287">
        <v>7528.7794699029737</v>
      </c>
      <c r="E21" s="287">
        <v>7993.1831436524699</v>
      </c>
      <c r="F21" s="287">
        <v>8636.2891290519947</v>
      </c>
      <c r="G21" s="287">
        <v>9559.9359094458214</v>
      </c>
      <c r="H21" s="287">
        <v>10399.443741745192</v>
      </c>
      <c r="I21" s="287">
        <v>11276.044089620877</v>
      </c>
      <c r="J21" s="287">
        <v>12094.680831781005</v>
      </c>
      <c r="K21" s="287">
        <v>12282.025573242729</v>
      </c>
      <c r="L21" s="287">
        <v>17522.440716272315</v>
      </c>
      <c r="M21" s="287">
        <v>18266.021394853204</v>
      </c>
      <c r="N21" s="287">
        <v>19436.490787572526</v>
      </c>
      <c r="O21" s="287">
        <v>18436.713608281851</v>
      </c>
    </row>
    <row r="22" spans="1:15" ht="15" customHeight="1">
      <c r="A22" s="111" t="s">
        <v>146</v>
      </c>
      <c r="B22" s="114" t="s">
        <v>142</v>
      </c>
      <c r="C22" s="287">
        <v>48983.539338932205</v>
      </c>
      <c r="D22" s="287">
        <v>51735.686961905172</v>
      </c>
      <c r="E22" s="287">
        <v>51696.529015374661</v>
      </c>
      <c r="F22" s="287">
        <v>53935.082995243822</v>
      </c>
      <c r="G22" s="287">
        <v>52270.507581061014</v>
      </c>
      <c r="H22" s="287">
        <v>50556.497380373417</v>
      </c>
      <c r="I22" s="287">
        <v>49188.277061219997</v>
      </c>
      <c r="J22" s="287">
        <v>47950.916125941993</v>
      </c>
      <c r="K22" s="287">
        <v>47559.799651770591</v>
      </c>
      <c r="L22" s="287">
        <v>37054.127286220384</v>
      </c>
      <c r="M22" s="287">
        <v>37833.879259251451</v>
      </c>
      <c r="N22" s="287">
        <v>38187.644284550377</v>
      </c>
      <c r="O22" s="287">
        <v>34789.83053247421</v>
      </c>
    </row>
    <row r="23" spans="1:15" ht="15" customHeight="1">
      <c r="A23" s="220"/>
      <c r="B23" s="221"/>
      <c r="C23" s="287"/>
      <c r="D23" s="287"/>
      <c r="E23" s="287"/>
      <c r="F23" s="287"/>
      <c r="G23" s="287"/>
      <c r="H23" s="287"/>
      <c r="I23" s="287"/>
      <c r="J23" s="287"/>
      <c r="K23" s="287"/>
      <c r="L23" s="287"/>
      <c r="M23" s="287"/>
      <c r="N23" s="287"/>
      <c r="O23" s="287"/>
    </row>
    <row r="24" spans="1:15" ht="15" customHeight="1">
      <c r="A24" s="180"/>
      <c r="B24" s="119" t="s">
        <v>143</v>
      </c>
      <c r="C24" s="288">
        <f t="shared" ref="C24:K24" si="0">SUM(C5:C22)</f>
        <v>928409.08590210427</v>
      </c>
      <c r="D24" s="288">
        <f t="shared" si="0"/>
        <v>973058.60369080119</v>
      </c>
      <c r="E24" s="288">
        <f t="shared" si="0"/>
        <v>978634.40885859705</v>
      </c>
      <c r="F24" s="288">
        <f t="shared" si="0"/>
        <v>975148.25635145418</v>
      </c>
      <c r="G24" s="288">
        <f t="shared" si="0"/>
        <v>919751.94358815951</v>
      </c>
      <c r="H24" s="288">
        <f t="shared" si="0"/>
        <v>940953.22882051161</v>
      </c>
      <c r="I24" s="288">
        <f t="shared" si="0"/>
        <v>953061.22033193684</v>
      </c>
      <c r="J24" s="288">
        <f t="shared" si="0"/>
        <v>949074.21354516305</v>
      </c>
      <c r="K24" s="288">
        <f t="shared" si="0"/>
        <v>964043.7119223848</v>
      </c>
      <c r="L24" s="288">
        <f>SUM(L5:L22)</f>
        <v>942093.97087255691</v>
      </c>
      <c r="M24" s="288">
        <f>SUM(M5:M22)</f>
        <v>962909.10223826754</v>
      </c>
      <c r="N24" s="288">
        <f>SUM(N5:N22)</f>
        <v>987749.7284786586</v>
      </c>
      <c r="O24" s="288">
        <f>SUM(O5:O22)</f>
        <v>974551.375103147</v>
      </c>
    </row>
    <row r="25" spans="1:15" ht="15" customHeight="1">
      <c r="A25" s="100"/>
      <c r="B25" s="282" t="s">
        <v>329</v>
      </c>
      <c r="C25" s="289">
        <v>1409276.0031040201</v>
      </c>
      <c r="D25" s="289">
        <v>1367287.2318281555</v>
      </c>
      <c r="E25" s="289">
        <v>1358774.9776149243</v>
      </c>
      <c r="F25" s="289">
        <v>1325783.5720515489</v>
      </c>
      <c r="G25" s="289">
        <v>1347806.6782906223</v>
      </c>
      <c r="H25" s="289">
        <v>1351685.7958540653</v>
      </c>
      <c r="I25" s="289">
        <v>1366021.7299371492</v>
      </c>
      <c r="J25" s="289">
        <v>1346798.4397908011</v>
      </c>
      <c r="K25" s="289">
        <v>1358529.9185256541</v>
      </c>
      <c r="L25" s="289">
        <v>1394638.2186029628</v>
      </c>
      <c r="M25" s="289">
        <v>1384171.5005809877</v>
      </c>
      <c r="N25" s="289">
        <v>1405491.2777315937</v>
      </c>
      <c r="O25" s="289">
        <v>1407379.6995874944</v>
      </c>
    </row>
    <row r="26" spans="1:15" ht="15" customHeight="1">
      <c r="A26" s="100"/>
      <c r="B26" s="119" t="s">
        <v>330</v>
      </c>
      <c r="C26" s="288">
        <f t="shared" ref="C26:K26" si="1">SUM(C24:C25)</f>
        <v>2337685.0890061245</v>
      </c>
      <c r="D26" s="288">
        <f t="shared" si="1"/>
        <v>2340345.8355189567</v>
      </c>
      <c r="E26" s="288">
        <f t="shared" si="1"/>
        <v>2337409.3864735216</v>
      </c>
      <c r="F26" s="288">
        <f t="shared" si="1"/>
        <v>2300931.828403003</v>
      </c>
      <c r="G26" s="288">
        <f t="shared" si="1"/>
        <v>2267558.6218787818</v>
      </c>
      <c r="H26" s="288">
        <f t="shared" si="1"/>
        <v>2292639.0246745767</v>
      </c>
      <c r="I26" s="288">
        <f t="shared" si="1"/>
        <v>2319082.9502690863</v>
      </c>
      <c r="J26" s="288">
        <f t="shared" si="1"/>
        <v>2295872.6533359643</v>
      </c>
      <c r="K26" s="288">
        <f t="shared" si="1"/>
        <v>2322573.6304480387</v>
      </c>
      <c r="L26" s="288">
        <f>SUM(L24:L25)</f>
        <v>2336732.1894755196</v>
      </c>
      <c r="M26" s="288">
        <f>SUM(M24:M25)</f>
        <v>2347080.6028192551</v>
      </c>
      <c r="N26" s="288">
        <f>SUM(N24:N25)</f>
        <v>2393241.0062102522</v>
      </c>
      <c r="O26" s="288">
        <f>SUM(O24:O25)</f>
        <v>2381931.0746906414</v>
      </c>
    </row>
    <row r="27" spans="1:15" ht="15" customHeight="1">
      <c r="A27" s="67"/>
      <c r="B27" s="282" t="s">
        <v>380</v>
      </c>
      <c r="C27" s="289">
        <v>-193304.09065872061</v>
      </c>
      <c r="D27" s="289">
        <v>-184659.83837282893</v>
      </c>
      <c r="E27" s="289">
        <v>-209741.39309325535</v>
      </c>
      <c r="F27" s="289">
        <v>-213539.83010031265</v>
      </c>
      <c r="G27" s="289">
        <v>-211061.62593000539</v>
      </c>
      <c r="H27" s="289">
        <v>-213789.03125010311</v>
      </c>
      <c r="I27" s="289">
        <v>-218692.95216120203</v>
      </c>
      <c r="J27" s="289">
        <v>-212175.04804972917</v>
      </c>
      <c r="K27" s="289">
        <v>-187753.63482472737</v>
      </c>
      <c r="L27" s="289">
        <v>-181298.19484301674</v>
      </c>
      <c r="M27" s="289">
        <v>-184075.6080320999</v>
      </c>
      <c r="N27" s="289">
        <v>-184900.01278381181</v>
      </c>
      <c r="O27" s="290">
        <v>-130194.079737922</v>
      </c>
    </row>
    <row r="28" spans="1:15" ht="15" customHeight="1">
      <c r="A28" s="177"/>
      <c r="B28" s="119" t="s">
        <v>152</v>
      </c>
      <c r="C28" s="288">
        <f t="shared" ref="C28:K28" si="2">SUM(C29:C31)</f>
        <v>2144381</v>
      </c>
      <c r="D28" s="288">
        <f t="shared" si="2"/>
        <v>2155686</v>
      </c>
      <c r="E28" s="288">
        <f t="shared" si="2"/>
        <v>2127668</v>
      </c>
      <c r="F28" s="288">
        <f t="shared" si="2"/>
        <v>2087392</v>
      </c>
      <c r="G28" s="288">
        <f t="shared" si="2"/>
        <v>2056497</v>
      </c>
      <c r="H28" s="288">
        <f t="shared" si="2"/>
        <v>2078850</v>
      </c>
      <c r="I28" s="288">
        <f t="shared" si="2"/>
        <v>2100390</v>
      </c>
      <c r="J28" s="288">
        <f t="shared" si="2"/>
        <v>2083697.6113785324</v>
      </c>
      <c r="K28" s="288">
        <f t="shared" si="2"/>
        <v>2134820</v>
      </c>
      <c r="L28" s="288">
        <f>SUM(L29:L31)</f>
        <v>2155434</v>
      </c>
      <c r="M28" s="288">
        <f>SUM(M29:M31)</f>
        <v>2163005</v>
      </c>
      <c r="N28" s="288">
        <f>SUM(N29:N31)</f>
        <v>2208341</v>
      </c>
      <c r="O28" s="288">
        <f>SUM(O29:O31)</f>
        <v>2251737</v>
      </c>
    </row>
    <row r="29" spans="1:15" ht="15" customHeight="1">
      <c r="A29" s="177"/>
      <c r="B29" s="273" t="s">
        <v>153</v>
      </c>
      <c r="C29" s="289">
        <v>68013.663911388881</v>
      </c>
      <c r="D29" s="289">
        <v>130273.06958736111</v>
      </c>
      <c r="E29" s="289">
        <v>144262.78593861111</v>
      </c>
      <c r="F29" s="289">
        <v>109999.92546958334</v>
      </c>
      <c r="G29" s="289">
        <v>89325.701656249992</v>
      </c>
      <c r="H29" s="289">
        <v>88960.522359683106</v>
      </c>
      <c r="I29" s="289">
        <v>83219.341392894712</v>
      </c>
      <c r="J29" s="289">
        <v>85277.578027979675</v>
      </c>
      <c r="K29" s="289">
        <v>78436.045398955859</v>
      </c>
      <c r="L29" s="289">
        <v>81738.633362660621</v>
      </c>
      <c r="M29" s="289">
        <v>74808.157234278158</v>
      </c>
      <c r="N29" s="289">
        <v>74876.911501609866</v>
      </c>
      <c r="O29" s="289">
        <v>76438.572074719516</v>
      </c>
    </row>
    <row r="30" spans="1:15" ht="15" customHeight="1">
      <c r="A30" s="177"/>
      <c r="B30" s="273" t="s">
        <v>154</v>
      </c>
      <c r="C30" s="289">
        <v>6817.3360886111122</v>
      </c>
      <c r="D30" s="289">
        <v>13417.930412638889</v>
      </c>
      <c r="E30" s="289">
        <v>12061.21406138889</v>
      </c>
      <c r="F30" s="289">
        <v>16328.07453041667</v>
      </c>
      <c r="G30" s="289">
        <v>23691.298343750004</v>
      </c>
      <c r="H30" s="289">
        <v>30410.477640316898</v>
      </c>
      <c r="I30" s="289">
        <v>32115.658607105295</v>
      </c>
      <c r="J30" s="289">
        <v>32702.033350552756</v>
      </c>
      <c r="K30" s="289">
        <v>31596.954601044137</v>
      </c>
      <c r="L30" s="289">
        <v>32206.366637339386</v>
      </c>
      <c r="M30" s="289">
        <v>30735.842765721845</v>
      </c>
      <c r="N30" s="289">
        <v>30804.088498390134</v>
      </c>
      <c r="O30" s="289">
        <v>30294.427925280488</v>
      </c>
    </row>
    <row r="31" spans="1:15" ht="15" customHeight="1">
      <c r="A31" s="80"/>
      <c r="B31" s="119" t="s">
        <v>381</v>
      </c>
      <c r="C31" s="288">
        <v>2069550</v>
      </c>
      <c r="D31" s="288">
        <v>2011995</v>
      </c>
      <c r="E31" s="288">
        <v>1971344</v>
      </c>
      <c r="F31" s="288">
        <v>1961064</v>
      </c>
      <c r="G31" s="288">
        <v>1943480</v>
      </c>
      <c r="H31" s="288">
        <v>1959479</v>
      </c>
      <c r="I31" s="288">
        <v>1985055</v>
      </c>
      <c r="J31" s="288">
        <v>1965718</v>
      </c>
      <c r="K31" s="288">
        <v>2024787</v>
      </c>
      <c r="L31" s="288">
        <v>2041489</v>
      </c>
      <c r="M31" s="288">
        <v>2057461</v>
      </c>
      <c r="N31" s="288">
        <v>2102660</v>
      </c>
      <c r="O31" s="288">
        <v>2145004</v>
      </c>
    </row>
    <row r="32" spans="1:15" ht="18" customHeight="1">
      <c r="A32" s="14" t="s">
        <v>83</v>
      </c>
      <c r="B32" s="97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</row>
    <row r="33" spans="1:2" ht="15" customHeight="1">
      <c r="A33" s="103" t="s">
        <v>509</v>
      </c>
      <c r="B33" s="106"/>
    </row>
    <row r="34" spans="1:2" ht="15" customHeight="1">
      <c r="A34" s="141" t="s">
        <v>498</v>
      </c>
      <c r="B34" s="106"/>
    </row>
    <row r="35" spans="1:2" ht="15" customHeight="1">
      <c r="A35" s="14" t="s">
        <v>499</v>
      </c>
      <c r="B35" s="106"/>
    </row>
    <row r="36" spans="1:2" ht="15" customHeight="1">
      <c r="A36" s="103" t="s">
        <v>500</v>
      </c>
      <c r="B36" s="106"/>
    </row>
    <row r="37" spans="1:2" ht="15" customHeight="1">
      <c r="A37" s="14" t="s">
        <v>505</v>
      </c>
      <c r="B37" s="106"/>
    </row>
    <row r="38" spans="1:2" ht="15" customHeight="1">
      <c r="A38" s="14" t="s">
        <v>333</v>
      </c>
      <c r="B38" s="106"/>
    </row>
    <row r="39" spans="1:2" ht="15" customHeight="1">
      <c r="A39" s="14" t="s">
        <v>382</v>
      </c>
      <c r="B39" s="106"/>
    </row>
    <row r="40" spans="1:2" ht="15" customHeight="1">
      <c r="A40" s="103" t="s">
        <v>506</v>
      </c>
      <c r="B40" s="106"/>
    </row>
    <row r="41" spans="1:2" ht="15" customHeight="1">
      <c r="A41" s="103" t="s">
        <v>507</v>
      </c>
      <c r="B41" s="106"/>
    </row>
    <row r="42" spans="1:2" ht="15" customHeight="1">
      <c r="A42" s="14" t="s">
        <v>510</v>
      </c>
      <c r="B42" s="106"/>
    </row>
    <row r="43" spans="1:2">
      <c r="A43" s="102"/>
      <c r="B43" s="106"/>
    </row>
    <row r="44" spans="1:2">
      <c r="A44" s="105"/>
      <c r="B44" s="106"/>
    </row>
    <row r="45" spans="1:2">
      <c r="A45" s="105"/>
      <c r="B45" s="106"/>
    </row>
    <row r="46" spans="1:2">
      <c r="A46" s="105"/>
      <c r="B46" s="106"/>
    </row>
    <row r="47" spans="1:2">
      <c r="A47" s="105"/>
      <c r="B47" s="106"/>
    </row>
    <row r="48" spans="1:2">
      <c r="A48" s="105"/>
      <c r="B48" s="106"/>
    </row>
  </sheetData>
  <pageMargins left="0.39370078740157483" right="0.19685039370078741" top="0.78740157480314965" bottom="0.78740157480314965" header="0.31496062992125984" footer="0.19685039370078741"/>
  <pageSetup paperSize="9" scale="70" orientation="portrait" r:id="rId1"/>
  <headerFooter>
    <oddFooter>&amp;L&amp;"MetaNormalLF-Roman,Standard"&amp;10Statistisches Bundesamt, Tabellen zu den UGR, Teil 5, 2019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/>
  </sheetViews>
  <sheetFormatPr baseColWidth="10" defaultRowHeight="15"/>
  <cols>
    <col min="1" max="1" width="8.7109375" customWidth="1"/>
    <col min="2" max="8" width="12.7109375" customWidth="1"/>
  </cols>
  <sheetData>
    <row r="1" spans="1:10" s="85" customFormat="1" ht="20.100000000000001" customHeight="1">
      <c r="A1" s="271" t="s">
        <v>384</v>
      </c>
      <c r="B1" s="86"/>
    </row>
    <row r="2" spans="1:10" s="88" customFormat="1" ht="18" customHeight="1">
      <c r="A2" s="5" t="s">
        <v>151</v>
      </c>
      <c r="B2" s="89"/>
      <c r="J2" s="125"/>
    </row>
    <row r="3" spans="1:10" s="88" customFormat="1" ht="18" customHeight="1">
      <c r="A3" s="123"/>
      <c r="B3" s="89"/>
      <c r="J3" s="125"/>
    </row>
    <row r="4" spans="1:10" s="88" customFormat="1" ht="24.95" customHeight="1">
      <c r="A4" s="404" t="s">
        <v>155</v>
      </c>
      <c r="B4" s="406" t="s">
        <v>84</v>
      </c>
      <c r="C4" s="401" t="s">
        <v>156</v>
      </c>
      <c r="D4" s="403"/>
      <c r="E4" s="401" t="s">
        <v>385</v>
      </c>
      <c r="F4" s="402"/>
      <c r="G4" s="402"/>
      <c r="H4" s="402"/>
      <c r="I4" s="124"/>
    </row>
    <row r="5" spans="1:10" s="104" customFormat="1" ht="25.5">
      <c r="A5" s="405"/>
      <c r="B5" s="407"/>
      <c r="C5" s="92" t="s">
        <v>386</v>
      </c>
      <c r="D5" s="92" t="s">
        <v>153</v>
      </c>
      <c r="E5" s="92" t="s">
        <v>157</v>
      </c>
      <c r="F5" s="109" t="s">
        <v>154</v>
      </c>
      <c r="G5" s="109" t="s">
        <v>158</v>
      </c>
      <c r="H5" s="109" t="s">
        <v>159</v>
      </c>
    </row>
    <row r="6" spans="1:10" s="104" customFormat="1" ht="24.95" customHeight="1">
      <c r="A6" s="188"/>
      <c r="B6" s="408" t="s">
        <v>160</v>
      </c>
      <c r="C6" s="408"/>
      <c r="D6" s="408"/>
      <c r="E6" s="408"/>
      <c r="F6" s="408"/>
      <c r="G6" s="408"/>
      <c r="H6" s="408"/>
    </row>
    <row r="7" spans="1:10" ht="15" customHeight="1">
      <c r="A7" s="21" t="s">
        <v>161</v>
      </c>
      <c r="B7" s="95">
        <f t="shared" ref="B7:B12" si="0">SUM(C7:H7)</f>
        <v>2340042.0890061245</v>
      </c>
      <c r="C7" s="95">
        <v>1170205.6097957841</v>
      </c>
      <c r="D7" s="95">
        <v>68013.663911388896</v>
      </c>
      <c r="E7" s="95">
        <v>1092648.4792103402</v>
      </c>
      <c r="F7" s="95">
        <v>6817.3360886111122</v>
      </c>
      <c r="G7" s="95">
        <v>2357</v>
      </c>
      <c r="H7" s="176" t="s">
        <v>210</v>
      </c>
    </row>
    <row r="8" spans="1:10" ht="15" customHeight="1">
      <c r="A8" s="21" t="s">
        <v>162</v>
      </c>
      <c r="B8" s="95">
        <f t="shared" si="0"/>
        <v>2349396.4951824262</v>
      </c>
      <c r="C8" s="95">
        <v>1157671.8948982547</v>
      </c>
      <c r="D8" s="95">
        <v>130273.06958736108</v>
      </c>
      <c r="E8" s="95">
        <v>1038982.940620702</v>
      </c>
      <c r="F8" s="95">
        <v>13417.930412638889</v>
      </c>
      <c r="G8" s="95">
        <v>4605</v>
      </c>
      <c r="H8" s="95">
        <v>4445.6596634694233</v>
      </c>
    </row>
    <row r="9" spans="1:10" ht="15" customHeight="1">
      <c r="A9" s="21" t="s">
        <v>163</v>
      </c>
      <c r="B9" s="95">
        <f t="shared" si="0"/>
        <v>2352196.6657972941</v>
      </c>
      <c r="C9" s="95">
        <v>1185978.9904176006</v>
      </c>
      <c r="D9" s="95">
        <v>144262.78593861111</v>
      </c>
      <c r="E9" s="95">
        <v>995106.39605592086</v>
      </c>
      <c r="F9" s="95">
        <v>12061.21406138889</v>
      </c>
      <c r="G9" s="95">
        <v>8942</v>
      </c>
      <c r="H9" s="95">
        <v>5845.2793237728001</v>
      </c>
    </row>
    <row r="10" spans="1:10" ht="15" customHeight="1">
      <c r="A10" s="21" t="s">
        <v>164</v>
      </c>
      <c r="B10" s="95">
        <f t="shared" si="0"/>
        <v>2323728.0586876138</v>
      </c>
      <c r="C10" s="95">
        <v>1213224.595738339</v>
      </c>
      <c r="D10" s="95">
        <v>109999.92546958335</v>
      </c>
      <c r="E10" s="95">
        <v>961379.23266466358</v>
      </c>
      <c r="F10" s="95">
        <v>16328.07453041667</v>
      </c>
      <c r="G10" s="95">
        <v>15652</v>
      </c>
      <c r="H10" s="95">
        <v>7144.2302846111997</v>
      </c>
    </row>
    <row r="11" spans="1:10" ht="15" customHeight="1">
      <c r="A11" s="21">
        <v>2009</v>
      </c>
      <c r="B11" s="95">
        <f t="shared" si="0"/>
        <v>2299843.8031242313</v>
      </c>
      <c r="C11" s="95">
        <v>1218208.1050496565</v>
      </c>
      <c r="D11" s="95">
        <v>89325.701656249992</v>
      </c>
      <c r="E11" s="95">
        <v>936333.51682912523</v>
      </c>
      <c r="F11" s="95">
        <v>23691.298343750001</v>
      </c>
      <c r="G11" s="95">
        <v>23842</v>
      </c>
      <c r="H11" s="95">
        <v>8443.1812454495994</v>
      </c>
    </row>
    <row r="12" spans="1:10" ht="15" customHeight="1">
      <c r="A12" s="21">
        <v>2010</v>
      </c>
      <c r="B12" s="95">
        <f t="shared" si="0"/>
        <v>2323230.0246745767</v>
      </c>
      <c r="C12" s="95">
        <v>1268394.5110824979</v>
      </c>
      <c r="D12" s="95">
        <v>88960.522359683091</v>
      </c>
      <c r="E12" s="95">
        <v>904873.51359207893</v>
      </c>
      <c r="F12" s="95">
        <v>30410.477640316902</v>
      </c>
      <c r="G12" s="95">
        <v>21823</v>
      </c>
      <c r="H12" s="95">
        <v>8768</v>
      </c>
    </row>
    <row r="13" spans="1:10" ht="15" customHeight="1">
      <c r="A13" s="21">
        <v>2011</v>
      </c>
      <c r="B13" s="95">
        <f t="shared" ref="B13:B18" si="1">SUM(C13:H13)</f>
        <v>2351466.9502690858</v>
      </c>
      <c r="C13" s="95">
        <v>1300977.8183066032</v>
      </c>
      <c r="D13" s="95">
        <v>83219.341392894727</v>
      </c>
      <c r="E13" s="95">
        <v>902770.13196248258</v>
      </c>
      <c r="F13" s="95">
        <v>32115.658607105299</v>
      </c>
      <c r="G13" s="95">
        <v>23613</v>
      </c>
      <c r="H13" s="95">
        <v>8771</v>
      </c>
    </row>
    <row r="14" spans="1:10" ht="15" customHeight="1">
      <c r="A14" s="21">
        <v>2012</v>
      </c>
      <c r="B14" s="95">
        <f t="shared" si="1"/>
        <v>2328273.6533359648</v>
      </c>
      <c r="C14" s="95">
        <v>1322105.6974617706</v>
      </c>
      <c r="D14" s="95">
        <v>85277.578027979675</v>
      </c>
      <c r="E14" s="95">
        <v>855787.34449566132</v>
      </c>
      <c r="F14" s="95">
        <v>32702.03335055276</v>
      </c>
      <c r="G14" s="95">
        <v>23532</v>
      </c>
      <c r="H14" s="95">
        <v>8869</v>
      </c>
    </row>
    <row r="15" spans="1:10" ht="15" customHeight="1">
      <c r="A15" s="21">
        <v>2013</v>
      </c>
      <c r="B15" s="95">
        <f t="shared" si="1"/>
        <v>2353039.6304480387</v>
      </c>
      <c r="C15" s="95">
        <v>1373382.0901559885</v>
      </c>
      <c r="D15" s="95">
        <v>78436.045398955874</v>
      </c>
      <c r="E15" s="95">
        <v>839158.54029205011</v>
      </c>
      <c r="F15" s="95">
        <v>31596.954601044134</v>
      </c>
      <c r="G15" s="95">
        <v>23077</v>
      </c>
      <c r="H15" s="95">
        <v>7389</v>
      </c>
    </row>
    <row r="16" spans="1:10" ht="15" customHeight="1">
      <c r="A16" s="21">
        <v>2014</v>
      </c>
      <c r="B16" s="95">
        <f t="shared" si="1"/>
        <v>2365668.1894755191</v>
      </c>
      <c r="C16" s="95">
        <v>1384825.531031121</v>
      </c>
      <c r="D16" s="95">
        <v>81738.63336266065</v>
      </c>
      <c r="E16" s="95">
        <v>837961.65844439832</v>
      </c>
      <c r="F16" s="95">
        <v>32206.366637339386</v>
      </c>
      <c r="G16" s="95">
        <v>21464</v>
      </c>
      <c r="H16" s="95">
        <v>7472</v>
      </c>
    </row>
    <row r="17" spans="1:8" ht="15" customHeight="1">
      <c r="A17" s="21">
        <v>2015</v>
      </c>
      <c r="B17" s="95">
        <f t="shared" si="1"/>
        <v>2373450.6028192556</v>
      </c>
      <c r="C17" s="95">
        <v>1439970.9200974233</v>
      </c>
      <c r="D17" s="95">
        <v>74808.157234278158</v>
      </c>
      <c r="E17" s="95">
        <v>801565.68272183242</v>
      </c>
      <c r="F17" s="95">
        <v>30735.842765721842</v>
      </c>
      <c r="G17" s="95">
        <v>18963</v>
      </c>
      <c r="H17" s="95">
        <v>7407</v>
      </c>
    </row>
    <row r="18" spans="1:8" ht="15" customHeight="1">
      <c r="A18" s="21">
        <v>2016</v>
      </c>
      <c r="B18" s="95">
        <f t="shared" si="1"/>
        <v>2415888.0062102522</v>
      </c>
      <c r="C18" s="95">
        <v>1485448.4814844378</v>
      </c>
      <c r="D18" s="95">
        <v>74876.911501609851</v>
      </c>
      <c r="E18" s="95">
        <v>802111.52472581423</v>
      </c>
      <c r="F18" s="95">
        <v>30804.088498390131</v>
      </c>
      <c r="G18" s="95">
        <v>16799</v>
      </c>
      <c r="H18" s="95">
        <v>5848</v>
      </c>
    </row>
    <row r="19" spans="1:8" ht="15" customHeight="1">
      <c r="A19" s="21">
        <v>2017</v>
      </c>
      <c r="B19" s="95">
        <f>SUM(C19:H19)</f>
        <v>2403156.0746906409</v>
      </c>
      <c r="C19" s="95">
        <v>1462431.849986722</v>
      </c>
      <c r="D19" s="95">
        <v>76438.572074719501</v>
      </c>
      <c r="E19" s="95">
        <v>812766.22470391938</v>
      </c>
      <c r="F19" s="95">
        <v>30294.427925280492</v>
      </c>
      <c r="G19" s="95">
        <v>15377</v>
      </c>
      <c r="H19" s="95">
        <v>5848</v>
      </c>
    </row>
    <row r="20" spans="1:8" ht="24.95" customHeight="1">
      <c r="A20" s="188"/>
      <c r="B20" s="400" t="s">
        <v>165</v>
      </c>
      <c r="C20" s="400"/>
      <c r="D20" s="400"/>
      <c r="E20" s="400"/>
      <c r="F20" s="400"/>
      <c r="G20" s="400"/>
      <c r="H20" s="400"/>
    </row>
    <row r="21" spans="1:8" ht="15" customHeight="1">
      <c r="A21" s="21" t="s">
        <v>161</v>
      </c>
      <c r="B21" s="95">
        <f>SUM(C21:H21)</f>
        <v>1453326.1615887084</v>
      </c>
      <c r="C21" s="95">
        <v>371667.96225772571</v>
      </c>
      <c r="D21" s="95">
        <v>11007.329914912125</v>
      </c>
      <c r="E21" s="95">
        <v>1067878.677683169</v>
      </c>
      <c r="F21" s="95">
        <v>1045.25106970304</v>
      </c>
      <c r="G21" s="95">
        <v>1726.9406631984866</v>
      </c>
      <c r="H21" s="176" t="s">
        <v>210</v>
      </c>
    </row>
    <row r="22" spans="1:8" ht="15" customHeight="1">
      <c r="A22" s="21" t="s">
        <v>162</v>
      </c>
      <c r="B22" s="95">
        <f>SUM(C22:H22)</f>
        <v>1411440.4739822645</v>
      </c>
      <c r="C22" s="95">
        <v>379876.89389287669</v>
      </c>
      <c r="D22" s="95">
        <v>19742.028668188443</v>
      </c>
      <c r="E22" s="95">
        <v>1003404.7071817719</v>
      </c>
      <c r="F22" s="95">
        <v>6252.3733611831713</v>
      </c>
      <c r="G22" s="95">
        <v>2164.4708782443354</v>
      </c>
      <c r="H22" s="176" t="s">
        <v>210</v>
      </c>
    </row>
    <row r="23" spans="1:8" ht="15" customHeight="1">
      <c r="A23" s="21" t="s">
        <v>163</v>
      </c>
      <c r="B23" s="95">
        <f>SUM(C23:H23)</f>
        <v>1375614.7430082634</v>
      </c>
      <c r="C23" s="95">
        <v>362166.20661620825</v>
      </c>
      <c r="D23" s="95">
        <v>36807.074035743775</v>
      </c>
      <c r="E23" s="95">
        <v>955981.82515442139</v>
      </c>
      <c r="F23" s="95">
        <v>12332.126021782109</v>
      </c>
      <c r="G23" s="95">
        <v>4237.0601050416171</v>
      </c>
      <c r="H23" s="95">
        <v>4090.4510750660229</v>
      </c>
    </row>
    <row r="24" spans="1:8" ht="15" customHeight="1">
      <c r="A24" s="21" t="s">
        <v>164</v>
      </c>
      <c r="B24" s="95">
        <f>SUM(C24:H24)</f>
        <v>1372475.3865966187</v>
      </c>
      <c r="C24" s="95">
        <v>382713.16151631036</v>
      </c>
      <c r="D24" s="95">
        <v>42921.387112491204</v>
      </c>
      <c r="E24" s="95">
        <v>921956.67639468506</v>
      </c>
      <c r="F24" s="95">
        <v>11183.752591437693</v>
      </c>
      <c r="G24" s="95">
        <v>8284.7597879185432</v>
      </c>
      <c r="H24" s="95">
        <v>5415.6491937759556</v>
      </c>
    </row>
    <row r="25" spans="1:8" ht="15" customHeight="1">
      <c r="A25" s="21" t="s">
        <v>166</v>
      </c>
      <c r="B25" s="95">
        <f>SUM(C25:H25)</f>
        <v>1346942.7729861771</v>
      </c>
      <c r="C25" s="95">
        <v>385227.30392573011</v>
      </c>
      <c r="D25" s="95">
        <v>33059.497391733225</v>
      </c>
      <c r="E25" s="95">
        <v>892344.6583118093</v>
      </c>
      <c r="F25" s="95">
        <v>15152.112422276143</v>
      </c>
      <c r="G25" s="95">
        <v>14528.007872089862</v>
      </c>
      <c r="H25" s="95">
        <v>6631.1930625386094</v>
      </c>
    </row>
    <row r="26" spans="1:8" ht="15" customHeight="1">
      <c r="A26" s="21" t="s">
        <v>167</v>
      </c>
      <c r="B26" s="95">
        <f t="shared" ref="B26:B31" si="2">SUM(C26:H26)</f>
        <v>1377881.8542347318</v>
      </c>
      <c r="C26" s="95">
        <v>424800.0824280029</v>
      </c>
      <c r="D26" s="95">
        <v>28697.996275467849</v>
      </c>
      <c r="E26" s="95">
        <v>872248.29027830786</v>
      </c>
      <c r="F26" s="95">
        <v>22060.309308843636</v>
      </c>
      <c r="G26" s="95">
        <v>22209.952591191424</v>
      </c>
      <c r="H26" s="95">
        <v>7865.2233529180512</v>
      </c>
    </row>
    <row r="27" spans="1:8" ht="15" customHeight="1">
      <c r="A27" s="21" t="s">
        <v>168</v>
      </c>
      <c r="B27" s="95">
        <f t="shared" si="2"/>
        <v>1380146.9202478018</v>
      </c>
      <c r="C27" s="95">
        <v>452416.15431916143</v>
      </c>
      <c r="D27" s="95">
        <v>29104.102064621082</v>
      </c>
      <c r="E27" s="95">
        <v>841895.29248882597</v>
      </c>
      <c r="F27" s="95">
        <v>28270.246981456879</v>
      </c>
      <c r="G27" s="95">
        <v>20303.589867755483</v>
      </c>
      <c r="H27" s="95">
        <v>8157.53452598085</v>
      </c>
    </row>
    <row r="28" spans="1:8" ht="15" customHeight="1">
      <c r="A28" s="21" t="s">
        <v>169</v>
      </c>
      <c r="B28" s="95">
        <f t="shared" si="2"/>
        <v>1396155.5956002737</v>
      </c>
      <c r="C28" s="95">
        <v>468153.65448203357</v>
      </c>
      <c r="D28" s="95">
        <v>27940.863764533566</v>
      </c>
      <c r="E28" s="95">
        <v>840075.51586799277</v>
      </c>
      <c r="F28" s="95">
        <v>29851.695822589336</v>
      </c>
      <c r="G28" s="95">
        <v>21972.300206995937</v>
      </c>
      <c r="H28" s="95">
        <v>8161.5654561284618</v>
      </c>
    </row>
    <row r="29" spans="1:8" ht="15" customHeight="1">
      <c r="A29" s="21">
        <v>2013</v>
      </c>
      <c r="B29" s="95">
        <f t="shared" si="2"/>
        <v>1376851.6836160349</v>
      </c>
      <c r="C29" s="95">
        <v>494463.55958595301</v>
      </c>
      <c r="D29" s="95">
        <v>28224.886422486263</v>
      </c>
      <c r="E29" s="95">
        <v>793829.61716184695</v>
      </c>
      <c r="F29" s="95">
        <v>30280.376620514973</v>
      </c>
      <c r="G29" s="95">
        <v>21826.886012635267</v>
      </c>
      <c r="H29" s="95">
        <v>8226.3578125982567</v>
      </c>
    </row>
    <row r="30" spans="1:8" ht="15" customHeight="1">
      <c r="A30" s="21">
        <v>2014</v>
      </c>
      <c r="B30" s="95">
        <f t="shared" si="2"/>
        <v>1386773.9214732079</v>
      </c>
      <c r="C30" s="95">
        <v>524405.33177862084</v>
      </c>
      <c r="D30" s="95">
        <v>26876.481831415396</v>
      </c>
      <c r="E30" s="95">
        <v>777998.0328582403</v>
      </c>
      <c r="F30" s="95">
        <v>29250.072057377514</v>
      </c>
      <c r="G30" s="95">
        <v>21393.909801769143</v>
      </c>
      <c r="H30" s="95">
        <v>6850.0931457846436</v>
      </c>
    </row>
    <row r="31" spans="1:8" ht="15" customHeight="1">
      <c r="A31" s="21">
        <v>2015</v>
      </c>
      <c r="B31" s="95">
        <f t="shared" si="2"/>
        <v>1421804.7132384211</v>
      </c>
      <c r="C31" s="95">
        <v>547795.11582249776</v>
      </c>
      <c r="D31" s="95">
        <v>29887.926345220963</v>
      </c>
      <c r="E31" s="95">
        <v>786559.04326547135</v>
      </c>
      <c r="F31" s="95">
        <v>30396.13316977282</v>
      </c>
      <c r="G31" s="95">
        <v>20151.425243830294</v>
      </c>
      <c r="H31" s="95">
        <v>7015.0693916278406</v>
      </c>
    </row>
    <row r="32" spans="1:8" ht="15" customHeight="1">
      <c r="A32" s="21">
        <v>2016</v>
      </c>
      <c r="B32" s="95">
        <f>SUM(C32:H32)</f>
        <v>1408940.3288057649</v>
      </c>
      <c r="C32" s="95">
        <v>575840.64921899559</v>
      </c>
      <c r="D32" s="95">
        <v>26566.212908392368</v>
      </c>
      <c r="E32" s="95">
        <v>752742.51081592496</v>
      </c>
      <c r="F32" s="95">
        <v>29022.127637674708</v>
      </c>
      <c r="G32" s="95">
        <v>17811.577156862113</v>
      </c>
      <c r="H32" s="95">
        <v>6957.2510679152902</v>
      </c>
    </row>
    <row r="33" spans="1:8" ht="15" customHeight="1">
      <c r="A33" s="21">
        <v>2017</v>
      </c>
      <c r="B33" s="95">
        <f>SUM(C33:H33)</f>
        <v>1426723.3953706929</v>
      </c>
      <c r="C33" s="95">
        <v>597855.20348678541</v>
      </c>
      <c r="D33" s="95">
        <v>26757.269837211377</v>
      </c>
      <c r="E33" s="95">
        <v>751846.04519836523</v>
      </c>
      <c r="F33" s="95">
        <v>29032.759209231615</v>
      </c>
      <c r="G33" s="95">
        <v>15749.474288834248</v>
      </c>
      <c r="H33" s="95">
        <v>5482.6433502650561</v>
      </c>
    </row>
    <row r="34" spans="1:8" ht="18" customHeight="1">
      <c r="A34" s="120" t="s">
        <v>83</v>
      </c>
    </row>
    <row r="35" spans="1:8" ht="15" customHeight="1">
      <c r="A35" s="103" t="s">
        <v>387</v>
      </c>
    </row>
    <row r="36" spans="1:8" ht="15" customHeight="1">
      <c r="A36" s="103" t="s">
        <v>388</v>
      </c>
    </row>
    <row r="37" spans="1:8" ht="15" customHeight="1">
      <c r="A37" s="103" t="s">
        <v>389</v>
      </c>
    </row>
    <row r="38" spans="1:8" ht="12" customHeight="1"/>
  </sheetData>
  <mergeCells count="6">
    <mergeCell ref="B20:H20"/>
    <mergeCell ref="E4:H4"/>
    <mergeCell ref="C4:D4"/>
    <mergeCell ref="A4:A5"/>
    <mergeCell ref="B4:B5"/>
    <mergeCell ref="B6:H6"/>
  </mergeCells>
  <pageMargins left="0.59055118110236227" right="0.39370078740157483" top="0.78740157480314965" bottom="0.78740157480314965" header="0.31496062992125984" footer="0.19685039370078741"/>
  <pageSetup paperSize="9" scale="85" orientation="portrait" r:id="rId1"/>
  <headerFooter>
    <oddFooter>&amp;L&amp;"MetaNormalLF-Roman,Standard"&amp;10Statistisches Bundesamt, Tabellen zu den UGR, Teil 5, 2019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6"/>
  <sheetViews>
    <sheetView workbookViewId="0"/>
  </sheetViews>
  <sheetFormatPr baseColWidth="10" defaultRowHeight="15"/>
  <cols>
    <col min="1" max="1" width="5.7109375" customWidth="1"/>
    <col min="2" max="2" width="55.7109375" customWidth="1"/>
  </cols>
  <sheetData>
    <row r="1" spans="1:9" s="85" customFormat="1" ht="21.75" customHeight="1">
      <c r="A1" s="270" t="s">
        <v>396</v>
      </c>
      <c r="B1" s="86"/>
      <c r="C1" s="86"/>
    </row>
    <row r="2" spans="1:9" s="88" customFormat="1" ht="18" customHeight="1">
      <c r="A2" s="87" t="s">
        <v>151</v>
      </c>
      <c r="B2" s="123"/>
      <c r="C2" s="89"/>
      <c r="E2" s="116"/>
    </row>
    <row r="3" spans="1:9" s="88" customFormat="1" ht="18" customHeight="1">
      <c r="A3" s="90"/>
      <c r="B3" s="91"/>
      <c r="C3" s="89"/>
      <c r="E3" s="116"/>
      <c r="H3" s="90"/>
    </row>
    <row r="4" spans="1:9" s="104" customFormat="1" ht="50.25" customHeight="1">
      <c r="A4" s="276" t="s">
        <v>322</v>
      </c>
      <c r="B4" s="92" t="s">
        <v>107</v>
      </c>
      <c r="C4" s="92" t="s">
        <v>84</v>
      </c>
      <c r="D4" s="92" t="s">
        <v>85</v>
      </c>
      <c r="E4" s="92" t="s">
        <v>179</v>
      </c>
      <c r="F4" s="92" t="s">
        <v>106</v>
      </c>
      <c r="G4" s="92" t="s">
        <v>144</v>
      </c>
      <c r="H4" s="93" t="s">
        <v>145</v>
      </c>
    </row>
    <row r="5" spans="1:9" ht="20.100000000000001" customHeight="1">
      <c r="A5" s="24"/>
      <c r="B5" s="39"/>
      <c r="C5" s="291">
        <v>2005</v>
      </c>
      <c r="D5" s="216"/>
      <c r="E5" s="216"/>
      <c r="F5" s="216"/>
      <c r="G5" s="216"/>
      <c r="H5" s="216"/>
    </row>
    <row r="6" spans="1:9" ht="18" customHeight="1">
      <c r="A6" s="111" t="s">
        <v>108</v>
      </c>
      <c r="B6" s="114" t="s">
        <v>109</v>
      </c>
      <c r="C6" s="95">
        <f>SUM(D6:H6)</f>
        <v>815.73046658430803</v>
      </c>
      <c r="D6" s="95">
        <v>692.91466026110356</v>
      </c>
      <c r="E6" s="95">
        <v>0</v>
      </c>
      <c r="F6" s="95">
        <v>75.669948441577503</v>
      </c>
      <c r="G6" s="95">
        <v>17.582533343188359</v>
      </c>
      <c r="H6" s="95">
        <v>29.563324538438614</v>
      </c>
      <c r="I6" s="117"/>
    </row>
    <row r="7" spans="1:9" ht="15" customHeight="1">
      <c r="A7" s="111" t="s">
        <v>110</v>
      </c>
      <c r="B7" s="114" t="s">
        <v>111</v>
      </c>
      <c r="C7" s="95">
        <f t="shared" ref="C7:C23" si="0">SUM(D7:H7)</f>
        <v>254.37296669187651</v>
      </c>
      <c r="D7" s="95">
        <v>225.50322800259767</v>
      </c>
      <c r="E7" s="95">
        <v>0.88275027282017271</v>
      </c>
      <c r="F7" s="95">
        <v>19.667913066940965</v>
      </c>
      <c r="G7" s="95">
        <v>0.67831169410542391</v>
      </c>
      <c r="H7" s="95">
        <v>7.6407636554122949</v>
      </c>
      <c r="I7" s="117"/>
    </row>
    <row r="8" spans="1:9" ht="15" customHeight="1">
      <c r="A8" s="111" t="s">
        <v>112</v>
      </c>
      <c r="B8" s="114" t="s">
        <v>113</v>
      </c>
      <c r="C8" s="95">
        <f t="shared" si="0"/>
        <v>13152.541368453578</v>
      </c>
      <c r="D8" s="95">
        <v>12421.313663327523</v>
      </c>
      <c r="E8" s="95">
        <v>12.627399950677791</v>
      </c>
      <c r="F8" s="95">
        <v>575.05601707579319</v>
      </c>
      <c r="G8" s="95">
        <v>55.890866795168954</v>
      </c>
      <c r="H8" s="95">
        <v>87.653421304416895</v>
      </c>
      <c r="I8" s="117"/>
    </row>
    <row r="9" spans="1:9" ht="15" customHeight="1">
      <c r="A9" s="111" t="s">
        <v>114</v>
      </c>
      <c r="B9" s="114" t="s">
        <v>115</v>
      </c>
      <c r="C9" s="95">
        <f t="shared" si="0"/>
        <v>654.26078688963571</v>
      </c>
      <c r="D9" s="95">
        <v>492.10405133265965</v>
      </c>
      <c r="E9" s="95">
        <v>1.5721279825991017</v>
      </c>
      <c r="F9" s="95">
        <v>140.17281502158355</v>
      </c>
      <c r="G9" s="95">
        <v>0.62010819660802197</v>
      </c>
      <c r="H9" s="95">
        <v>19.791684356185282</v>
      </c>
      <c r="I9" s="117"/>
    </row>
    <row r="10" spans="1:9" ht="15" customHeight="1">
      <c r="A10" s="111" t="s">
        <v>116</v>
      </c>
      <c r="B10" s="114" t="s">
        <v>117</v>
      </c>
      <c r="C10" s="95">
        <f t="shared" si="0"/>
        <v>3538.1224286050087</v>
      </c>
      <c r="D10" s="95">
        <v>3232.2698353477999</v>
      </c>
      <c r="E10" s="95">
        <v>50.554216535769818</v>
      </c>
      <c r="F10" s="95">
        <v>186.23332580755118</v>
      </c>
      <c r="G10" s="95">
        <v>15.621801467934102</v>
      </c>
      <c r="H10" s="95">
        <v>53.443249445954322</v>
      </c>
      <c r="I10" s="117"/>
    </row>
    <row r="11" spans="1:9" ht="15" customHeight="1">
      <c r="A11" s="111" t="s">
        <v>118</v>
      </c>
      <c r="B11" s="114" t="s">
        <v>119</v>
      </c>
      <c r="C11" s="95">
        <f t="shared" si="0"/>
        <v>3932.4066886835672</v>
      </c>
      <c r="D11" s="95">
        <v>3228.6460991546401</v>
      </c>
      <c r="E11" s="95">
        <v>7.7301867290497484</v>
      </c>
      <c r="F11" s="95">
        <v>599.37475426595756</v>
      </c>
      <c r="G11" s="95">
        <v>16.723180965308156</v>
      </c>
      <c r="H11" s="95">
        <v>79.932467568611813</v>
      </c>
      <c r="I11" s="117"/>
    </row>
    <row r="12" spans="1:9" ht="15" customHeight="1">
      <c r="A12" s="111" t="s">
        <v>120</v>
      </c>
      <c r="B12" s="114" t="s">
        <v>121</v>
      </c>
      <c r="C12" s="95">
        <f t="shared" si="0"/>
        <v>18010.714188800826</v>
      </c>
      <c r="D12" s="95">
        <v>15998.956338866175</v>
      </c>
      <c r="E12" s="95">
        <v>27.100571458758889</v>
      </c>
      <c r="F12" s="95">
        <v>1636.2520487501938</v>
      </c>
      <c r="G12" s="95">
        <v>183.73245648829266</v>
      </c>
      <c r="H12" s="95">
        <v>164.6727732374039</v>
      </c>
      <c r="I12" s="117"/>
    </row>
    <row r="13" spans="1:9" ht="15" customHeight="1">
      <c r="A13" s="111" t="s">
        <v>122</v>
      </c>
      <c r="B13" s="114" t="s">
        <v>123</v>
      </c>
      <c r="C13" s="95">
        <f t="shared" si="0"/>
        <v>5109.6703403665651</v>
      </c>
      <c r="D13" s="95">
        <v>2732.9795443542321</v>
      </c>
      <c r="E13" s="95">
        <v>6.3759766349827167</v>
      </c>
      <c r="F13" s="95">
        <v>2280.7835412772383</v>
      </c>
      <c r="G13" s="95">
        <v>19.549288374248423</v>
      </c>
      <c r="H13" s="95">
        <v>69.981989725864366</v>
      </c>
      <c r="I13" s="117"/>
    </row>
    <row r="14" spans="1:9" ht="15" customHeight="1">
      <c r="A14" s="111" t="s">
        <v>124</v>
      </c>
      <c r="B14" s="114" t="s">
        <v>125</v>
      </c>
      <c r="C14" s="95">
        <f t="shared" si="0"/>
        <v>1439.2363964721537</v>
      </c>
      <c r="D14" s="95">
        <v>1365.1209098744687</v>
      </c>
      <c r="E14" s="95">
        <v>2.0191953932825908</v>
      </c>
      <c r="F14" s="95">
        <v>62.24266732216924</v>
      </c>
      <c r="G14" s="95">
        <v>5.0705613663152826</v>
      </c>
      <c r="H14" s="95">
        <v>4.7830625159179538</v>
      </c>
      <c r="I14" s="117"/>
    </row>
    <row r="15" spans="1:9" ht="15" customHeight="1">
      <c r="A15" s="111" t="s">
        <v>126</v>
      </c>
      <c r="B15" s="114" t="s">
        <v>127</v>
      </c>
      <c r="C15" s="95">
        <f t="shared" si="0"/>
        <v>4404.5521242794257</v>
      </c>
      <c r="D15" s="95">
        <v>4099.0130274637513</v>
      </c>
      <c r="E15" s="95">
        <v>13.704376536416133</v>
      </c>
      <c r="F15" s="95">
        <v>195.95499779831346</v>
      </c>
      <c r="G15" s="95">
        <v>23.253916018004325</v>
      </c>
      <c r="H15" s="95">
        <v>72.625806462940915</v>
      </c>
      <c r="I15" s="117"/>
    </row>
    <row r="16" spans="1:9" ht="15" customHeight="1">
      <c r="A16" s="111" t="s">
        <v>128</v>
      </c>
      <c r="B16" s="114" t="s">
        <v>129</v>
      </c>
      <c r="C16" s="95">
        <f t="shared" si="0"/>
        <v>1238.122565828741</v>
      </c>
      <c r="D16" s="95">
        <v>1224.1943080792666</v>
      </c>
      <c r="E16" s="95">
        <v>0.96678730517405642</v>
      </c>
      <c r="F16" s="95">
        <v>10.370626266299718</v>
      </c>
      <c r="G16" s="95">
        <v>2.5283222703558708</v>
      </c>
      <c r="H16" s="95">
        <v>6.2521907644894431E-2</v>
      </c>
      <c r="I16" s="117"/>
    </row>
    <row r="17" spans="1:9" ht="15" customHeight="1">
      <c r="A17" s="111" t="s">
        <v>130</v>
      </c>
      <c r="B17" s="114" t="s">
        <v>131</v>
      </c>
      <c r="C17" s="95">
        <f t="shared" si="0"/>
        <v>2591.6680391742025</v>
      </c>
      <c r="D17" s="95">
        <v>2480.2541514415298</v>
      </c>
      <c r="E17" s="95">
        <v>0.32318488211872165</v>
      </c>
      <c r="F17" s="95">
        <v>69.490757541225733</v>
      </c>
      <c r="G17" s="95">
        <v>13.333677157690829</v>
      </c>
      <c r="H17" s="95">
        <v>28.266268151637142</v>
      </c>
      <c r="I17" s="117"/>
    </row>
    <row r="18" spans="1:9" ht="15" customHeight="1">
      <c r="A18" s="111" t="s">
        <v>132</v>
      </c>
      <c r="B18" s="114" t="s">
        <v>133</v>
      </c>
      <c r="C18" s="95">
        <f t="shared" si="0"/>
        <v>22431.575370395258</v>
      </c>
      <c r="D18" s="95">
        <v>20838.492972975338</v>
      </c>
      <c r="E18" s="95">
        <v>3.0716600493284352</v>
      </c>
      <c r="F18" s="95">
        <v>1132.4280403042592</v>
      </c>
      <c r="G18" s="95">
        <v>108.90949081464953</v>
      </c>
      <c r="H18" s="95">
        <v>348.67320625168037</v>
      </c>
      <c r="I18" s="117"/>
    </row>
    <row r="19" spans="1:9" ht="15" customHeight="1">
      <c r="A19" s="111" t="s">
        <v>134</v>
      </c>
      <c r="B19" s="114" t="s">
        <v>135</v>
      </c>
      <c r="C19" s="95">
        <f t="shared" si="0"/>
        <v>1319.924023809531</v>
      </c>
      <c r="D19" s="95">
        <v>1223.3240232192243</v>
      </c>
      <c r="E19" s="95">
        <v>0.36511661763438508</v>
      </c>
      <c r="F19" s="95">
        <v>68.477369113760162</v>
      </c>
      <c r="G19" s="95">
        <v>6.6110711129526267</v>
      </c>
      <c r="H19" s="95">
        <v>21.146443745959544</v>
      </c>
      <c r="I19" s="117"/>
    </row>
    <row r="20" spans="1:9" ht="15" customHeight="1">
      <c r="A20" s="111" t="s">
        <v>136</v>
      </c>
      <c r="B20" s="114" t="s">
        <v>332</v>
      </c>
      <c r="C20" s="95">
        <f t="shared" si="0"/>
        <v>3381.9214168787425</v>
      </c>
      <c r="D20" s="95">
        <v>2393.2459218756599</v>
      </c>
      <c r="E20" s="95">
        <v>48.518805304270913</v>
      </c>
      <c r="F20" s="95">
        <v>321.7989834464762</v>
      </c>
      <c r="G20" s="95">
        <v>23.827782415523984</v>
      </c>
      <c r="H20" s="95">
        <v>594.52992383681215</v>
      </c>
      <c r="I20" s="117"/>
    </row>
    <row r="21" spans="1:9" ht="15" customHeight="1">
      <c r="A21" s="111" t="s">
        <v>138</v>
      </c>
      <c r="B21" s="114" t="s">
        <v>139</v>
      </c>
      <c r="C21" s="95">
        <f t="shared" si="0"/>
        <v>269.9751184750998</v>
      </c>
      <c r="D21" s="95">
        <v>246.30541779950903</v>
      </c>
      <c r="E21" s="95">
        <v>0.80528697022646156</v>
      </c>
      <c r="F21" s="95">
        <v>12.569487781123566</v>
      </c>
      <c r="G21" s="95">
        <v>6.8679113927261479</v>
      </c>
      <c r="H21" s="95">
        <v>3.4270145315146232</v>
      </c>
      <c r="I21" s="117"/>
    </row>
    <row r="22" spans="1:9" ht="15" customHeight="1">
      <c r="A22" s="111" t="s">
        <v>140</v>
      </c>
      <c r="B22" s="114" t="s">
        <v>141</v>
      </c>
      <c r="C22" s="95">
        <f t="shared" si="0"/>
        <v>2485.2591310091325</v>
      </c>
      <c r="D22" s="95">
        <v>2381.9544095182746</v>
      </c>
      <c r="E22" s="95">
        <v>4.0975287968027505</v>
      </c>
      <c r="F22" s="95">
        <v>40.16250255776832</v>
      </c>
      <c r="G22" s="95">
        <v>11.211760413150998</v>
      </c>
      <c r="H22" s="95">
        <v>47.832929723136367</v>
      </c>
      <c r="I22" s="117"/>
    </row>
    <row r="23" spans="1:9" ht="15" customHeight="1">
      <c r="A23" s="111" t="s">
        <v>146</v>
      </c>
      <c r="B23" s="114" t="s">
        <v>142</v>
      </c>
      <c r="C23" s="95">
        <f t="shared" si="0"/>
        <v>4778.6813345984247</v>
      </c>
      <c r="D23" s="95">
        <v>4421.7700548986095</v>
      </c>
      <c r="E23" s="95">
        <v>10.669282663859743</v>
      </c>
      <c r="F23" s="95">
        <v>247.768351145709</v>
      </c>
      <c r="G23" s="95">
        <v>22.933372110170993</v>
      </c>
      <c r="H23" s="95">
        <v>75.540273780074997</v>
      </c>
      <c r="I23" s="117"/>
    </row>
    <row r="24" spans="1:9" ht="9.9499999999999993" customHeight="1">
      <c r="A24" s="220"/>
      <c r="B24" s="221"/>
      <c r="C24" s="95"/>
      <c r="D24" s="95"/>
      <c r="E24" s="95"/>
      <c r="F24" s="95"/>
      <c r="G24" s="95"/>
      <c r="H24" s="95"/>
      <c r="I24" s="117"/>
    </row>
    <row r="25" spans="1:9" ht="15" customHeight="1">
      <c r="A25" s="180"/>
      <c r="B25" s="119" t="s">
        <v>143</v>
      </c>
      <c r="C25" s="101">
        <f t="shared" ref="C25:H25" si="1">SUM(C6:C23)</f>
        <v>89808.734755996091</v>
      </c>
      <c r="D25" s="96">
        <f t="shared" si="1"/>
        <v>79698.362617792343</v>
      </c>
      <c r="E25" s="96">
        <f t="shared" si="1"/>
        <v>191.38445408377243</v>
      </c>
      <c r="F25" s="96">
        <f t="shared" si="1"/>
        <v>7674.47414698394</v>
      </c>
      <c r="G25" s="96">
        <f t="shared" si="1"/>
        <v>534.94641239639475</v>
      </c>
      <c r="H25" s="96">
        <f t="shared" si="1"/>
        <v>1709.5671247396067</v>
      </c>
      <c r="I25" s="117"/>
    </row>
    <row r="26" spans="1:9" ht="15" customHeight="1">
      <c r="A26" s="100"/>
      <c r="B26" s="282" t="s">
        <v>334</v>
      </c>
      <c r="C26" s="173">
        <f>SUM(D26:H26)</f>
        <v>1009657.0805429551</v>
      </c>
      <c r="D26" s="127">
        <v>982572.55126007739</v>
      </c>
      <c r="E26" s="127">
        <v>0</v>
      </c>
      <c r="F26" s="127">
        <v>2206.6343342300834</v>
      </c>
      <c r="G26" s="127">
        <v>22228.24750325791</v>
      </c>
      <c r="H26" s="127">
        <v>2649.6474453896981</v>
      </c>
      <c r="I26" s="117"/>
    </row>
    <row r="27" spans="1:9" ht="15" customHeight="1">
      <c r="A27" s="100"/>
      <c r="B27" s="119" t="s">
        <v>335</v>
      </c>
      <c r="C27" s="101">
        <f t="shared" ref="C27:H27" si="2">SUM(C25:C26)</f>
        <v>1099465.8152989512</v>
      </c>
      <c r="D27" s="96">
        <f t="shared" si="2"/>
        <v>1062270.9138778697</v>
      </c>
      <c r="E27" s="96">
        <f t="shared" si="2"/>
        <v>191.38445408377243</v>
      </c>
      <c r="F27" s="96">
        <f t="shared" si="2"/>
        <v>9881.1084812140234</v>
      </c>
      <c r="G27" s="96">
        <f t="shared" si="2"/>
        <v>22763.193915654305</v>
      </c>
      <c r="H27" s="96">
        <f t="shared" si="2"/>
        <v>4359.2145701293048</v>
      </c>
      <c r="I27" s="117"/>
    </row>
    <row r="28" spans="1:9" ht="15" customHeight="1">
      <c r="A28" s="100"/>
      <c r="B28" s="282" t="s">
        <v>390</v>
      </c>
      <c r="C28" s="287">
        <f>SUM(D28:H28)</f>
        <v>-100271.47983690014</v>
      </c>
      <c r="D28" s="287">
        <v>-100271.47983690014</v>
      </c>
      <c r="E28" s="95">
        <v>0</v>
      </c>
      <c r="F28" s="95">
        <v>0</v>
      </c>
      <c r="G28" s="95">
        <v>0</v>
      </c>
      <c r="H28" s="95">
        <v>0</v>
      </c>
      <c r="I28" s="117"/>
    </row>
    <row r="29" spans="1:9" ht="15" customHeight="1">
      <c r="A29" s="100"/>
      <c r="B29" s="119" t="s">
        <v>170</v>
      </c>
      <c r="C29" s="96">
        <f>SUM(D29:H29)</f>
        <v>999194.33546205098</v>
      </c>
      <c r="D29" s="96">
        <f>D27+D28</f>
        <v>961999.43404096959</v>
      </c>
      <c r="E29" s="96">
        <f>E27+E28</f>
        <v>191.38445408377243</v>
      </c>
      <c r="F29" s="96">
        <f>F27+F28</f>
        <v>9881.1084812140234</v>
      </c>
      <c r="G29" s="96">
        <f>G27+G28</f>
        <v>22763.193915654305</v>
      </c>
      <c r="H29" s="96">
        <f>H27+H28</f>
        <v>4359.2145701293048</v>
      </c>
      <c r="I29" s="117"/>
    </row>
    <row r="30" spans="1:9" ht="24.95" customHeight="1">
      <c r="A30" s="100"/>
      <c r="B30" s="39"/>
      <c r="C30" s="293">
        <v>2010</v>
      </c>
      <c r="D30" s="222"/>
      <c r="E30" s="222"/>
      <c r="F30" s="222"/>
      <c r="G30" s="222"/>
      <c r="H30" s="222"/>
    </row>
    <row r="31" spans="1:9" ht="15" customHeight="1">
      <c r="A31" s="111" t="s">
        <v>108</v>
      </c>
      <c r="B31" s="114" t="s">
        <v>109</v>
      </c>
      <c r="C31" s="95">
        <f>SUM(D31:H31)</f>
        <v>470.01634128658469</v>
      </c>
      <c r="D31" s="95">
        <v>385.10311722792159</v>
      </c>
      <c r="E31" s="95">
        <v>0</v>
      </c>
      <c r="F31" s="95">
        <v>41.333448038868617</v>
      </c>
      <c r="G31" s="95">
        <v>13.615491725888074</v>
      </c>
      <c r="H31" s="95">
        <v>29.964284293906442</v>
      </c>
      <c r="I31" s="117"/>
    </row>
    <row r="32" spans="1:9" ht="15" customHeight="1">
      <c r="A32" s="111" t="s">
        <v>110</v>
      </c>
      <c r="B32" s="114" t="s">
        <v>111</v>
      </c>
      <c r="C32" s="95">
        <f t="shared" ref="C32:C48" si="3">SUM(D32:H32)</f>
        <v>118.2698731939067</v>
      </c>
      <c r="D32" s="95">
        <v>101.00693841309996</v>
      </c>
      <c r="E32" s="95">
        <v>1.5622021933223802</v>
      </c>
      <c r="F32" s="95">
        <v>10.012561594096042</v>
      </c>
      <c r="G32" s="95">
        <v>0.40964955002820158</v>
      </c>
      <c r="H32" s="95">
        <v>5.2785214433601126</v>
      </c>
      <c r="I32" s="117"/>
    </row>
    <row r="33" spans="1:9" ht="15" customHeight="1">
      <c r="A33" s="111" t="s">
        <v>112</v>
      </c>
      <c r="B33" s="114" t="s">
        <v>113</v>
      </c>
      <c r="C33" s="95">
        <f t="shared" si="3"/>
        <v>9068.6150904492515</v>
      </c>
      <c r="D33" s="95">
        <v>8650.5186461809444</v>
      </c>
      <c r="E33" s="95">
        <v>22.346695896095525</v>
      </c>
      <c r="F33" s="95">
        <v>315.4355416913188</v>
      </c>
      <c r="G33" s="95">
        <v>26.781651691879745</v>
      </c>
      <c r="H33" s="95">
        <v>53.532554989012702</v>
      </c>
      <c r="I33" s="117"/>
    </row>
    <row r="34" spans="1:9" ht="15" customHeight="1">
      <c r="A34" s="111" t="s">
        <v>114</v>
      </c>
      <c r="B34" s="114" t="s">
        <v>115</v>
      </c>
      <c r="C34" s="95">
        <f t="shared" si="3"/>
        <v>795.14065216774827</v>
      </c>
      <c r="D34" s="95">
        <v>596.43662360733481</v>
      </c>
      <c r="E34" s="95">
        <v>2.7821931731083356</v>
      </c>
      <c r="F34" s="95">
        <v>182.30224968574007</v>
      </c>
      <c r="G34" s="95">
        <v>1.5413996720318541</v>
      </c>
      <c r="H34" s="95">
        <v>12.078186029533219</v>
      </c>
      <c r="I34" s="117"/>
    </row>
    <row r="35" spans="1:9" ht="15" customHeight="1">
      <c r="A35" s="111" t="s">
        <v>116</v>
      </c>
      <c r="B35" s="114" t="s">
        <v>117</v>
      </c>
      <c r="C35" s="95">
        <f t="shared" si="3"/>
        <v>2890.3700729560128</v>
      </c>
      <c r="D35" s="95">
        <v>2484.1099591403195</v>
      </c>
      <c r="E35" s="95">
        <v>89.465741768128026</v>
      </c>
      <c r="F35" s="95">
        <v>212.4569639322184</v>
      </c>
      <c r="G35" s="95">
        <v>12.585005559150874</v>
      </c>
      <c r="H35" s="95">
        <v>91.752402556195975</v>
      </c>
      <c r="I35" s="117"/>
    </row>
    <row r="36" spans="1:9" ht="15" customHeight="1">
      <c r="A36" s="111" t="s">
        <v>118</v>
      </c>
      <c r="B36" s="114" t="s">
        <v>119</v>
      </c>
      <c r="C36" s="95">
        <f t="shared" si="3"/>
        <v>2405.1501544913144</v>
      </c>
      <c r="D36" s="95">
        <v>1995.0945081950376</v>
      </c>
      <c r="E36" s="95">
        <v>13.68010300844521</v>
      </c>
      <c r="F36" s="95">
        <v>326.59891882388797</v>
      </c>
      <c r="G36" s="95">
        <v>14.434210276600062</v>
      </c>
      <c r="H36" s="95">
        <v>55.342414187343479</v>
      </c>
      <c r="I36" s="117"/>
    </row>
    <row r="37" spans="1:9" ht="15" customHeight="1">
      <c r="A37" s="111" t="s">
        <v>120</v>
      </c>
      <c r="B37" s="114" t="s">
        <v>121</v>
      </c>
      <c r="C37" s="95">
        <f t="shared" si="3"/>
        <v>14942.063425385848</v>
      </c>
      <c r="D37" s="95">
        <v>13184.095696663797</v>
      </c>
      <c r="E37" s="95">
        <v>47.959851700649125</v>
      </c>
      <c r="F37" s="95">
        <v>1472.5228354360199</v>
      </c>
      <c r="G37" s="95">
        <v>97.891055411662379</v>
      </c>
      <c r="H37" s="95">
        <v>139.59398617371949</v>
      </c>
      <c r="I37" s="117"/>
    </row>
    <row r="38" spans="1:9" ht="15" customHeight="1">
      <c r="A38" s="111" t="s">
        <v>122</v>
      </c>
      <c r="B38" s="114" t="s">
        <v>123</v>
      </c>
      <c r="C38" s="95">
        <f t="shared" si="3"/>
        <v>3391.7220728130342</v>
      </c>
      <c r="D38" s="95">
        <v>2614.0947587884584</v>
      </c>
      <c r="E38" s="95">
        <v>11.28355888457634</v>
      </c>
      <c r="F38" s="95">
        <v>698.85681383064673</v>
      </c>
      <c r="G38" s="95">
        <v>18.487197939070303</v>
      </c>
      <c r="H38" s="95">
        <v>48.999743370282125</v>
      </c>
      <c r="I38" s="117"/>
    </row>
    <row r="39" spans="1:9" ht="15" customHeight="1">
      <c r="A39" s="111" t="s">
        <v>124</v>
      </c>
      <c r="B39" s="114" t="s">
        <v>125</v>
      </c>
      <c r="C39" s="95">
        <f t="shared" si="3"/>
        <v>1058.1539366241796</v>
      </c>
      <c r="D39" s="95">
        <v>1003.0476754033949</v>
      </c>
      <c r="E39" s="95">
        <v>3.5733678813318224</v>
      </c>
      <c r="F39" s="95">
        <v>45.777197234318287</v>
      </c>
      <c r="G39" s="95">
        <v>4.1279716675789162</v>
      </c>
      <c r="H39" s="95">
        <v>1.6277244375555897</v>
      </c>
      <c r="I39" s="117"/>
    </row>
    <row r="40" spans="1:9" ht="15" customHeight="1">
      <c r="A40" s="111" t="s">
        <v>126</v>
      </c>
      <c r="B40" s="114" t="s">
        <v>127</v>
      </c>
      <c r="C40" s="95">
        <f t="shared" si="3"/>
        <v>2271.839915632112</v>
      </c>
      <c r="D40" s="95">
        <v>2102.9136537721561</v>
      </c>
      <c r="E40" s="95">
        <v>24.252620183178724</v>
      </c>
      <c r="F40" s="95">
        <v>108.14499777989866</v>
      </c>
      <c r="G40" s="95">
        <v>11.400560220983811</v>
      </c>
      <c r="H40" s="95">
        <v>25.12808367589486</v>
      </c>
      <c r="I40" s="117"/>
    </row>
    <row r="41" spans="1:9" ht="15" customHeight="1">
      <c r="A41" s="111" t="s">
        <v>128</v>
      </c>
      <c r="B41" s="114" t="s">
        <v>129</v>
      </c>
      <c r="C41" s="95">
        <f t="shared" si="3"/>
        <v>785.60134813530169</v>
      </c>
      <c r="D41" s="95">
        <v>771.26319498913415</v>
      </c>
      <c r="E41" s="95">
        <v>1.7109224376607071</v>
      </c>
      <c r="F41" s="95">
        <v>9.2426985370714174</v>
      </c>
      <c r="G41" s="95">
        <v>2.396828728325425</v>
      </c>
      <c r="H41" s="95">
        <v>0.98770344311008207</v>
      </c>
      <c r="I41" s="117"/>
    </row>
    <row r="42" spans="1:9" ht="15" customHeight="1">
      <c r="A42" s="111" t="s">
        <v>130</v>
      </c>
      <c r="B42" s="114" t="s">
        <v>131</v>
      </c>
      <c r="C42" s="95">
        <f t="shared" si="3"/>
        <v>1808.7577113154307</v>
      </c>
      <c r="D42" s="95">
        <v>1688.427607684449</v>
      </c>
      <c r="E42" s="95">
        <v>0.57193993277570176</v>
      </c>
      <c r="F42" s="95">
        <v>90.541133059327407</v>
      </c>
      <c r="G42" s="95">
        <v>8.9024806448443261</v>
      </c>
      <c r="H42" s="95">
        <v>20.314549994034508</v>
      </c>
      <c r="I42" s="117"/>
    </row>
    <row r="43" spans="1:9" ht="15" customHeight="1">
      <c r="A43" s="111" t="s">
        <v>132</v>
      </c>
      <c r="B43" s="114" t="s">
        <v>133</v>
      </c>
      <c r="C43" s="95">
        <f t="shared" si="3"/>
        <v>15282.80713616904</v>
      </c>
      <c r="D43" s="95">
        <v>14276.967806793138</v>
      </c>
      <c r="E43" s="95">
        <v>5.4359134332197918</v>
      </c>
      <c r="F43" s="95">
        <v>747.9209677039305</v>
      </c>
      <c r="G43" s="95">
        <v>79.667227235891787</v>
      </c>
      <c r="H43" s="95">
        <v>172.81522100286091</v>
      </c>
      <c r="I43" s="117"/>
    </row>
    <row r="44" spans="1:9" ht="15" customHeight="1">
      <c r="A44" s="111" t="s">
        <v>134</v>
      </c>
      <c r="B44" s="114" t="s">
        <v>135</v>
      </c>
      <c r="C44" s="95">
        <f t="shared" si="3"/>
        <v>660.35641994399441</v>
      </c>
      <c r="D44" s="95">
        <v>625.00565508772252</v>
      </c>
      <c r="E44" s="95">
        <v>0.64614647930341673</v>
      </c>
      <c r="F44" s="95">
        <v>25.943328832888408</v>
      </c>
      <c r="G44" s="95">
        <v>3.0950065737101209</v>
      </c>
      <c r="H44" s="95">
        <v>5.6662829703700739</v>
      </c>
      <c r="I44" s="117"/>
    </row>
    <row r="45" spans="1:9" ht="15" customHeight="1">
      <c r="A45" s="111" t="s">
        <v>136</v>
      </c>
      <c r="B45" s="114" t="s">
        <v>332</v>
      </c>
      <c r="C45" s="95">
        <f t="shared" si="3"/>
        <v>2420.478028752088</v>
      </c>
      <c r="D45" s="95">
        <v>1544.0414656633459</v>
      </c>
      <c r="E45" s="95">
        <v>85.86367673562215</v>
      </c>
      <c r="F45" s="95">
        <v>278.07781415609986</v>
      </c>
      <c r="G45" s="95">
        <v>21.363464704414724</v>
      </c>
      <c r="H45" s="95">
        <v>491.13160749260527</v>
      </c>
      <c r="I45" s="117"/>
    </row>
    <row r="46" spans="1:9" ht="15" customHeight="1">
      <c r="A46" s="111" t="s">
        <v>138</v>
      </c>
      <c r="B46" s="114" t="s">
        <v>139</v>
      </c>
      <c r="C46" s="95">
        <f t="shared" si="3"/>
        <v>230.4693430337858</v>
      </c>
      <c r="D46" s="95">
        <v>207.78158525700078</v>
      </c>
      <c r="E46" s="95">
        <v>1.4251154713582146</v>
      </c>
      <c r="F46" s="95">
        <v>10.212995044260587</v>
      </c>
      <c r="G46" s="95">
        <v>9.1290915275854729</v>
      </c>
      <c r="H46" s="95">
        <v>1.9205557335807399</v>
      </c>
      <c r="I46" s="117"/>
    </row>
    <row r="47" spans="1:9" ht="15" customHeight="1">
      <c r="A47" s="111" t="s">
        <v>140</v>
      </c>
      <c r="B47" s="114" t="s">
        <v>141</v>
      </c>
      <c r="C47" s="95">
        <f t="shared" si="3"/>
        <v>2764.1025993683775</v>
      </c>
      <c r="D47" s="95">
        <v>2671.1193210559427</v>
      </c>
      <c r="E47" s="95">
        <v>7.2513922347672501</v>
      </c>
      <c r="F47" s="95">
        <v>56.788844577531698</v>
      </c>
      <c r="G47" s="95">
        <v>9.95929198781241</v>
      </c>
      <c r="H47" s="95">
        <v>18.98374951232363</v>
      </c>
      <c r="I47" s="117"/>
    </row>
    <row r="48" spans="1:9" ht="15" customHeight="1">
      <c r="A48" s="111" t="s">
        <v>146</v>
      </c>
      <c r="B48" s="114" t="s">
        <v>142</v>
      </c>
      <c r="C48" s="95">
        <f t="shared" si="3"/>
        <v>3754.537640394974</v>
      </c>
      <c r="D48" s="95">
        <v>3481.507539807832</v>
      </c>
      <c r="E48" s="95">
        <v>18.881417873040444</v>
      </c>
      <c r="F48" s="95">
        <v>183.84874167200661</v>
      </c>
      <c r="G48" s="95">
        <v>27.725674544465789</v>
      </c>
      <c r="H48" s="95">
        <v>42.574266497629004</v>
      </c>
      <c r="I48" s="117"/>
    </row>
    <row r="49" spans="1:9" ht="9.9499999999999993" customHeight="1">
      <c r="A49" s="220"/>
      <c r="B49" s="221"/>
      <c r="C49" s="95"/>
      <c r="D49" s="95"/>
      <c r="E49" s="95"/>
      <c r="F49" s="95"/>
      <c r="G49" s="95"/>
      <c r="H49" s="95"/>
      <c r="I49" s="117"/>
    </row>
    <row r="50" spans="1:9" ht="15" customHeight="1">
      <c r="A50" s="180"/>
      <c r="B50" s="119" t="s">
        <v>143</v>
      </c>
      <c r="C50" s="101">
        <f t="shared" ref="C50:H50" si="4">SUM(C31:C48)</f>
        <v>65118.451762112978</v>
      </c>
      <c r="D50" s="96">
        <f t="shared" si="4"/>
        <v>58382.535753731026</v>
      </c>
      <c r="E50" s="96">
        <f t="shared" si="4"/>
        <v>338.69285928658314</v>
      </c>
      <c r="F50" s="96">
        <f t="shared" si="4"/>
        <v>4816.0180516301298</v>
      </c>
      <c r="G50" s="96">
        <f t="shared" si="4"/>
        <v>363.51325966192434</v>
      </c>
      <c r="H50" s="96">
        <f t="shared" si="4"/>
        <v>1217.6918378033181</v>
      </c>
      <c r="I50" s="117"/>
    </row>
    <row r="51" spans="1:9" ht="15" customHeight="1">
      <c r="A51" s="100"/>
      <c r="B51" s="282" t="s">
        <v>334</v>
      </c>
      <c r="C51" s="173">
        <f>SUM(D51:H51)</f>
        <v>870165.53947028285</v>
      </c>
      <c r="D51" s="127">
        <v>847201.8709871748</v>
      </c>
      <c r="E51" s="127">
        <v>0</v>
      </c>
      <c r="F51" s="127">
        <v>2337.3635753589224</v>
      </c>
      <c r="G51" s="127">
        <v>20373.370169420028</v>
      </c>
      <c r="H51" s="127">
        <v>252.93473832916078</v>
      </c>
      <c r="I51" s="117"/>
    </row>
    <row r="52" spans="1:9" ht="15" customHeight="1">
      <c r="A52" s="100"/>
      <c r="B52" s="119" t="s">
        <v>335</v>
      </c>
      <c r="C52" s="101">
        <f t="shared" ref="C52:H52" si="5">SUM(C50:C51)</f>
        <v>935283.99123239587</v>
      </c>
      <c r="D52" s="96">
        <f t="shared" si="5"/>
        <v>905584.40674090583</v>
      </c>
      <c r="E52" s="96">
        <f t="shared" si="5"/>
        <v>338.69285928658314</v>
      </c>
      <c r="F52" s="96">
        <f t="shared" si="5"/>
        <v>7153.3816269890522</v>
      </c>
      <c r="G52" s="96">
        <f t="shared" si="5"/>
        <v>20736.883429081954</v>
      </c>
      <c r="H52" s="96">
        <f t="shared" si="5"/>
        <v>1470.6265761324789</v>
      </c>
      <c r="I52" s="117"/>
    </row>
    <row r="53" spans="1:9" ht="15" customHeight="1">
      <c r="A53" s="100"/>
      <c r="B53" s="282" t="s">
        <v>390</v>
      </c>
      <c r="C53" s="287">
        <f>SUM(D53:H53)</f>
        <v>-113457.51721809195</v>
      </c>
      <c r="D53" s="287">
        <v>-113457.51721809195</v>
      </c>
      <c r="E53" s="95">
        <v>0</v>
      </c>
      <c r="F53" s="95">
        <v>0</v>
      </c>
      <c r="G53" s="95">
        <v>0</v>
      </c>
      <c r="H53" s="95">
        <v>0</v>
      </c>
      <c r="I53" s="117"/>
    </row>
    <row r="54" spans="1:9" ht="15" customHeight="1">
      <c r="A54" s="100"/>
      <c r="B54" s="119" t="s">
        <v>170</v>
      </c>
      <c r="C54" s="96">
        <f>SUM(D54:H54)</f>
        <v>821826.47401430388</v>
      </c>
      <c r="D54" s="96">
        <f>D52+D53</f>
        <v>792126.88952281384</v>
      </c>
      <c r="E54" s="96">
        <f>E52+E53</f>
        <v>338.69285928658314</v>
      </c>
      <c r="F54" s="96">
        <f>F52+F53</f>
        <v>7153.3816269890522</v>
      </c>
      <c r="G54" s="96">
        <f>G52+G53</f>
        <v>20736.883429081954</v>
      </c>
      <c r="H54" s="96">
        <f>H52+H53</f>
        <v>1470.6265761324789</v>
      </c>
      <c r="I54" s="117"/>
    </row>
    <row r="55" spans="1:9" ht="24.95" hidden="1" customHeight="1">
      <c r="A55" s="100"/>
      <c r="B55" s="39"/>
      <c r="C55" s="293">
        <v>2011</v>
      </c>
      <c r="D55" s="222"/>
      <c r="E55" s="222"/>
      <c r="F55" s="222"/>
      <c r="G55" s="222"/>
      <c r="H55" s="222"/>
    </row>
    <row r="56" spans="1:9" hidden="1">
      <c r="A56" s="111" t="s">
        <v>108</v>
      </c>
      <c r="B56" s="114" t="s">
        <v>109</v>
      </c>
      <c r="C56" s="95">
        <v>458.55168545528198</v>
      </c>
      <c r="D56" s="95">
        <v>374.94181654596127</v>
      </c>
      <c r="E56" s="95">
        <v>0</v>
      </c>
      <c r="F56" s="95">
        <v>39.062739702573566</v>
      </c>
      <c r="G56" s="95">
        <v>13.552459910310379</v>
      </c>
      <c r="H56" s="95">
        <v>30.99466929643684</v>
      </c>
    </row>
    <row r="57" spans="1:9" hidden="1">
      <c r="A57" s="111" t="s">
        <v>110</v>
      </c>
      <c r="B57" s="114" t="s">
        <v>111</v>
      </c>
      <c r="C57" s="95">
        <v>105.38921603852633</v>
      </c>
      <c r="D57" s="95">
        <v>89.862932021602376</v>
      </c>
      <c r="E57" s="95">
        <v>1.5450297950592882</v>
      </c>
      <c r="F57" s="95">
        <v>8.6906674656942293</v>
      </c>
      <c r="G57" s="95">
        <v>0.39620727811480083</v>
      </c>
      <c r="H57" s="95">
        <v>4.8943794780556225</v>
      </c>
    </row>
    <row r="58" spans="1:9" hidden="1">
      <c r="A58" s="111" t="s">
        <v>112</v>
      </c>
      <c r="B58" s="114" t="s">
        <v>113</v>
      </c>
      <c r="C58" s="95">
        <v>9508.7805905437872</v>
      </c>
      <c r="D58" s="95">
        <v>9103.4715866530078</v>
      </c>
      <c r="E58" s="95">
        <v>24.668522995020048</v>
      </c>
      <c r="F58" s="95">
        <v>304.40665383876956</v>
      </c>
      <c r="G58" s="95">
        <v>26.389335671158239</v>
      </c>
      <c r="H58" s="95">
        <v>49.844491385833379</v>
      </c>
    </row>
    <row r="59" spans="1:9" hidden="1">
      <c r="A59" s="111" t="s">
        <v>114</v>
      </c>
      <c r="B59" s="114" t="s">
        <v>115</v>
      </c>
      <c r="C59" s="95">
        <v>650.69349138470739</v>
      </c>
      <c r="D59" s="95">
        <v>454.29500844297883</v>
      </c>
      <c r="E59" s="95">
        <v>2.8946040136351723</v>
      </c>
      <c r="F59" s="95">
        <v>181.55347502551857</v>
      </c>
      <c r="G59" s="95">
        <v>1.2591792948306</v>
      </c>
      <c r="H59" s="95">
        <v>10.691224607744248</v>
      </c>
    </row>
    <row r="60" spans="1:9" hidden="1">
      <c r="A60" s="111" t="s">
        <v>116</v>
      </c>
      <c r="B60" s="114" t="s">
        <v>117</v>
      </c>
      <c r="C60" s="95">
        <v>2765.4202151906698</v>
      </c>
      <c r="D60" s="95">
        <v>2372.7578545734491</v>
      </c>
      <c r="E60" s="95">
        <v>93.633526770107025</v>
      </c>
      <c r="F60" s="95">
        <v>201.71257121884614</v>
      </c>
      <c r="G60" s="95">
        <v>12.500392632044861</v>
      </c>
      <c r="H60" s="95">
        <v>84.815869996222375</v>
      </c>
    </row>
    <row r="61" spans="1:9" hidden="1">
      <c r="A61" s="111" t="s">
        <v>118</v>
      </c>
      <c r="B61" s="114" t="s">
        <v>119</v>
      </c>
      <c r="C61" s="95">
        <v>2493.5070932643257</v>
      </c>
      <c r="D61" s="95">
        <v>2090.2351033119439</v>
      </c>
      <c r="E61" s="95">
        <v>15.242432496237516</v>
      </c>
      <c r="F61" s="95">
        <v>318.65780707545514</v>
      </c>
      <c r="G61" s="95">
        <v>15.620336252252013</v>
      </c>
      <c r="H61" s="95">
        <v>53.751414128437176</v>
      </c>
    </row>
    <row r="62" spans="1:9" hidden="1">
      <c r="A62" s="111" t="s">
        <v>120</v>
      </c>
      <c r="B62" s="114" t="s">
        <v>121</v>
      </c>
      <c r="C62" s="95">
        <v>15019.153658634108</v>
      </c>
      <c r="D62" s="95">
        <v>13309.485024369413</v>
      </c>
      <c r="E62" s="95">
        <v>54.453607057147885</v>
      </c>
      <c r="F62" s="95">
        <v>1428.3406924996002</v>
      </c>
      <c r="G62" s="95">
        <v>99.209514045722642</v>
      </c>
      <c r="H62" s="95">
        <v>127.66482066222403</v>
      </c>
    </row>
    <row r="63" spans="1:9" hidden="1">
      <c r="A63" s="111" t="s">
        <v>122</v>
      </c>
      <c r="B63" s="114" t="s">
        <v>123</v>
      </c>
      <c r="C63" s="95">
        <v>2892.428908199231</v>
      </c>
      <c r="D63" s="95">
        <v>2165.6015088538416</v>
      </c>
      <c r="E63" s="95">
        <v>11.824137747145695</v>
      </c>
      <c r="F63" s="95">
        <v>653.62675286969375</v>
      </c>
      <c r="G63" s="95">
        <v>16.892270271486591</v>
      </c>
      <c r="H63" s="95">
        <v>44.484238457063213</v>
      </c>
    </row>
    <row r="64" spans="1:9" hidden="1">
      <c r="A64" s="111" t="s">
        <v>124</v>
      </c>
      <c r="B64" s="114" t="s">
        <v>125</v>
      </c>
      <c r="C64" s="95">
        <v>1082.7961184150192</v>
      </c>
      <c r="D64" s="95">
        <v>1026.5863220461595</v>
      </c>
      <c r="E64" s="95">
        <v>3.8067300372243902</v>
      </c>
      <c r="F64" s="95">
        <v>46.576545948955008</v>
      </c>
      <c r="G64" s="95">
        <v>4.2388751261323208</v>
      </c>
      <c r="H64" s="95">
        <v>1.5876452565478072</v>
      </c>
    </row>
    <row r="65" spans="1:9" hidden="1">
      <c r="A65" s="111" t="s">
        <v>126</v>
      </c>
      <c r="B65" s="114" t="s">
        <v>127</v>
      </c>
      <c r="C65" s="95">
        <v>2611.5788481681839</v>
      </c>
      <c r="D65" s="95">
        <v>2427.2202535739316</v>
      </c>
      <c r="E65" s="95">
        <v>25.949537340653954</v>
      </c>
      <c r="F65" s="95">
        <v>120.46388319321514</v>
      </c>
      <c r="G65" s="95">
        <v>12.603515074293917</v>
      </c>
      <c r="H65" s="95">
        <v>25.341658986088913</v>
      </c>
    </row>
    <row r="66" spans="1:9" hidden="1">
      <c r="A66" s="111" t="s">
        <v>128</v>
      </c>
      <c r="B66" s="114" t="s">
        <v>129</v>
      </c>
      <c r="C66" s="95">
        <v>817.25478436339165</v>
      </c>
      <c r="D66" s="95">
        <v>802.24362672042662</v>
      </c>
      <c r="E66" s="95">
        <v>1.6753335127148907</v>
      </c>
      <c r="F66" s="95">
        <v>9.7770008989060102</v>
      </c>
      <c r="G66" s="95">
        <v>2.6160535349497809</v>
      </c>
      <c r="H66" s="95">
        <v>0.94276969639434938</v>
      </c>
    </row>
    <row r="67" spans="1:9" hidden="1">
      <c r="A67" s="111" t="s">
        <v>130</v>
      </c>
      <c r="B67" s="114" t="s">
        <v>131</v>
      </c>
      <c r="C67" s="95">
        <v>1858.6405345044489</v>
      </c>
      <c r="D67" s="95">
        <v>1736.5424504610164</v>
      </c>
      <c r="E67" s="95">
        <v>0.89661367624926569</v>
      </c>
      <c r="F67" s="95">
        <v>93.097693897728647</v>
      </c>
      <c r="G67" s="95">
        <v>9.1717633380157668</v>
      </c>
      <c r="H67" s="95">
        <v>18.932013131438772</v>
      </c>
    </row>
    <row r="68" spans="1:9" hidden="1">
      <c r="A68" s="111" t="s">
        <v>132</v>
      </c>
      <c r="B68" s="114" t="s">
        <v>133</v>
      </c>
      <c r="C68" s="95">
        <v>14845.349259025996</v>
      </c>
      <c r="D68" s="95">
        <v>13896.477993933788</v>
      </c>
      <c r="E68" s="95">
        <v>5.7672657884990617</v>
      </c>
      <c r="F68" s="95">
        <v>705.24680544158969</v>
      </c>
      <c r="G68" s="95">
        <v>79.686365972599091</v>
      </c>
      <c r="H68" s="95">
        <v>158.17082788952072</v>
      </c>
    </row>
    <row r="69" spans="1:9" hidden="1">
      <c r="A69" s="111" t="s">
        <v>134</v>
      </c>
      <c r="B69" s="114" t="s">
        <v>135</v>
      </c>
      <c r="C69" s="95">
        <v>686.3256580438848</v>
      </c>
      <c r="D69" s="95">
        <v>647.95227377082779</v>
      </c>
      <c r="E69" s="95">
        <v>0.79937818155034324</v>
      </c>
      <c r="F69" s="95">
        <v>28.285888176191435</v>
      </c>
      <c r="G69" s="95">
        <v>3.4295181988123793</v>
      </c>
      <c r="H69" s="95">
        <v>5.8585997165029333</v>
      </c>
    </row>
    <row r="70" spans="1:9" hidden="1">
      <c r="A70" s="111" t="s">
        <v>136</v>
      </c>
      <c r="B70" s="114" t="s">
        <v>332</v>
      </c>
      <c r="C70" s="95">
        <v>2334.0854437439843</v>
      </c>
      <c r="D70" s="95">
        <v>1486.5850707315005</v>
      </c>
      <c r="E70" s="95">
        <v>89.884745426621905</v>
      </c>
      <c r="F70" s="95">
        <v>272.89601120140901</v>
      </c>
      <c r="G70" s="95">
        <v>21.889095241602629</v>
      </c>
      <c r="H70" s="95">
        <v>462.83052114284993</v>
      </c>
    </row>
    <row r="71" spans="1:9" hidden="1">
      <c r="A71" s="111" t="s">
        <v>138</v>
      </c>
      <c r="B71" s="114" t="s">
        <v>139</v>
      </c>
      <c r="C71" s="95">
        <v>238.15145647886473</v>
      </c>
      <c r="D71" s="95">
        <v>214.51282499136136</v>
      </c>
      <c r="E71" s="95">
        <v>1.6031729785221922</v>
      </c>
      <c r="F71" s="95">
        <v>9.9760719176181016</v>
      </c>
      <c r="G71" s="95">
        <v>10.26107641809546</v>
      </c>
      <c r="H71" s="95">
        <v>1.7983101732676232</v>
      </c>
    </row>
    <row r="72" spans="1:9" hidden="1">
      <c r="A72" s="111" t="s">
        <v>140</v>
      </c>
      <c r="B72" s="114" t="s">
        <v>141</v>
      </c>
      <c r="C72" s="95">
        <v>2989.5669925890579</v>
      </c>
      <c r="D72" s="95">
        <v>2891.167183579078</v>
      </c>
      <c r="E72" s="95">
        <v>8.1812119870910518</v>
      </c>
      <c r="F72" s="95">
        <v>61.015727832061586</v>
      </c>
      <c r="G72" s="95">
        <v>10.225404273538148</v>
      </c>
      <c r="H72" s="95">
        <v>18.977464917289325</v>
      </c>
    </row>
    <row r="73" spans="1:9" hidden="1">
      <c r="A73" s="111" t="s">
        <v>146</v>
      </c>
      <c r="B73" s="114" t="s">
        <v>142</v>
      </c>
      <c r="C73" s="95">
        <v>3600.9049249623208</v>
      </c>
      <c r="D73" s="95">
        <v>3342.268411685865</v>
      </c>
      <c r="E73" s="95">
        <v>19.82180630993442</v>
      </c>
      <c r="F73" s="95">
        <v>173.08687425732515</v>
      </c>
      <c r="G73" s="95">
        <v>26.737544139723003</v>
      </c>
      <c r="H73" s="95">
        <v>38.990288569473179</v>
      </c>
    </row>
    <row r="74" spans="1:9" ht="9.9499999999999993" hidden="1" customHeight="1">
      <c r="A74" s="220"/>
      <c r="B74" s="221"/>
      <c r="C74" s="95"/>
      <c r="D74" s="95"/>
      <c r="E74" s="95"/>
      <c r="F74" s="95"/>
      <c r="G74" s="95"/>
      <c r="H74" s="95"/>
      <c r="I74" s="117"/>
    </row>
    <row r="75" spans="1:9" hidden="1">
      <c r="A75" s="180"/>
      <c r="B75" s="119" t="s">
        <v>143</v>
      </c>
      <c r="C75" s="101">
        <f t="shared" ref="C75:H75" si="6">SUM(C56:C73)</f>
        <v>64958.5788790058</v>
      </c>
      <c r="D75" s="96">
        <f t="shared" si="6"/>
        <v>58432.207246266145</v>
      </c>
      <c r="E75" s="96">
        <f t="shared" si="6"/>
        <v>362.64765611341409</v>
      </c>
      <c r="F75" s="96">
        <f t="shared" si="6"/>
        <v>4656.47386246115</v>
      </c>
      <c r="G75" s="96">
        <f t="shared" si="6"/>
        <v>366.6789066736826</v>
      </c>
      <c r="H75" s="96">
        <f t="shared" si="6"/>
        <v>1140.5712074913906</v>
      </c>
    </row>
    <row r="76" spans="1:9" hidden="1">
      <c r="A76" s="100"/>
      <c r="B76" s="282" t="s">
        <v>334</v>
      </c>
      <c r="C76" s="127">
        <v>869927.2116905821</v>
      </c>
      <c r="D76" s="127">
        <v>846546.82658737781</v>
      </c>
      <c r="E76" s="127">
        <v>0</v>
      </c>
      <c r="F76" s="127">
        <v>2294.3400821583155</v>
      </c>
      <c r="G76" s="127">
        <v>20847.002330676347</v>
      </c>
      <c r="H76" s="127">
        <v>239.04269036966102</v>
      </c>
    </row>
    <row r="77" spans="1:9" hidden="1">
      <c r="A77" s="100"/>
      <c r="B77" s="119" t="s">
        <v>335</v>
      </c>
      <c r="C77" s="101">
        <f t="shared" ref="C77:H77" si="7">SUM(C75:C76)</f>
        <v>934885.79056958784</v>
      </c>
      <c r="D77" s="96">
        <f t="shared" si="7"/>
        <v>904979.033833644</v>
      </c>
      <c r="E77" s="96">
        <f t="shared" si="7"/>
        <v>362.64765611341409</v>
      </c>
      <c r="F77" s="96">
        <f t="shared" si="7"/>
        <v>6950.8139446194655</v>
      </c>
      <c r="G77" s="96">
        <f t="shared" si="7"/>
        <v>21213.681237350029</v>
      </c>
      <c r="H77" s="96">
        <f t="shared" si="7"/>
        <v>1379.6138978610516</v>
      </c>
    </row>
    <row r="78" spans="1:9" hidden="1">
      <c r="A78" s="100"/>
      <c r="B78" s="282" t="s">
        <v>390</v>
      </c>
      <c r="C78" s="287">
        <f>SUM(D78:H78)</f>
        <v>-114967.13233294644</v>
      </c>
      <c r="D78" s="287">
        <v>-114967.13233294644</v>
      </c>
      <c r="E78" s="95">
        <v>0</v>
      </c>
      <c r="F78" s="95">
        <v>0</v>
      </c>
      <c r="G78" s="95">
        <v>0</v>
      </c>
      <c r="H78" s="95">
        <v>0</v>
      </c>
    </row>
    <row r="79" spans="1:9" hidden="1">
      <c r="A79" s="100"/>
      <c r="B79" s="119" t="s">
        <v>170</v>
      </c>
      <c r="C79" s="96">
        <f>SUM(D79:H79)</f>
        <v>819918.65823664155</v>
      </c>
      <c r="D79" s="96">
        <f>D77+D78</f>
        <v>790011.9015006976</v>
      </c>
      <c r="E79" s="96">
        <f>E77+E78</f>
        <v>362.64765611341409</v>
      </c>
      <c r="F79" s="96">
        <f>F77+F78</f>
        <v>6950.8139446194655</v>
      </c>
      <c r="G79" s="96">
        <f>G77+G78</f>
        <v>21213.681237350029</v>
      </c>
      <c r="H79" s="96">
        <f>H77+H78</f>
        <v>1379.6138978610516</v>
      </c>
    </row>
    <row r="80" spans="1:9" s="117" customFormat="1" ht="24.95" hidden="1" customHeight="1">
      <c r="A80" s="100"/>
      <c r="B80" s="275"/>
      <c r="C80" s="293">
        <v>2012</v>
      </c>
      <c r="D80" s="292"/>
      <c r="E80" s="292"/>
      <c r="F80" s="292"/>
      <c r="G80" s="292"/>
      <c r="H80" s="292"/>
    </row>
    <row r="81" spans="1:8" ht="15" hidden="1" customHeight="1">
      <c r="A81" s="111" t="s">
        <v>108</v>
      </c>
      <c r="B81" s="114" t="s">
        <v>109</v>
      </c>
      <c r="C81" s="95">
        <f>SUM(D81:H81)</f>
        <v>416.4219359978689</v>
      </c>
      <c r="D81" s="95">
        <v>334.53622280942676</v>
      </c>
      <c r="E81" s="95">
        <v>0</v>
      </c>
      <c r="F81" s="95">
        <v>36.880845638297878</v>
      </c>
      <c r="G81" s="95">
        <v>13.373427880646121</v>
      </c>
      <c r="H81" s="95">
        <v>31.631439669498114</v>
      </c>
    </row>
    <row r="82" spans="1:8" ht="15" hidden="1" customHeight="1">
      <c r="A82" s="111" t="s">
        <v>110</v>
      </c>
      <c r="B82" s="114" t="s">
        <v>111</v>
      </c>
      <c r="C82" s="95">
        <f t="shared" ref="C82:C98" si="8">SUM(D82:H82)</f>
        <v>96.510001927569931</v>
      </c>
      <c r="D82" s="95">
        <v>82.548395086969293</v>
      </c>
      <c r="E82" s="95">
        <v>1.5407999385593025</v>
      </c>
      <c r="F82" s="95">
        <v>7.5285322809648143</v>
      </c>
      <c r="G82" s="95">
        <v>0.37283495909680087</v>
      </c>
      <c r="H82" s="95">
        <v>4.5194396619797139</v>
      </c>
    </row>
    <row r="83" spans="1:8" ht="15" hidden="1" customHeight="1">
      <c r="A83" s="111" t="s">
        <v>112</v>
      </c>
      <c r="B83" s="114" t="s">
        <v>113</v>
      </c>
      <c r="C83" s="95">
        <f t="shared" si="8"/>
        <v>9493.6860067142279</v>
      </c>
      <c r="D83" s="95">
        <v>9096.217945626342</v>
      </c>
      <c r="E83" s="95">
        <v>26.432461936439275</v>
      </c>
      <c r="F83" s="95">
        <v>294.0232104692721</v>
      </c>
      <c r="G83" s="95">
        <v>29.708797356417609</v>
      </c>
      <c r="H83" s="95">
        <v>47.303591325756805</v>
      </c>
    </row>
    <row r="84" spans="1:8" ht="15" hidden="1" customHeight="1">
      <c r="A84" s="111" t="s">
        <v>114</v>
      </c>
      <c r="B84" s="114" t="s">
        <v>115</v>
      </c>
      <c r="C84" s="95">
        <f t="shared" si="8"/>
        <v>664.79746116831257</v>
      </c>
      <c r="D84" s="95">
        <v>458.46968158349318</v>
      </c>
      <c r="E84" s="95">
        <v>3.3008193805721655</v>
      </c>
      <c r="F84" s="95">
        <v>190.90206855303643</v>
      </c>
      <c r="G84" s="95">
        <v>1.5669875092474246</v>
      </c>
      <c r="H84" s="95">
        <v>10.557904141963366</v>
      </c>
    </row>
    <row r="85" spans="1:8" ht="15" hidden="1" customHeight="1">
      <c r="A85" s="111" t="s">
        <v>116</v>
      </c>
      <c r="B85" s="114" t="s">
        <v>117</v>
      </c>
      <c r="C85" s="95">
        <f t="shared" si="8"/>
        <v>2599.8216881794319</v>
      </c>
      <c r="D85" s="95">
        <v>2224.1808844198586</v>
      </c>
      <c r="E85" s="95">
        <v>95.248591777295161</v>
      </c>
      <c r="F85" s="95">
        <v>190.09278828746457</v>
      </c>
      <c r="G85" s="95">
        <v>12.424149414513062</v>
      </c>
      <c r="H85" s="95">
        <v>77.875274280300644</v>
      </c>
    </row>
    <row r="86" spans="1:8" ht="15" hidden="1" customHeight="1">
      <c r="A86" s="111" t="s">
        <v>118</v>
      </c>
      <c r="B86" s="114" t="s">
        <v>119</v>
      </c>
      <c r="C86" s="95">
        <f t="shared" si="8"/>
        <v>2575.9296055999257</v>
      </c>
      <c r="D86" s="95">
        <v>2181.6871282962024</v>
      </c>
      <c r="E86" s="95">
        <v>16.30679934975262</v>
      </c>
      <c r="F86" s="95">
        <v>310.01420428401542</v>
      </c>
      <c r="G86" s="95">
        <v>16.46957906271086</v>
      </c>
      <c r="H86" s="95">
        <v>51.451894607245009</v>
      </c>
    </row>
    <row r="87" spans="1:8" ht="15" hidden="1" customHeight="1">
      <c r="A87" s="111" t="s">
        <v>120</v>
      </c>
      <c r="B87" s="114" t="s">
        <v>121</v>
      </c>
      <c r="C87" s="95">
        <f t="shared" si="8"/>
        <v>14793.720455443818</v>
      </c>
      <c r="D87" s="95">
        <v>13118.39713377829</v>
      </c>
      <c r="E87" s="95">
        <v>59.360543631619294</v>
      </c>
      <c r="F87" s="95">
        <v>1391.534341468498</v>
      </c>
      <c r="G87" s="95">
        <v>105.20219429269856</v>
      </c>
      <c r="H87" s="95">
        <v>119.22624227271314</v>
      </c>
    </row>
    <row r="88" spans="1:8" ht="15" hidden="1" customHeight="1">
      <c r="A88" s="111" t="s">
        <v>122</v>
      </c>
      <c r="B88" s="114" t="s">
        <v>123</v>
      </c>
      <c r="C88" s="95">
        <f t="shared" si="8"/>
        <v>2907.3231360862046</v>
      </c>
      <c r="D88" s="95">
        <v>2198.9806812824713</v>
      </c>
      <c r="E88" s="95">
        <v>12.0619045031147</v>
      </c>
      <c r="F88" s="95">
        <v>636.94817718849526</v>
      </c>
      <c r="G88" s="95">
        <v>16.612835929054601</v>
      </c>
      <c r="H88" s="95">
        <v>42.719537183068688</v>
      </c>
    </row>
    <row r="89" spans="1:8" ht="15" hidden="1" customHeight="1">
      <c r="A89" s="111" t="s">
        <v>124</v>
      </c>
      <c r="B89" s="114" t="s">
        <v>125</v>
      </c>
      <c r="C89" s="95">
        <f t="shared" si="8"/>
        <v>1094.73844092581</v>
      </c>
      <c r="D89" s="95">
        <v>1037.9976570069882</v>
      </c>
      <c r="E89" s="95">
        <v>3.920897404626519</v>
      </c>
      <c r="F89" s="95">
        <v>46.874075987435695</v>
      </c>
      <c r="G89" s="95">
        <v>4.4740195091616108</v>
      </c>
      <c r="H89" s="95">
        <v>1.4717910175981566</v>
      </c>
    </row>
    <row r="90" spans="1:8" ht="15" hidden="1" customHeight="1">
      <c r="A90" s="111" t="s">
        <v>126</v>
      </c>
      <c r="B90" s="114" t="s">
        <v>127</v>
      </c>
      <c r="C90" s="95">
        <f t="shared" si="8"/>
        <v>2599.5981271304718</v>
      </c>
      <c r="D90" s="95">
        <v>2422.7034092868944</v>
      </c>
      <c r="E90" s="95">
        <v>26.418125608186028</v>
      </c>
      <c r="F90" s="95">
        <v>114.26971317203328</v>
      </c>
      <c r="G90" s="95">
        <v>12.986103555760415</v>
      </c>
      <c r="H90" s="95">
        <v>23.220775507597615</v>
      </c>
    </row>
    <row r="91" spans="1:8" ht="15" hidden="1" customHeight="1">
      <c r="A91" s="111" t="s">
        <v>128</v>
      </c>
      <c r="B91" s="114" t="s">
        <v>129</v>
      </c>
      <c r="C91" s="95">
        <f t="shared" si="8"/>
        <v>849.69044196170989</v>
      </c>
      <c r="D91" s="95">
        <v>834.59107103648898</v>
      </c>
      <c r="E91" s="95">
        <v>1.71617554132215</v>
      </c>
      <c r="F91" s="95">
        <v>9.7691668883948211</v>
      </c>
      <c r="G91" s="95">
        <v>2.7611400593980475</v>
      </c>
      <c r="H91" s="95">
        <v>0.85288843610590503</v>
      </c>
    </row>
    <row r="92" spans="1:8" ht="15" hidden="1" customHeight="1">
      <c r="A92" s="111" t="s">
        <v>130</v>
      </c>
      <c r="B92" s="114" t="s">
        <v>131</v>
      </c>
      <c r="C92" s="95">
        <f t="shared" si="8"/>
        <v>1955.9654771030607</v>
      </c>
      <c r="D92" s="95">
        <v>1833.1208494426546</v>
      </c>
      <c r="E92" s="95">
        <v>1.1837853186492204</v>
      </c>
      <c r="F92" s="95">
        <v>94.676026481782117</v>
      </c>
      <c r="G92" s="95">
        <v>9.43158357017513</v>
      </c>
      <c r="H92" s="95">
        <v>17.553232289799599</v>
      </c>
    </row>
    <row r="93" spans="1:8" ht="15" hidden="1" customHeight="1">
      <c r="A93" s="111" t="s">
        <v>132</v>
      </c>
      <c r="B93" s="114" t="s">
        <v>133</v>
      </c>
      <c r="C93" s="95">
        <f t="shared" si="8"/>
        <v>14597.167656201835</v>
      </c>
      <c r="D93" s="95">
        <v>13695.163293627345</v>
      </c>
      <c r="E93" s="95">
        <v>5.988117312576275</v>
      </c>
      <c r="F93" s="95">
        <v>669.25372448040707</v>
      </c>
      <c r="G93" s="95">
        <v>80.56917275651891</v>
      </c>
      <c r="H93" s="95">
        <v>146.19334802498562</v>
      </c>
    </row>
    <row r="94" spans="1:8" ht="15" hidden="1" customHeight="1">
      <c r="A94" s="111" t="s">
        <v>134</v>
      </c>
      <c r="B94" s="114" t="s">
        <v>135</v>
      </c>
      <c r="C94" s="95">
        <f t="shared" si="8"/>
        <v>702.7465645394318</v>
      </c>
      <c r="D94" s="95">
        <v>661.76517261571041</v>
      </c>
      <c r="E94" s="95">
        <v>0.9055423286839489</v>
      </c>
      <c r="F94" s="95">
        <v>30.299349455331644</v>
      </c>
      <c r="G94" s="95">
        <v>3.7168753140083672</v>
      </c>
      <c r="H94" s="95">
        <v>6.0596248256974397</v>
      </c>
    </row>
    <row r="95" spans="1:8" ht="15" hidden="1" customHeight="1">
      <c r="A95" s="111" t="s">
        <v>136</v>
      </c>
      <c r="B95" s="114" t="s">
        <v>332</v>
      </c>
      <c r="C95" s="95">
        <f t="shared" si="8"/>
        <v>2196.0966562677972</v>
      </c>
      <c r="D95" s="95">
        <v>1369.967052985158</v>
      </c>
      <c r="E95" s="95">
        <v>92.084718279263683</v>
      </c>
      <c r="F95" s="95">
        <v>276.67356132545689</v>
      </c>
      <c r="G95" s="95">
        <v>22.110734096001583</v>
      </c>
      <c r="H95" s="95">
        <v>435.26058958191715</v>
      </c>
    </row>
    <row r="96" spans="1:8" ht="15" hidden="1" customHeight="1">
      <c r="A96" s="111" t="s">
        <v>138</v>
      </c>
      <c r="B96" s="114" t="s">
        <v>139</v>
      </c>
      <c r="C96" s="95">
        <f t="shared" si="8"/>
        <v>244.6744525168435</v>
      </c>
      <c r="D96" s="95">
        <v>220.16110778436769</v>
      </c>
      <c r="E96" s="95">
        <v>1.7956792564618038</v>
      </c>
      <c r="F96" s="95">
        <v>9.8614273280202482</v>
      </c>
      <c r="G96" s="95">
        <v>11.183467761891686</v>
      </c>
      <c r="H96" s="95">
        <v>1.6727703861020926</v>
      </c>
    </row>
    <row r="97" spans="1:8" ht="15" hidden="1" customHeight="1">
      <c r="A97" s="111" t="s">
        <v>140</v>
      </c>
      <c r="B97" s="114" t="s">
        <v>141</v>
      </c>
      <c r="C97" s="95">
        <f t="shared" si="8"/>
        <v>3152.6954373096642</v>
      </c>
      <c r="D97" s="95">
        <v>3052.21837163594</v>
      </c>
      <c r="E97" s="95">
        <v>8.577745999418557</v>
      </c>
      <c r="F97" s="95">
        <v>62.692956315891536</v>
      </c>
      <c r="G97" s="95">
        <v>10.536640148387853</v>
      </c>
      <c r="H97" s="95">
        <v>18.669723210025793</v>
      </c>
    </row>
    <row r="98" spans="1:8" ht="15" hidden="1" customHeight="1">
      <c r="A98" s="111" t="s">
        <v>146</v>
      </c>
      <c r="B98" s="114" t="s">
        <v>142</v>
      </c>
      <c r="C98" s="95">
        <f t="shared" si="8"/>
        <v>3437.8005187781391</v>
      </c>
      <c r="D98" s="95">
        <v>3190.8144849492423</v>
      </c>
      <c r="E98" s="95">
        <v>20.249287152695416</v>
      </c>
      <c r="F98" s="95">
        <v>164.75252002931103</v>
      </c>
      <c r="G98" s="95">
        <v>25.886012894929813</v>
      </c>
      <c r="H98" s="95">
        <v>36.098213751959783</v>
      </c>
    </row>
    <row r="99" spans="1:8" ht="9.9499999999999993" hidden="1" customHeight="1">
      <c r="A99" s="220"/>
      <c r="B99" s="221"/>
      <c r="C99" s="95"/>
      <c r="D99" s="95"/>
      <c r="E99" s="95"/>
      <c r="F99" s="95"/>
      <c r="G99" s="95"/>
      <c r="H99" s="95"/>
    </row>
    <row r="100" spans="1:8" ht="15" hidden="1" customHeight="1">
      <c r="A100" s="180"/>
      <c r="B100" s="119" t="s">
        <v>143</v>
      </c>
      <c r="C100" s="101">
        <f t="shared" ref="C100:H100" si="9">SUM(C81:C98)</f>
        <v>64379.384063852129</v>
      </c>
      <c r="D100" s="96">
        <f t="shared" si="9"/>
        <v>58013.520543253857</v>
      </c>
      <c r="E100" s="96">
        <f t="shared" si="9"/>
        <v>377.09199471923614</v>
      </c>
      <c r="F100" s="96">
        <f t="shared" si="9"/>
        <v>4537.0466896341095</v>
      </c>
      <c r="G100" s="96">
        <f t="shared" si="9"/>
        <v>379.38655607061844</v>
      </c>
      <c r="H100" s="96">
        <f t="shared" si="9"/>
        <v>1072.3382801743146</v>
      </c>
    </row>
    <row r="101" spans="1:8" ht="15" hidden="1" customHeight="1">
      <c r="A101" s="100"/>
      <c r="B101" s="282" t="s">
        <v>334</v>
      </c>
      <c r="C101" s="95">
        <f>SUM(D101:H101)</f>
        <v>824109.99378236209</v>
      </c>
      <c r="D101" s="127">
        <v>800503.72510967276</v>
      </c>
      <c r="E101" s="127">
        <v>0</v>
      </c>
      <c r="F101" s="127">
        <v>2235.9884143974573</v>
      </c>
      <c r="G101" s="127">
        <v>21145.186143368341</v>
      </c>
      <c r="H101" s="127">
        <v>225.09411492346163</v>
      </c>
    </row>
    <row r="102" spans="1:8" ht="15" hidden="1" customHeight="1">
      <c r="A102" s="100"/>
      <c r="B102" s="119" t="s">
        <v>335</v>
      </c>
      <c r="C102" s="101">
        <f t="shared" ref="C102:H102" si="10">SUM(C100:C101)</f>
        <v>888489.37784621422</v>
      </c>
      <c r="D102" s="96">
        <f t="shared" si="10"/>
        <v>858517.24565292662</v>
      </c>
      <c r="E102" s="96">
        <f t="shared" si="10"/>
        <v>377.09199471923614</v>
      </c>
      <c r="F102" s="96">
        <f t="shared" si="10"/>
        <v>6773.0351040315672</v>
      </c>
      <c r="G102" s="96">
        <f t="shared" si="10"/>
        <v>21524.572699438959</v>
      </c>
      <c r="H102" s="96">
        <f t="shared" si="10"/>
        <v>1297.4323950977762</v>
      </c>
    </row>
    <row r="103" spans="1:8" ht="15" hidden="1" customHeight="1">
      <c r="A103" s="100"/>
      <c r="B103" s="282" t="s">
        <v>390</v>
      </c>
      <c r="C103" s="287">
        <f>SUM(D103:H103)</f>
        <v>-113787.34670757649</v>
      </c>
      <c r="D103" s="287">
        <v>-113787.34670757649</v>
      </c>
      <c r="E103" s="95">
        <v>0</v>
      </c>
      <c r="F103" s="95">
        <v>0</v>
      </c>
      <c r="G103" s="95">
        <v>0</v>
      </c>
      <c r="H103" s="95">
        <v>0</v>
      </c>
    </row>
    <row r="104" spans="1:8" ht="15" hidden="1" customHeight="1">
      <c r="A104" s="100"/>
      <c r="B104" s="119" t="s">
        <v>170</v>
      </c>
      <c r="C104" s="96">
        <f>SUM(D104:H104)</f>
        <v>774702.03113863769</v>
      </c>
      <c r="D104" s="96">
        <f>D102+D103</f>
        <v>744729.89894535008</v>
      </c>
      <c r="E104" s="96">
        <f>E102+E103</f>
        <v>377.09199471923614</v>
      </c>
      <c r="F104" s="96">
        <f>F102+F103</f>
        <v>6773.0351040315672</v>
      </c>
      <c r="G104" s="96">
        <f>G102+G103</f>
        <v>21524.572699438959</v>
      </c>
      <c r="H104" s="96">
        <f>H102+H103</f>
        <v>1297.4323950977762</v>
      </c>
    </row>
    <row r="105" spans="1:8" s="117" customFormat="1" ht="19.5" hidden="1" customHeight="1">
      <c r="A105" s="100"/>
      <c r="B105" s="275"/>
      <c r="C105" s="292">
        <v>2013</v>
      </c>
      <c r="D105" s="292"/>
      <c r="E105" s="292"/>
      <c r="F105" s="292"/>
      <c r="G105" s="292"/>
      <c r="H105" s="292"/>
    </row>
    <row r="106" spans="1:8" ht="15" hidden="1" customHeight="1">
      <c r="A106" s="111" t="s">
        <v>108</v>
      </c>
      <c r="B106" s="114" t="s">
        <v>109</v>
      </c>
      <c r="C106" s="95">
        <f>SUM(D106:H106)</f>
        <v>409.19060436196366</v>
      </c>
      <c r="D106" s="95">
        <v>330.42768953733344</v>
      </c>
      <c r="E106" s="95">
        <v>0</v>
      </c>
      <c r="F106" s="95">
        <v>33.902881083176268</v>
      </c>
      <c r="G106" s="95">
        <v>13.042776079923412</v>
      </c>
      <c r="H106" s="95">
        <v>31.817257661530569</v>
      </c>
    </row>
    <row r="107" spans="1:8" ht="15" hidden="1" customHeight="1">
      <c r="A107" s="111" t="s">
        <v>110</v>
      </c>
      <c r="B107" s="114" t="s">
        <v>111</v>
      </c>
      <c r="C107" s="95">
        <f t="shared" ref="C107:C123" si="11">SUM(D107:H107)</f>
        <v>93.74353771701243</v>
      </c>
      <c r="D107" s="95">
        <v>80.992246139577759</v>
      </c>
      <c r="E107" s="95">
        <v>1.5812698428305356</v>
      </c>
      <c r="F107" s="95">
        <v>6.5808805315402381</v>
      </c>
      <c r="G107" s="95">
        <v>0.3706554981526835</v>
      </c>
      <c r="H107" s="95">
        <v>4.2184857049112034</v>
      </c>
    </row>
    <row r="108" spans="1:8" ht="15" hidden="1" customHeight="1">
      <c r="A108" s="111" t="s">
        <v>112</v>
      </c>
      <c r="B108" s="114" t="s">
        <v>113</v>
      </c>
      <c r="C108" s="95">
        <f t="shared" si="11"/>
        <v>9373.2929083447543</v>
      </c>
      <c r="D108" s="95">
        <v>8986.0837138114803</v>
      </c>
      <c r="E108" s="95">
        <v>28.042510532373004</v>
      </c>
      <c r="F108" s="95">
        <v>285.29992674154073</v>
      </c>
      <c r="G108" s="95">
        <v>29.347253718241781</v>
      </c>
      <c r="H108" s="95">
        <v>44.519503541117587</v>
      </c>
    </row>
    <row r="109" spans="1:8" ht="15" hidden="1" customHeight="1">
      <c r="A109" s="111" t="s">
        <v>114</v>
      </c>
      <c r="B109" s="114" t="s">
        <v>115</v>
      </c>
      <c r="C109" s="95">
        <f t="shared" si="11"/>
        <v>560.94888672024422</v>
      </c>
      <c r="D109" s="95">
        <v>344.15534873427328</v>
      </c>
      <c r="E109" s="95">
        <v>3.6183729405525784</v>
      </c>
      <c r="F109" s="95">
        <v>201.05724658429833</v>
      </c>
      <c r="G109" s="95">
        <v>1.810302940252962</v>
      </c>
      <c r="H109" s="95">
        <v>10.30761552086703</v>
      </c>
    </row>
    <row r="110" spans="1:8" ht="15" hidden="1" customHeight="1">
      <c r="A110" s="111" t="s">
        <v>116</v>
      </c>
      <c r="B110" s="114" t="s">
        <v>117</v>
      </c>
      <c r="C110" s="95">
        <f t="shared" si="11"/>
        <v>2524.065936332724</v>
      </c>
      <c r="D110" s="95">
        <v>2162.3159872245301</v>
      </c>
      <c r="E110" s="95">
        <v>96.914666701504785</v>
      </c>
      <c r="F110" s="95">
        <v>179.87254920542054</v>
      </c>
      <c r="G110" s="95">
        <v>12.40689913360549</v>
      </c>
      <c r="H110" s="95">
        <v>72.555834067663554</v>
      </c>
    </row>
    <row r="111" spans="1:8" ht="15" hidden="1" customHeight="1">
      <c r="A111" s="111" t="s">
        <v>118</v>
      </c>
      <c r="B111" s="114" t="s">
        <v>119</v>
      </c>
      <c r="C111" s="95">
        <f t="shared" si="11"/>
        <v>2546.0375783764439</v>
      </c>
      <c r="D111" s="95">
        <v>2241.3251396420173</v>
      </c>
      <c r="E111" s="95">
        <v>17.387680915896013</v>
      </c>
      <c r="F111" s="95">
        <v>221.02681509379974</v>
      </c>
      <c r="G111" s="95">
        <v>17.232794754692879</v>
      </c>
      <c r="H111" s="95">
        <v>49.065147970038225</v>
      </c>
    </row>
    <row r="112" spans="1:8" ht="15" hidden="1" customHeight="1">
      <c r="A112" s="111" t="s">
        <v>120</v>
      </c>
      <c r="B112" s="114" t="s">
        <v>121</v>
      </c>
      <c r="C112" s="95">
        <f t="shared" si="11"/>
        <v>14592.199118151921</v>
      </c>
      <c r="D112" s="95">
        <v>12951.942710127161</v>
      </c>
      <c r="E112" s="95">
        <v>64.432612964320086</v>
      </c>
      <c r="F112" s="95">
        <v>1360.7359217353292</v>
      </c>
      <c r="G112" s="95">
        <v>103.93255695260726</v>
      </c>
      <c r="H112" s="95">
        <v>111.15531637250216</v>
      </c>
    </row>
    <row r="113" spans="1:8" ht="15" hidden="1" customHeight="1">
      <c r="A113" s="111" t="s">
        <v>122</v>
      </c>
      <c r="B113" s="114" t="s">
        <v>123</v>
      </c>
      <c r="C113" s="95">
        <f t="shared" si="11"/>
        <v>2974.6451455663241</v>
      </c>
      <c r="D113" s="95">
        <v>1905.5188538075624</v>
      </c>
      <c r="E113" s="95">
        <v>12.290805977735937</v>
      </c>
      <c r="F113" s="95">
        <v>999.8207063933163</v>
      </c>
      <c r="G113" s="95">
        <v>16.049654669892572</v>
      </c>
      <c r="H113" s="95">
        <v>40.965124717816536</v>
      </c>
    </row>
    <row r="114" spans="1:8" ht="15" hidden="1" customHeight="1">
      <c r="A114" s="111" t="s">
        <v>124</v>
      </c>
      <c r="B114" s="114" t="s">
        <v>125</v>
      </c>
      <c r="C114" s="95">
        <f t="shared" si="11"/>
        <v>1089.8300276689051</v>
      </c>
      <c r="D114" s="95">
        <v>1030.6668311505803</v>
      </c>
      <c r="E114" s="95">
        <v>3.9327407025467198</v>
      </c>
      <c r="F114" s="95">
        <v>49.106984380183029</v>
      </c>
      <c r="G114" s="95">
        <v>4.6627387303844827</v>
      </c>
      <c r="H114" s="95">
        <v>1.4607327052106192</v>
      </c>
    </row>
    <row r="115" spans="1:8" ht="15" hidden="1" customHeight="1">
      <c r="A115" s="111" t="s">
        <v>126</v>
      </c>
      <c r="B115" s="114" t="s">
        <v>127</v>
      </c>
      <c r="C115" s="95">
        <f t="shared" si="11"/>
        <v>2563.2960553293597</v>
      </c>
      <c r="D115" s="95">
        <v>2394.0103481066571</v>
      </c>
      <c r="E115" s="95">
        <v>26.930594768936061</v>
      </c>
      <c r="F115" s="95">
        <v>107.66440489038249</v>
      </c>
      <c r="G115" s="95">
        <v>13.169697405166087</v>
      </c>
      <c r="H115" s="95">
        <v>21.521010158218033</v>
      </c>
    </row>
    <row r="116" spans="1:8" ht="15" hidden="1" customHeight="1">
      <c r="A116" s="111" t="s">
        <v>128</v>
      </c>
      <c r="B116" s="114" t="s">
        <v>129</v>
      </c>
      <c r="C116" s="95">
        <f t="shared" si="11"/>
        <v>847.6821483850722</v>
      </c>
      <c r="D116" s="95">
        <v>831.82006268165753</v>
      </c>
      <c r="E116" s="95">
        <v>1.6818675266686609</v>
      </c>
      <c r="F116" s="95">
        <v>10.529408850464382</v>
      </c>
      <c r="G116" s="95">
        <v>2.8094612396210659</v>
      </c>
      <c r="H116" s="95">
        <v>0.84134808666050964</v>
      </c>
    </row>
    <row r="117" spans="1:8" ht="15" hidden="1" customHeight="1">
      <c r="A117" s="111" t="s">
        <v>130</v>
      </c>
      <c r="B117" s="114" t="s">
        <v>131</v>
      </c>
      <c r="C117" s="95">
        <f t="shared" si="11"/>
        <v>1940.8055679350841</v>
      </c>
      <c r="D117" s="95">
        <v>1813.231005824797</v>
      </c>
      <c r="E117" s="95">
        <v>1.5655514547308282</v>
      </c>
      <c r="F117" s="95">
        <v>99.866896246485652</v>
      </c>
      <c r="G117" s="95">
        <v>9.7174614441638063</v>
      </c>
      <c r="H117" s="95">
        <v>16.424652964907047</v>
      </c>
    </row>
    <row r="118" spans="1:8" ht="15" hidden="1" customHeight="1">
      <c r="A118" s="111" t="s">
        <v>132</v>
      </c>
      <c r="B118" s="114" t="s">
        <v>133</v>
      </c>
      <c r="C118" s="95">
        <f t="shared" si="11"/>
        <v>14397.367257759935</v>
      </c>
      <c r="D118" s="95">
        <v>13531.305529949559</v>
      </c>
      <c r="E118" s="95">
        <v>6.2884070197013262</v>
      </c>
      <c r="F118" s="95">
        <v>642.84681031043226</v>
      </c>
      <c r="G118" s="95">
        <v>81.504255983638259</v>
      </c>
      <c r="H118" s="95">
        <v>135.42225449660458</v>
      </c>
    </row>
    <row r="119" spans="1:8" ht="15" hidden="1" customHeight="1">
      <c r="A119" s="111" t="s">
        <v>134</v>
      </c>
      <c r="B119" s="114" t="s">
        <v>135</v>
      </c>
      <c r="C119" s="95">
        <f t="shared" si="11"/>
        <v>697.50018929564828</v>
      </c>
      <c r="D119" s="95">
        <v>653.08413285377628</v>
      </c>
      <c r="E119" s="95">
        <v>1.0019589739976931</v>
      </c>
      <c r="F119" s="95">
        <v>32.770582737431752</v>
      </c>
      <c r="G119" s="95">
        <v>4.4562080670666395</v>
      </c>
      <c r="H119" s="95">
        <v>6.1873066633758853</v>
      </c>
    </row>
    <row r="120" spans="1:8" ht="15" hidden="1" customHeight="1">
      <c r="A120" s="111" t="s">
        <v>136</v>
      </c>
      <c r="B120" s="114" t="s">
        <v>332</v>
      </c>
      <c r="C120" s="95">
        <f t="shared" si="11"/>
        <v>2127.8734815085922</v>
      </c>
      <c r="D120" s="95">
        <v>1317.1999981411641</v>
      </c>
      <c r="E120" s="95">
        <v>93.980242448148871</v>
      </c>
      <c r="F120" s="95">
        <v>285.47405891991792</v>
      </c>
      <c r="G120" s="95">
        <v>21.664545276083668</v>
      </c>
      <c r="H120" s="95">
        <v>409.55463672327778</v>
      </c>
    </row>
    <row r="121" spans="1:8" ht="15" hidden="1" customHeight="1">
      <c r="A121" s="111" t="s">
        <v>138</v>
      </c>
      <c r="B121" s="114" t="s">
        <v>139</v>
      </c>
      <c r="C121" s="95">
        <f t="shared" si="11"/>
        <v>242.16131086075933</v>
      </c>
      <c r="D121" s="95">
        <v>215.09575580839552</v>
      </c>
      <c r="E121" s="95">
        <v>1.9382087251711972</v>
      </c>
      <c r="F121" s="95">
        <v>10.8562585700416</v>
      </c>
      <c r="G121" s="95">
        <v>12.717320157619186</v>
      </c>
      <c r="H121" s="95">
        <v>1.5537675995318236</v>
      </c>
    </row>
    <row r="122" spans="1:8" ht="15" hidden="1" customHeight="1">
      <c r="A122" s="111" t="s">
        <v>140</v>
      </c>
      <c r="B122" s="114" t="s">
        <v>141</v>
      </c>
      <c r="C122" s="95">
        <f t="shared" si="11"/>
        <v>3144.6724930620671</v>
      </c>
      <c r="D122" s="95">
        <v>3038.1118172162919</v>
      </c>
      <c r="E122" s="95">
        <v>9.0757972887708878</v>
      </c>
      <c r="F122" s="95">
        <v>68.531928293970765</v>
      </c>
      <c r="G122" s="95">
        <v>10.593226700827421</v>
      </c>
      <c r="H122" s="95">
        <v>18.359723562205804</v>
      </c>
    </row>
    <row r="123" spans="1:8" ht="15" hidden="1" customHeight="1">
      <c r="A123" s="111" t="s">
        <v>146</v>
      </c>
      <c r="B123" s="114" t="s">
        <v>142</v>
      </c>
      <c r="C123" s="95">
        <f t="shared" si="11"/>
        <v>3382.0777300995919</v>
      </c>
      <c r="D123" s="95">
        <v>3144.9434662804815</v>
      </c>
      <c r="E123" s="95">
        <v>20.749724319781549</v>
      </c>
      <c r="F123" s="95">
        <v>157.9883921936671</v>
      </c>
      <c r="G123" s="95">
        <v>25.023839480024897</v>
      </c>
      <c r="H123" s="95">
        <v>33.372307825636469</v>
      </c>
    </row>
    <row r="124" spans="1:8" ht="9.9499999999999993" hidden="1" customHeight="1">
      <c r="A124" s="220"/>
      <c r="B124" s="221"/>
      <c r="C124" s="95"/>
      <c r="D124" s="95"/>
      <c r="E124" s="95"/>
      <c r="F124" s="95"/>
      <c r="G124" s="95"/>
      <c r="H124" s="95"/>
    </row>
    <row r="125" spans="1:8" ht="15" hidden="1" customHeight="1">
      <c r="A125" s="180"/>
      <c r="B125" s="119" t="s">
        <v>143</v>
      </c>
      <c r="C125" s="101">
        <f t="shared" ref="C125:H125" si="12">SUM(C106:C123)</f>
        <v>63507.389977476407</v>
      </c>
      <c r="D125" s="96">
        <f t="shared" si="12"/>
        <v>56972.230637037297</v>
      </c>
      <c r="E125" s="96">
        <f t="shared" si="12"/>
        <v>391.41301310366674</v>
      </c>
      <c r="F125" s="96">
        <f t="shared" si="12"/>
        <v>4753.9326527613994</v>
      </c>
      <c r="G125" s="96">
        <f t="shared" si="12"/>
        <v>380.51164823196461</v>
      </c>
      <c r="H125" s="96">
        <f t="shared" si="12"/>
        <v>1009.3020263420755</v>
      </c>
    </row>
    <row r="126" spans="1:8" ht="15" hidden="1" customHeight="1">
      <c r="A126" s="100"/>
      <c r="B126" s="282" t="s">
        <v>334</v>
      </c>
      <c r="C126" s="173">
        <v>807248.10491561785</v>
      </c>
      <c r="D126" s="127">
        <v>783786.51287954848</v>
      </c>
      <c r="E126" s="127">
        <v>0</v>
      </c>
      <c r="F126" s="127">
        <v>1841.7435136290621</v>
      </c>
      <c r="G126" s="127">
        <v>21407.478024192991</v>
      </c>
      <c r="H126" s="127">
        <v>212.37049824727035</v>
      </c>
    </row>
    <row r="127" spans="1:8" ht="15" hidden="1" customHeight="1">
      <c r="A127" s="100"/>
      <c r="B127" s="119" t="s">
        <v>335</v>
      </c>
      <c r="C127" s="101">
        <f t="shared" ref="C127:H127" si="13">SUM(C125:C126)</f>
        <v>870755.49489309429</v>
      </c>
      <c r="D127" s="96">
        <f t="shared" si="13"/>
        <v>840758.74351658579</v>
      </c>
      <c r="E127" s="96">
        <f t="shared" si="13"/>
        <v>391.41301310366674</v>
      </c>
      <c r="F127" s="96">
        <f t="shared" si="13"/>
        <v>6595.6761663904617</v>
      </c>
      <c r="G127" s="96">
        <f t="shared" si="13"/>
        <v>21787.989672424956</v>
      </c>
      <c r="H127" s="96">
        <f t="shared" si="13"/>
        <v>1221.6725245893458</v>
      </c>
    </row>
    <row r="128" spans="1:8" ht="15" hidden="1" customHeight="1">
      <c r="A128" s="100"/>
      <c r="B128" s="282" t="s">
        <v>390</v>
      </c>
      <c r="C128" s="287">
        <f>SUM(D128:H128)</f>
        <v>-98008.544648499839</v>
      </c>
      <c r="D128" s="287">
        <v>-98008.544648499839</v>
      </c>
      <c r="E128" s="95">
        <v>0</v>
      </c>
      <c r="F128" s="95">
        <v>0</v>
      </c>
      <c r="G128" s="95">
        <v>0</v>
      </c>
      <c r="H128" s="95">
        <v>0</v>
      </c>
    </row>
    <row r="129" spans="1:8" ht="15" hidden="1" customHeight="1">
      <c r="A129" s="100"/>
      <c r="B129" s="119" t="s">
        <v>170</v>
      </c>
      <c r="C129" s="96">
        <f>SUM(D129:H129)</f>
        <v>772746.95024459437</v>
      </c>
      <c r="D129" s="96">
        <f>D127+D128</f>
        <v>742750.19886808598</v>
      </c>
      <c r="E129" s="96">
        <f>E127+E128</f>
        <v>391.41301310366674</v>
      </c>
      <c r="F129" s="96">
        <f>F127+F128</f>
        <v>6595.6761663904617</v>
      </c>
      <c r="G129" s="96">
        <f>G127+G128</f>
        <v>21787.989672424956</v>
      </c>
      <c r="H129" s="96">
        <f>H127+H128</f>
        <v>1221.6725245893458</v>
      </c>
    </row>
    <row r="130" spans="1:8" s="117" customFormat="1" ht="24.95" hidden="1" customHeight="1">
      <c r="A130" s="100"/>
      <c r="B130" s="275"/>
      <c r="C130" s="293">
        <v>2014</v>
      </c>
      <c r="D130" s="292"/>
      <c r="E130" s="292"/>
      <c r="F130" s="292"/>
      <c r="G130" s="292"/>
      <c r="H130" s="292"/>
    </row>
    <row r="131" spans="1:8" ht="15" hidden="1" customHeight="1">
      <c r="A131" s="111" t="s">
        <v>108</v>
      </c>
      <c r="B131" s="114" t="s">
        <v>109</v>
      </c>
      <c r="C131" s="95">
        <f>SUM(D131:H131)</f>
        <v>644.73008583406511</v>
      </c>
      <c r="D131" s="95">
        <v>559.84312561858951</v>
      </c>
      <c r="E131" s="95">
        <v>0</v>
      </c>
      <c r="F131" s="95">
        <v>68.387438962731224</v>
      </c>
      <c r="G131" s="95">
        <v>12.858705980253967</v>
      </c>
      <c r="H131" s="95">
        <v>3.6408152724903906</v>
      </c>
    </row>
    <row r="132" spans="1:8" ht="15" hidden="1" customHeight="1">
      <c r="A132" s="111" t="s">
        <v>110</v>
      </c>
      <c r="B132" s="114" t="s">
        <v>111</v>
      </c>
      <c r="C132" s="95">
        <f t="shared" ref="C132:C148" si="14">SUM(D132:H132)</f>
        <v>92.120896901841732</v>
      </c>
      <c r="D132" s="95">
        <v>76.882135476781428</v>
      </c>
      <c r="E132" s="95">
        <v>2.4655104793560918</v>
      </c>
      <c r="F132" s="95">
        <v>11.18347409954939</v>
      </c>
      <c r="G132" s="95">
        <v>0.3729511192255246</v>
      </c>
      <c r="H132" s="95">
        <v>1.2168257269293035</v>
      </c>
    </row>
    <row r="133" spans="1:8" ht="15" hidden="1" customHeight="1">
      <c r="A133" s="111" t="s">
        <v>112</v>
      </c>
      <c r="B133" s="114" t="s">
        <v>113</v>
      </c>
      <c r="C133" s="95">
        <f t="shared" si="14"/>
        <v>11657.765735820742</v>
      </c>
      <c r="D133" s="95">
        <v>11060.494108528383</v>
      </c>
      <c r="E133" s="95">
        <v>44.584240985108565</v>
      </c>
      <c r="F133" s="95">
        <v>495.73470588179549</v>
      </c>
      <c r="G133" s="95">
        <v>34.408794565067971</v>
      </c>
      <c r="H133" s="95">
        <v>22.543885860386595</v>
      </c>
    </row>
    <row r="134" spans="1:8" ht="15" hidden="1" customHeight="1">
      <c r="A134" s="111" t="s">
        <v>114</v>
      </c>
      <c r="B134" s="114" t="s">
        <v>115</v>
      </c>
      <c r="C134" s="95">
        <f t="shared" si="14"/>
        <v>644.27963368176347</v>
      </c>
      <c r="D134" s="95">
        <v>506.85231150639032</v>
      </c>
      <c r="E134" s="95">
        <v>5.8684031607643998</v>
      </c>
      <c r="F134" s="95">
        <v>124.40377825781933</v>
      </c>
      <c r="G134" s="95">
        <v>1.9079963056030476</v>
      </c>
      <c r="H134" s="95">
        <v>5.2471444511862417</v>
      </c>
    </row>
    <row r="135" spans="1:8" ht="15" hidden="1" customHeight="1">
      <c r="A135" s="111" t="s">
        <v>116</v>
      </c>
      <c r="B135" s="114" t="s">
        <v>117</v>
      </c>
      <c r="C135" s="95">
        <f t="shared" si="14"/>
        <v>419.57723549505988</v>
      </c>
      <c r="D135" s="95">
        <v>312.23433541639588</v>
      </c>
      <c r="E135" s="95">
        <v>10.140327258658621</v>
      </c>
      <c r="F135" s="95">
        <v>86.201822484137352</v>
      </c>
      <c r="G135" s="95">
        <v>1.1837144218897093</v>
      </c>
      <c r="H135" s="95">
        <v>9.817035913978339</v>
      </c>
    </row>
    <row r="136" spans="1:8" ht="15" hidden="1" customHeight="1">
      <c r="A136" s="111" t="s">
        <v>118</v>
      </c>
      <c r="B136" s="114" t="s">
        <v>119</v>
      </c>
      <c r="C136" s="95">
        <f t="shared" si="14"/>
        <v>3210.7029850433041</v>
      </c>
      <c r="D136" s="95">
        <v>2621.5316555168401</v>
      </c>
      <c r="E136" s="95">
        <v>28.4973953821812</v>
      </c>
      <c r="F136" s="95">
        <v>537.10366317039416</v>
      </c>
      <c r="G136" s="95">
        <v>17.744906150976774</v>
      </c>
      <c r="H136" s="95">
        <v>5.8253648229114852</v>
      </c>
    </row>
    <row r="137" spans="1:8" ht="15" hidden="1" customHeight="1">
      <c r="A137" s="111" t="s">
        <v>120</v>
      </c>
      <c r="B137" s="114" t="s">
        <v>121</v>
      </c>
      <c r="C137" s="95">
        <f t="shared" si="14"/>
        <v>7249.5282014751228</v>
      </c>
      <c r="D137" s="95">
        <v>6067.4129856875152</v>
      </c>
      <c r="E137" s="95">
        <v>72.251662542556076</v>
      </c>
      <c r="F137" s="95">
        <v>1058.2832468485981</v>
      </c>
      <c r="G137" s="95">
        <v>23.978594930727485</v>
      </c>
      <c r="H137" s="95">
        <v>27.601711465726225</v>
      </c>
    </row>
    <row r="138" spans="1:8" ht="15" hidden="1" customHeight="1">
      <c r="A138" s="111" t="s">
        <v>122</v>
      </c>
      <c r="B138" s="114" t="s">
        <v>123</v>
      </c>
      <c r="C138" s="95">
        <f t="shared" si="14"/>
        <v>4778.8159844263282</v>
      </c>
      <c r="D138" s="95">
        <v>3681.6665774300232</v>
      </c>
      <c r="E138" s="95">
        <v>19.118691162690009</v>
      </c>
      <c r="F138" s="95">
        <v>1044.2477963513988</v>
      </c>
      <c r="G138" s="95">
        <v>15.977442151168859</v>
      </c>
      <c r="H138" s="95">
        <v>17.805477331046948</v>
      </c>
    </row>
    <row r="139" spans="1:8" ht="15" hidden="1" customHeight="1">
      <c r="A139" s="111" t="s">
        <v>124</v>
      </c>
      <c r="B139" s="114" t="s">
        <v>125</v>
      </c>
      <c r="C139" s="95">
        <f t="shared" si="14"/>
        <v>1577.6293089588316</v>
      </c>
      <c r="D139" s="95">
        <v>1470.8343109498896</v>
      </c>
      <c r="E139" s="95">
        <v>6.1906282927198495</v>
      </c>
      <c r="F139" s="95">
        <v>93.030669500676311</v>
      </c>
      <c r="G139" s="95">
        <v>4.9834917670425192</v>
      </c>
      <c r="H139" s="95">
        <v>2.5902084485032444</v>
      </c>
    </row>
    <row r="140" spans="1:8" ht="15" hidden="1" customHeight="1">
      <c r="A140" s="111" t="s">
        <v>126</v>
      </c>
      <c r="B140" s="114" t="s">
        <v>127</v>
      </c>
      <c r="C140" s="95">
        <f t="shared" si="14"/>
        <v>721.05477316734277</v>
      </c>
      <c r="D140" s="95">
        <v>692.55993653486848</v>
      </c>
      <c r="E140" s="95">
        <v>0.97155759483537052</v>
      </c>
      <c r="F140" s="95">
        <v>24.346324145921685</v>
      </c>
      <c r="G140" s="95">
        <v>2.1998710945621527</v>
      </c>
      <c r="H140" s="95">
        <v>0.97708379715501292</v>
      </c>
    </row>
    <row r="141" spans="1:8" ht="15" hidden="1" customHeight="1">
      <c r="A141" s="111" t="s">
        <v>128</v>
      </c>
      <c r="B141" s="114" t="s">
        <v>129</v>
      </c>
      <c r="C141" s="95">
        <f t="shared" si="14"/>
        <v>1102.8201172542551</v>
      </c>
      <c r="D141" s="95">
        <v>1080.6844692813588</v>
      </c>
      <c r="E141" s="95">
        <v>2.4850392752321802</v>
      </c>
      <c r="F141" s="95">
        <v>16.23088276394779</v>
      </c>
      <c r="G141" s="95">
        <v>2.8538868253779288</v>
      </c>
      <c r="H141" s="95">
        <v>0.56583910833835827</v>
      </c>
    </row>
    <row r="142" spans="1:8" ht="15" hidden="1" customHeight="1">
      <c r="A142" s="111" t="s">
        <v>130</v>
      </c>
      <c r="B142" s="114" t="s">
        <v>131</v>
      </c>
      <c r="C142" s="95">
        <f t="shared" si="14"/>
        <v>673.34457316546457</v>
      </c>
      <c r="D142" s="95">
        <v>606.55968329180837</v>
      </c>
      <c r="E142" s="95">
        <v>3.0562565546077494</v>
      </c>
      <c r="F142" s="95">
        <v>60.964779162145355</v>
      </c>
      <c r="G142" s="95">
        <v>1.4701841221643883</v>
      </c>
      <c r="H142" s="95">
        <v>1.2936700347387089</v>
      </c>
    </row>
    <row r="143" spans="1:8" ht="15" hidden="1" customHeight="1">
      <c r="A143" s="111" t="s">
        <v>132</v>
      </c>
      <c r="B143" s="114" t="s">
        <v>133</v>
      </c>
      <c r="C143" s="95">
        <f t="shared" si="14"/>
        <v>7644.7199728509422</v>
      </c>
      <c r="D143" s="95">
        <v>7614.8965164363526</v>
      </c>
      <c r="E143" s="95">
        <v>1.6244742319866625</v>
      </c>
      <c r="F143" s="95">
        <v>21.448189451213882</v>
      </c>
      <c r="G143" s="95">
        <v>5.6631050184277081</v>
      </c>
      <c r="H143" s="95">
        <v>1.0876877129611149</v>
      </c>
    </row>
    <row r="144" spans="1:8" ht="15" hidden="1" customHeight="1">
      <c r="A144" s="111" t="s">
        <v>134</v>
      </c>
      <c r="B144" s="114" t="s">
        <v>135</v>
      </c>
      <c r="C144" s="95">
        <f t="shared" si="14"/>
        <v>834.44363168492134</v>
      </c>
      <c r="D144" s="95">
        <v>797.72063192779251</v>
      </c>
      <c r="E144" s="95">
        <v>3.6011099595506009</v>
      </c>
      <c r="F144" s="95">
        <v>29.403629690054199</v>
      </c>
      <c r="G144" s="95">
        <v>2.3885086896486865</v>
      </c>
      <c r="H144" s="95">
        <v>1.3297514178753316</v>
      </c>
    </row>
    <row r="145" spans="1:8" ht="15" hidden="1" customHeight="1">
      <c r="A145" s="111" t="s">
        <v>136</v>
      </c>
      <c r="B145" s="114" t="s">
        <v>332</v>
      </c>
      <c r="C145" s="95">
        <f t="shared" si="14"/>
        <v>3190.0775640680631</v>
      </c>
      <c r="D145" s="95">
        <v>1828.448376328912</v>
      </c>
      <c r="E145" s="95">
        <v>150.9136523314379</v>
      </c>
      <c r="F145" s="95">
        <v>491.77595398814987</v>
      </c>
      <c r="G145" s="95">
        <v>21.025794982424504</v>
      </c>
      <c r="H145" s="95">
        <v>697.91378643713892</v>
      </c>
    </row>
    <row r="146" spans="1:8" ht="15" hidden="1" customHeight="1">
      <c r="A146" s="111" t="s">
        <v>138</v>
      </c>
      <c r="B146" s="114" t="s">
        <v>139</v>
      </c>
      <c r="C146" s="95">
        <f t="shared" si="14"/>
        <v>221.34132713408141</v>
      </c>
      <c r="D146" s="95">
        <v>196.17768987412947</v>
      </c>
      <c r="E146" s="95">
        <v>2.0749345618343353</v>
      </c>
      <c r="F146" s="95">
        <v>9.1051293553853423</v>
      </c>
      <c r="G146" s="95">
        <v>13.572177686598454</v>
      </c>
      <c r="H146" s="95">
        <v>0.41139565613380374</v>
      </c>
    </row>
    <row r="147" spans="1:8" ht="15" hidden="1" customHeight="1">
      <c r="A147" s="111" t="s">
        <v>140</v>
      </c>
      <c r="B147" s="114" t="s">
        <v>141</v>
      </c>
      <c r="C147" s="95">
        <f t="shared" si="14"/>
        <v>4616.4915074714936</v>
      </c>
      <c r="D147" s="95">
        <v>4430.7692598939648</v>
      </c>
      <c r="E147" s="95">
        <v>14.540486554445064</v>
      </c>
      <c r="F147" s="95">
        <v>128.58850731796201</v>
      </c>
      <c r="G147" s="95">
        <v>10.849440912499507</v>
      </c>
      <c r="H147" s="95">
        <v>31.743812792621316</v>
      </c>
    </row>
    <row r="148" spans="1:8" ht="15" hidden="1" customHeight="1">
      <c r="A148" s="111" t="s">
        <v>146</v>
      </c>
      <c r="B148" s="114" t="s">
        <v>142</v>
      </c>
      <c r="C148" s="95">
        <f t="shared" si="14"/>
        <v>3933.4051120598911</v>
      </c>
      <c r="D148" s="95">
        <v>3602.3490711185391</v>
      </c>
      <c r="E148" s="95">
        <v>36.626256665602767</v>
      </c>
      <c r="F148" s="95">
        <v>241.11768096223173</v>
      </c>
      <c r="G148" s="95">
        <v>28.558867081911657</v>
      </c>
      <c r="H148" s="95">
        <v>24.753236231606131</v>
      </c>
    </row>
    <row r="149" spans="1:8" ht="9.9499999999999993" hidden="1" customHeight="1">
      <c r="A149" s="220"/>
      <c r="B149" s="221"/>
      <c r="C149" s="95"/>
      <c r="D149" s="95"/>
      <c r="E149" s="95"/>
      <c r="F149" s="95"/>
      <c r="G149" s="95"/>
      <c r="H149" s="95"/>
    </row>
    <row r="150" spans="1:8" ht="15" hidden="1" customHeight="1">
      <c r="A150" s="180"/>
      <c r="B150" s="119" t="s">
        <v>143</v>
      </c>
      <c r="C150" s="101">
        <f t="shared" ref="C150:H150" si="15">SUM(C131:C148)</f>
        <v>53212.848646493519</v>
      </c>
      <c r="D150" s="96">
        <f t="shared" si="15"/>
        <v>47207.917180818527</v>
      </c>
      <c r="E150" s="96">
        <f t="shared" si="15"/>
        <v>405.01062699356737</v>
      </c>
      <c r="F150" s="96">
        <f t="shared" si="15"/>
        <v>4541.5576723941122</v>
      </c>
      <c r="G150" s="96">
        <f t="shared" si="15"/>
        <v>201.99843380557087</v>
      </c>
      <c r="H150" s="96">
        <f t="shared" si="15"/>
        <v>856.3647324817274</v>
      </c>
    </row>
    <row r="151" spans="1:8" ht="15" hidden="1" customHeight="1">
      <c r="A151" s="100"/>
      <c r="B151" s="282" t="s">
        <v>334</v>
      </c>
      <c r="C151" s="173">
        <v>816955.17643524404</v>
      </c>
      <c r="D151" s="127">
        <v>792681.25521107763</v>
      </c>
      <c r="E151" s="127">
        <v>0</v>
      </c>
      <c r="F151" s="127">
        <v>1976.0901827511743</v>
      </c>
      <c r="G151" s="127">
        <v>21991.997825475471</v>
      </c>
      <c r="H151" s="127">
        <v>305.83321593974222</v>
      </c>
    </row>
    <row r="152" spans="1:8" ht="15" hidden="1" customHeight="1">
      <c r="A152" s="100"/>
      <c r="B152" s="119" t="s">
        <v>335</v>
      </c>
      <c r="C152" s="101">
        <f t="shared" ref="C152:H152" si="16">SUM(C150:C151)</f>
        <v>870168.02508173755</v>
      </c>
      <c r="D152" s="96">
        <f t="shared" si="16"/>
        <v>839889.17239189614</v>
      </c>
      <c r="E152" s="96">
        <f t="shared" si="16"/>
        <v>405.01062699356737</v>
      </c>
      <c r="F152" s="96">
        <f t="shared" si="16"/>
        <v>6517.6478551452865</v>
      </c>
      <c r="G152" s="96">
        <f t="shared" si="16"/>
        <v>22193.996259281041</v>
      </c>
      <c r="H152" s="96">
        <f t="shared" si="16"/>
        <v>1162.1979484214696</v>
      </c>
    </row>
    <row r="153" spans="1:8" ht="15" hidden="1" customHeight="1">
      <c r="A153" s="100"/>
      <c r="B153" s="282" t="s">
        <v>390</v>
      </c>
      <c r="C153" s="287">
        <f>SUM(D153:H153)</f>
        <v>-93300.661687072759</v>
      </c>
      <c r="D153" s="287">
        <v>-93300.661687072759</v>
      </c>
      <c r="E153" s="95">
        <v>0</v>
      </c>
      <c r="F153" s="95">
        <v>0</v>
      </c>
      <c r="G153" s="95">
        <v>0</v>
      </c>
      <c r="H153" s="95">
        <v>0</v>
      </c>
    </row>
    <row r="154" spans="1:8" ht="15" hidden="1" customHeight="1">
      <c r="A154" s="100"/>
      <c r="B154" s="119" t="s">
        <v>170</v>
      </c>
      <c r="C154" s="96">
        <f>SUM(D154:H154)</f>
        <v>776867.36339466483</v>
      </c>
      <c r="D154" s="96">
        <f>D152+D153</f>
        <v>746588.51070482342</v>
      </c>
      <c r="E154" s="96">
        <f>E152+E153</f>
        <v>405.01062699356737</v>
      </c>
      <c r="F154" s="96">
        <f>F152+F153</f>
        <v>6517.6478551452865</v>
      </c>
      <c r="G154" s="96">
        <f>G152+G153</f>
        <v>22193.996259281041</v>
      </c>
      <c r="H154" s="96">
        <f>H152+H153</f>
        <v>1162.1979484214696</v>
      </c>
    </row>
    <row r="155" spans="1:8" ht="9.9499999999999993" customHeight="1">
      <c r="A155" s="100"/>
      <c r="B155" s="179"/>
      <c r="C155" s="96"/>
      <c r="D155" s="96"/>
      <c r="E155" s="96"/>
      <c r="F155" s="96"/>
      <c r="G155" s="96"/>
      <c r="H155" s="96"/>
    </row>
    <row r="156" spans="1:8" ht="24.95" customHeight="1">
      <c r="A156" s="294"/>
      <c r="B156" s="295"/>
      <c r="C156" s="293">
        <v>2015</v>
      </c>
      <c r="D156" s="296"/>
      <c r="E156" s="296"/>
      <c r="F156" s="296"/>
      <c r="G156" s="296"/>
      <c r="H156" s="296"/>
    </row>
    <row r="157" spans="1:8" ht="15" customHeight="1">
      <c r="A157" s="111" t="s">
        <v>108</v>
      </c>
      <c r="B157" s="114" t="s">
        <v>109</v>
      </c>
      <c r="C157" s="95">
        <f>SUM(D157:H157)</f>
        <v>567.31084270139843</v>
      </c>
      <c r="D157" s="95">
        <v>488.01622343269025</v>
      </c>
      <c r="E157" s="95">
        <v>0</v>
      </c>
      <c r="F157" s="95">
        <v>64.286548717653375</v>
      </c>
      <c r="G157" s="95">
        <v>12.025579215313822</v>
      </c>
      <c r="H157" s="95">
        <v>2.9824913357411105</v>
      </c>
    </row>
    <row r="158" spans="1:8" ht="15" customHeight="1">
      <c r="A158" s="111" t="s">
        <v>110</v>
      </c>
      <c r="B158" s="114" t="s">
        <v>111</v>
      </c>
      <c r="C158" s="95">
        <f t="shared" ref="C158:C174" si="17">SUM(D158:H158)</f>
        <v>79.289205905166114</v>
      </c>
      <c r="D158" s="95">
        <v>65.457615858120278</v>
      </c>
      <c r="E158" s="95">
        <v>2.3998103812058735</v>
      </c>
      <c r="F158" s="95">
        <v>10.068977509993903</v>
      </c>
      <c r="G158" s="95">
        <v>0.33985332565017279</v>
      </c>
      <c r="H158" s="95">
        <v>1.0229488301959011</v>
      </c>
    </row>
    <row r="159" spans="1:8" ht="15" customHeight="1">
      <c r="A159" s="111" t="s">
        <v>112</v>
      </c>
      <c r="B159" s="114" t="s">
        <v>113</v>
      </c>
      <c r="C159" s="95">
        <f t="shared" si="17"/>
        <v>11270.082948961055</v>
      </c>
      <c r="D159" s="95">
        <v>10695.325297761485</v>
      </c>
      <c r="E159" s="95">
        <v>45.083170468317071</v>
      </c>
      <c r="F159" s="95">
        <v>474.21011388413581</v>
      </c>
      <c r="G159" s="95">
        <v>33.080799867517598</v>
      </c>
      <c r="H159" s="95">
        <v>22.383566979601156</v>
      </c>
    </row>
    <row r="160" spans="1:8" ht="15" customHeight="1">
      <c r="A160" s="111" t="s">
        <v>114</v>
      </c>
      <c r="B160" s="114" t="s">
        <v>115</v>
      </c>
      <c r="C160" s="95">
        <f t="shared" si="17"/>
        <v>641.37429233276009</v>
      </c>
      <c r="D160" s="95">
        <v>505.38626070285875</v>
      </c>
      <c r="E160" s="95">
        <v>6.0589272000742351</v>
      </c>
      <c r="F160" s="95">
        <v>122.86088904021405</v>
      </c>
      <c r="G160" s="95">
        <v>1.829979445808624</v>
      </c>
      <c r="H160" s="95">
        <v>5.2382359438045487</v>
      </c>
    </row>
    <row r="161" spans="1:8" ht="15" customHeight="1">
      <c r="A161" s="111" t="s">
        <v>116</v>
      </c>
      <c r="B161" s="114" t="s">
        <v>117</v>
      </c>
      <c r="C161" s="95">
        <f t="shared" si="17"/>
        <v>370.73677332980208</v>
      </c>
      <c r="D161" s="95">
        <v>270.17757594737009</v>
      </c>
      <c r="E161" s="95">
        <v>10.064947301770372</v>
      </c>
      <c r="F161" s="95">
        <v>80.164551714182238</v>
      </c>
      <c r="G161" s="95">
        <v>1.139815769103657</v>
      </c>
      <c r="H161" s="95">
        <v>9.1898825973757159</v>
      </c>
    </row>
    <row r="162" spans="1:8" ht="15" customHeight="1">
      <c r="A162" s="111" t="s">
        <v>118</v>
      </c>
      <c r="B162" s="114" t="s">
        <v>119</v>
      </c>
      <c r="C162" s="95">
        <f t="shared" si="17"/>
        <v>2941.606608381056</v>
      </c>
      <c r="D162" s="95">
        <v>2369.0310515834317</v>
      </c>
      <c r="E162" s="95">
        <v>29.353720246947873</v>
      </c>
      <c r="F162" s="95">
        <v>520.10141522776189</v>
      </c>
      <c r="G162" s="95">
        <v>17.473689451121206</v>
      </c>
      <c r="H162" s="95">
        <v>5.6467318717933166</v>
      </c>
    </row>
    <row r="163" spans="1:8" ht="15" customHeight="1">
      <c r="A163" s="111" t="s">
        <v>120</v>
      </c>
      <c r="B163" s="114" t="s">
        <v>121</v>
      </c>
      <c r="C163" s="95">
        <f t="shared" si="17"/>
        <v>6695.8477312613677</v>
      </c>
      <c r="D163" s="95">
        <v>5552.848843993047</v>
      </c>
      <c r="E163" s="95">
        <v>72.360223118063047</v>
      </c>
      <c r="F163" s="95">
        <v>1022.5724381038901</v>
      </c>
      <c r="G163" s="95">
        <v>23.15289994837071</v>
      </c>
      <c r="H163" s="95">
        <v>24.913326097996816</v>
      </c>
    </row>
    <row r="164" spans="1:8" ht="15" customHeight="1">
      <c r="A164" s="111" t="s">
        <v>122</v>
      </c>
      <c r="B164" s="114" t="s">
        <v>123</v>
      </c>
      <c r="C164" s="95">
        <f t="shared" si="17"/>
        <v>4294.9682656797631</v>
      </c>
      <c r="D164" s="95">
        <v>3249.9949507672472</v>
      </c>
      <c r="E164" s="95">
        <v>19.112945253881236</v>
      </c>
      <c r="F164" s="95">
        <v>991.79003643619353</v>
      </c>
      <c r="G164" s="95">
        <v>15.005831455630714</v>
      </c>
      <c r="H164" s="95">
        <v>19.064501766809897</v>
      </c>
    </row>
    <row r="165" spans="1:8" ht="15" customHeight="1">
      <c r="A165" s="111" t="s">
        <v>124</v>
      </c>
      <c r="B165" s="114" t="s">
        <v>125</v>
      </c>
      <c r="C165" s="95">
        <f t="shared" si="17"/>
        <v>1466.2618156284304</v>
      </c>
      <c r="D165" s="95">
        <v>1359.2372071230577</v>
      </c>
      <c r="E165" s="95">
        <v>6.1492170956047527</v>
      </c>
      <c r="F165" s="95">
        <v>93.428493241770354</v>
      </c>
      <c r="G165" s="95">
        <v>5.0141436815156268</v>
      </c>
      <c r="H165" s="95">
        <v>2.4327544864817172</v>
      </c>
    </row>
    <row r="166" spans="1:8" ht="15" customHeight="1">
      <c r="A166" s="111" t="s">
        <v>126</v>
      </c>
      <c r="B166" s="114" t="s">
        <v>127</v>
      </c>
      <c r="C166" s="95">
        <f t="shared" si="17"/>
        <v>695.53597386885156</v>
      </c>
      <c r="D166" s="95">
        <v>667.67048471541239</v>
      </c>
      <c r="E166" s="95">
        <v>1.0217014494242829</v>
      </c>
      <c r="F166" s="95">
        <v>23.623370311908772</v>
      </c>
      <c r="G166" s="95">
        <v>2.274403025505003</v>
      </c>
      <c r="H166" s="95">
        <v>0.94601436660119398</v>
      </c>
    </row>
    <row r="167" spans="1:8" ht="15" customHeight="1">
      <c r="A167" s="111" t="s">
        <v>128</v>
      </c>
      <c r="B167" s="114" t="s">
        <v>129</v>
      </c>
      <c r="C167" s="95">
        <f t="shared" si="17"/>
        <v>1058.2228936815493</v>
      </c>
      <c r="D167" s="95">
        <v>1037.0908533882573</v>
      </c>
      <c r="E167" s="95">
        <v>2.3190246852048837</v>
      </c>
      <c r="F167" s="95">
        <v>15.393917539317599</v>
      </c>
      <c r="G167" s="95">
        <v>2.8704534735683835</v>
      </c>
      <c r="H167" s="95">
        <v>0.54864459520120368</v>
      </c>
    </row>
    <row r="168" spans="1:8" ht="15" customHeight="1">
      <c r="A168" s="111" t="s">
        <v>130</v>
      </c>
      <c r="B168" s="114" t="s">
        <v>131</v>
      </c>
      <c r="C168" s="95">
        <f t="shared" si="17"/>
        <v>685.33036192783777</v>
      </c>
      <c r="D168" s="95">
        <v>611.06549115352664</v>
      </c>
      <c r="E168" s="95">
        <v>3.540314324749259</v>
      </c>
      <c r="F168" s="95">
        <v>67.578329826689853</v>
      </c>
      <c r="G168" s="95">
        <v>1.6574385266323823</v>
      </c>
      <c r="H168" s="95">
        <v>1.4887880962396285</v>
      </c>
    </row>
    <row r="169" spans="1:8" ht="15" customHeight="1">
      <c r="A169" s="111" t="s">
        <v>132</v>
      </c>
      <c r="B169" s="114" t="s">
        <v>133</v>
      </c>
      <c r="C169" s="95">
        <f t="shared" si="17"/>
        <v>7783.2871801765614</v>
      </c>
      <c r="D169" s="95">
        <v>7749.5874735263642</v>
      </c>
      <c r="E169" s="95">
        <v>1.9136354177452393</v>
      </c>
      <c r="F169" s="95">
        <v>23.9479098184474</v>
      </c>
      <c r="G169" s="95">
        <v>6.6253716909366993</v>
      </c>
      <c r="H169" s="95">
        <v>1.2127897230674272</v>
      </c>
    </row>
    <row r="170" spans="1:8" ht="15" customHeight="1">
      <c r="A170" s="111" t="s">
        <v>134</v>
      </c>
      <c r="B170" s="114" t="s">
        <v>135</v>
      </c>
      <c r="C170" s="95">
        <f t="shared" si="17"/>
        <v>771.12447005874287</v>
      </c>
      <c r="D170" s="95">
        <v>734.44179048795081</v>
      </c>
      <c r="E170" s="95">
        <v>3.7199436958573417</v>
      </c>
      <c r="F170" s="95">
        <v>29.383987252722591</v>
      </c>
      <c r="G170" s="95">
        <v>2.2446005031018341</v>
      </c>
      <c r="H170" s="95">
        <v>1.3341481191103268</v>
      </c>
    </row>
    <row r="171" spans="1:8" ht="15" customHeight="1">
      <c r="A171" s="111" t="s">
        <v>136</v>
      </c>
      <c r="B171" s="114" t="s">
        <v>332</v>
      </c>
      <c r="C171" s="95">
        <f t="shared" si="17"/>
        <v>2894.0276676077478</v>
      </c>
      <c r="D171" s="95">
        <v>1607.2401163962711</v>
      </c>
      <c r="E171" s="95">
        <v>149.64362159242174</v>
      </c>
      <c r="F171" s="95">
        <v>482.05229829095805</v>
      </c>
      <c r="G171" s="95">
        <v>20.260486721452619</v>
      </c>
      <c r="H171" s="95">
        <v>634.83114460664399</v>
      </c>
    </row>
    <row r="172" spans="1:8" ht="15" customHeight="1">
      <c r="A172" s="111" t="s">
        <v>138</v>
      </c>
      <c r="B172" s="114" t="s">
        <v>139</v>
      </c>
      <c r="C172" s="95">
        <f t="shared" si="17"/>
        <v>218.16518602521276</v>
      </c>
      <c r="D172" s="95">
        <v>191.42164895164194</v>
      </c>
      <c r="E172" s="95">
        <v>2.1764616922619595</v>
      </c>
      <c r="F172" s="95">
        <v>9.7785262356671545</v>
      </c>
      <c r="G172" s="95">
        <v>14.467294647292764</v>
      </c>
      <c r="H172" s="95">
        <v>0.32125449834892555</v>
      </c>
    </row>
    <row r="173" spans="1:8" ht="15" customHeight="1">
      <c r="A173" s="111" t="s">
        <v>140</v>
      </c>
      <c r="B173" s="114" t="s">
        <v>141</v>
      </c>
      <c r="C173" s="95">
        <f t="shared" si="17"/>
        <v>4539.4768634225402</v>
      </c>
      <c r="D173" s="95">
        <v>4351.1626393162906</v>
      </c>
      <c r="E173" s="95">
        <v>14.633175963163378</v>
      </c>
      <c r="F173" s="95">
        <v>131.9276074035736</v>
      </c>
      <c r="G173" s="95">
        <v>10.748976018840604</v>
      </c>
      <c r="H173" s="95">
        <v>31.004464720672374</v>
      </c>
    </row>
    <row r="174" spans="1:8" ht="15" customHeight="1">
      <c r="A174" s="111" t="s">
        <v>146</v>
      </c>
      <c r="B174" s="114" t="s">
        <v>142</v>
      </c>
      <c r="C174" s="95">
        <f t="shared" si="17"/>
        <v>3564.2379530048106</v>
      </c>
      <c r="D174" s="95">
        <v>3245.5786042102541</v>
      </c>
      <c r="E174" s="95">
        <v>36.431022426611051</v>
      </c>
      <c r="F174" s="95">
        <v>233.27110012095488</v>
      </c>
      <c r="G174" s="95">
        <v>26.854164090336194</v>
      </c>
      <c r="H174" s="95">
        <v>22.103062156654115</v>
      </c>
    </row>
    <row r="175" spans="1:8" ht="9.9499999999999993" customHeight="1">
      <c r="A175" s="220"/>
      <c r="B175" s="221"/>
      <c r="C175" s="95"/>
      <c r="D175" s="95"/>
      <c r="E175" s="95"/>
      <c r="F175" s="95"/>
      <c r="G175" s="95"/>
      <c r="H175" s="95"/>
    </row>
    <row r="176" spans="1:8" ht="15" customHeight="1">
      <c r="A176" s="180"/>
      <c r="B176" s="119" t="s">
        <v>143</v>
      </c>
      <c r="C176" s="101">
        <f t="shared" ref="C176:H176" si="18">SUM(C157:C174)</f>
        <v>50536.887033954648</v>
      </c>
      <c r="D176" s="96">
        <f t="shared" si="18"/>
        <v>44750.734129315271</v>
      </c>
      <c r="E176" s="96">
        <f t="shared" si="18"/>
        <v>405.98186231330357</v>
      </c>
      <c r="F176" s="96">
        <f t="shared" si="18"/>
        <v>4396.4405106760341</v>
      </c>
      <c r="G176" s="96">
        <f t="shared" si="18"/>
        <v>197.0657808576986</v>
      </c>
      <c r="H176" s="96">
        <f t="shared" si="18"/>
        <v>786.66475079233931</v>
      </c>
    </row>
    <row r="177" spans="1:8" ht="15" customHeight="1">
      <c r="A177" s="100"/>
      <c r="B177" s="282" t="s">
        <v>334</v>
      </c>
      <c r="C177" s="95">
        <f>SUM(D177:H177)</f>
        <v>781764.63845359965</v>
      </c>
      <c r="D177" s="127">
        <v>757863.1340324562</v>
      </c>
      <c r="E177" s="127">
        <v>0</v>
      </c>
      <c r="F177" s="127">
        <v>1908.1486918169987</v>
      </c>
      <c r="G177" s="127">
        <v>21703.854252514313</v>
      </c>
      <c r="H177" s="127">
        <v>289.50147681217226</v>
      </c>
    </row>
    <row r="178" spans="1:8" ht="15" customHeight="1">
      <c r="A178" s="100"/>
      <c r="B178" s="119" t="s">
        <v>335</v>
      </c>
      <c r="C178" s="101">
        <f t="shared" ref="C178:H178" si="19">SUM(C176:C177)</f>
        <v>832301.52548755426</v>
      </c>
      <c r="D178" s="96">
        <f t="shared" si="19"/>
        <v>802613.86816177145</v>
      </c>
      <c r="E178" s="96">
        <f t="shared" si="19"/>
        <v>405.98186231330357</v>
      </c>
      <c r="F178" s="96">
        <f t="shared" si="19"/>
        <v>6304.5892024930326</v>
      </c>
      <c r="G178" s="96">
        <f t="shared" si="19"/>
        <v>21900.920033372011</v>
      </c>
      <c r="H178" s="96">
        <f t="shared" si="19"/>
        <v>1076.1662276045115</v>
      </c>
    </row>
    <row r="179" spans="1:8" ht="15" customHeight="1">
      <c r="A179" s="100"/>
      <c r="B179" s="282" t="s">
        <v>390</v>
      </c>
      <c r="C179" s="287">
        <f>SUM(D179:H179)</f>
        <v>-92893.686961815605</v>
      </c>
      <c r="D179" s="287">
        <v>-92893.686961815605</v>
      </c>
      <c r="E179" s="95">
        <v>0</v>
      </c>
      <c r="F179" s="95">
        <v>0</v>
      </c>
      <c r="G179" s="95">
        <v>0</v>
      </c>
      <c r="H179" s="95">
        <v>0</v>
      </c>
    </row>
    <row r="180" spans="1:8" ht="15" customHeight="1">
      <c r="A180" s="100"/>
      <c r="B180" s="119" t="s">
        <v>170</v>
      </c>
      <c r="C180" s="96">
        <f>SUM(D180:H180)</f>
        <v>739407.8385257388</v>
      </c>
      <c r="D180" s="96">
        <f>D178+D179</f>
        <v>709720.18119995587</v>
      </c>
      <c r="E180" s="96">
        <f>E178+E179</f>
        <v>405.98186231330357</v>
      </c>
      <c r="F180" s="96">
        <f>F178+F179</f>
        <v>6304.5892024930326</v>
      </c>
      <c r="G180" s="96">
        <f>G178+G179</f>
        <v>21900.920033372011</v>
      </c>
      <c r="H180" s="96">
        <f>H178+H179</f>
        <v>1076.1662276045115</v>
      </c>
    </row>
    <row r="181" spans="1:8" ht="24.95" customHeight="1">
      <c r="A181" s="100"/>
      <c r="B181" s="275"/>
      <c r="C181" s="293">
        <v>2016</v>
      </c>
      <c r="D181" s="222"/>
      <c r="E181" s="222"/>
      <c r="F181" s="222"/>
      <c r="G181" s="222"/>
      <c r="H181" s="222"/>
    </row>
    <row r="182" spans="1:8" ht="15" customHeight="1">
      <c r="A182" s="111" t="s">
        <v>108</v>
      </c>
      <c r="B182" s="114" t="s">
        <v>109</v>
      </c>
      <c r="C182" s="95">
        <f>SUM(D182:H182)</f>
        <v>545.35485472133144</v>
      </c>
      <c r="D182" s="95">
        <v>465.80854804506453</v>
      </c>
      <c r="E182" s="95">
        <v>0</v>
      </c>
      <c r="F182" s="95">
        <v>64.699900012095227</v>
      </c>
      <c r="G182" s="95">
        <v>11.632524618150828</v>
      </c>
      <c r="H182" s="95">
        <v>3.2138820460208763</v>
      </c>
    </row>
    <row r="183" spans="1:8" ht="15" customHeight="1">
      <c r="A183" s="111" t="s">
        <v>110</v>
      </c>
      <c r="B183" s="114" t="s">
        <v>111</v>
      </c>
      <c r="C183" s="95">
        <f t="shared" ref="C183:C199" si="20">SUM(D183:H183)</f>
        <v>75.25392332220143</v>
      </c>
      <c r="D183" s="95">
        <v>61.193480056945475</v>
      </c>
      <c r="E183" s="95">
        <v>2.365523177990454</v>
      </c>
      <c r="F183" s="95">
        <v>10.422780245109569</v>
      </c>
      <c r="G183" s="95">
        <v>0.32833738841554744</v>
      </c>
      <c r="H183" s="95">
        <v>0.94380245374038418</v>
      </c>
    </row>
    <row r="184" spans="1:8" ht="15" customHeight="1">
      <c r="A184" s="111" t="s">
        <v>112</v>
      </c>
      <c r="B184" s="114" t="s">
        <v>113</v>
      </c>
      <c r="C184" s="95">
        <f t="shared" si="20"/>
        <v>11501.995069350887</v>
      </c>
      <c r="D184" s="95">
        <v>10917.903379938281</v>
      </c>
      <c r="E184" s="95">
        <v>46.306908272176784</v>
      </c>
      <c r="F184" s="95">
        <v>485.34757820623423</v>
      </c>
      <c r="G184" s="95">
        <v>29.451342570416802</v>
      </c>
      <c r="H184" s="95">
        <v>22.985860363776027</v>
      </c>
    </row>
    <row r="185" spans="1:8" ht="15" customHeight="1">
      <c r="A185" s="111" t="s">
        <v>114</v>
      </c>
      <c r="B185" s="114" t="s">
        <v>115</v>
      </c>
      <c r="C185" s="95">
        <f t="shared" si="20"/>
        <v>648.88528444357735</v>
      </c>
      <c r="D185" s="95">
        <v>506.72228709102313</v>
      </c>
      <c r="E185" s="95">
        <v>6.3940808326287435</v>
      </c>
      <c r="F185" s="95">
        <v>129.00648756211086</v>
      </c>
      <c r="G185" s="95">
        <v>1.4540655772688535</v>
      </c>
      <c r="H185" s="95">
        <v>5.3083633805457513</v>
      </c>
    </row>
    <row r="186" spans="1:8" ht="15" customHeight="1">
      <c r="A186" s="111" t="s">
        <v>116</v>
      </c>
      <c r="B186" s="114" t="s">
        <v>117</v>
      </c>
      <c r="C186" s="95">
        <f t="shared" si="20"/>
        <v>356.84334950945174</v>
      </c>
      <c r="D186" s="95">
        <v>257.05718540202986</v>
      </c>
      <c r="E186" s="95">
        <v>10.245821603255624</v>
      </c>
      <c r="F186" s="95">
        <v>79.449117340080477</v>
      </c>
      <c r="G186" s="95">
        <v>0.99543557440269181</v>
      </c>
      <c r="H186" s="95">
        <v>9.095789589683088</v>
      </c>
    </row>
    <row r="187" spans="1:8" ht="15" customHeight="1">
      <c r="A187" s="111" t="s">
        <v>118</v>
      </c>
      <c r="B187" s="114" t="s">
        <v>119</v>
      </c>
      <c r="C187" s="95">
        <f t="shared" si="20"/>
        <v>2906.420657648699</v>
      </c>
      <c r="D187" s="95">
        <v>2325.56921537586</v>
      </c>
      <c r="E187" s="95">
        <v>31.339597982346262</v>
      </c>
      <c r="F187" s="95">
        <v>526.94037107115264</v>
      </c>
      <c r="G187" s="95">
        <v>17.480057154694389</v>
      </c>
      <c r="H187" s="95">
        <v>5.0914160646458182</v>
      </c>
    </row>
    <row r="188" spans="1:8" ht="15" customHeight="1">
      <c r="A188" s="111" t="s">
        <v>120</v>
      </c>
      <c r="B188" s="114" t="s">
        <v>121</v>
      </c>
      <c r="C188" s="95">
        <f t="shared" si="20"/>
        <v>6742.2863340531076</v>
      </c>
      <c r="D188" s="95">
        <v>5567.0907527715171</v>
      </c>
      <c r="E188" s="95">
        <v>73.469804724091404</v>
      </c>
      <c r="F188" s="95">
        <v>1053.8856585480812</v>
      </c>
      <c r="G188" s="95">
        <v>22.8058980629777</v>
      </c>
      <c r="H188" s="95">
        <v>25.034219946439443</v>
      </c>
    </row>
    <row r="189" spans="1:8" ht="15" customHeight="1">
      <c r="A189" s="111" t="s">
        <v>122</v>
      </c>
      <c r="B189" s="114" t="s">
        <v>123</v>
      </c>
      <c r="C189" s="95">
        <f t="shared" si="20"/>
        <v>4181.148998235205</v>
      </c>
      <c r="D189" s="95">
        <v>3137.9127067053923</v>
      </c>
      <c r="E189" s="95">
        <v>19.411626563630758</v>
      </c>
      <c r="F189" s="95">
        <v>991.46049480441343</v>
      </c>
      <c r="G189" s="95">
        <v>14.68137179629519</v>
      </c>
      <c r="H189" s="95">
        <v>17.682798365473715</v>
      </c>
    </row>
    <row r="190" spans="1:8" ht="15" customHeight="1">
      <c r="A190" s="111" t="s">
        <v>124</v>
      </c>
      <c r="B190" s="114" t="s">
        <v>125</v>
      </c>
      <c r="C190" s="95">
        <f t="shared" si="20"/>
        <v>1481.8696849513374</v>
      </c>
      <c r="D190" s="95">
        <v>1367.7483108031572</v>
      </c>
      <c r="E190" s="95">
        <v>6.4084173367377755</v>
      </c>
      <c r="F190" s="95">
        <v>100.19634971477973</v>
      </c>
      <c r="G190" s="95">
        <v>4.9302725308112372</v>
      </c>
      <c r="H190" s="95">
        <v>2.5863345658514314</v>
      </c>
    </row>
    <row r="191" spans="1:8" ht="15" customHeight="1">
      <c r="A191" s="111" t="s">
        <v>126</v>
      </c>
      <c r="B191" s="114" t="s">
        <v>127</v>
      </c>
      <c r="C191" s="95">
        <f t="shared" si="20"/>
        <v>793.68939246848822</v>
      </c>
      <c r="D191" s="95">
        <v>752.25702838738277</v>
      </c>
      <c r="E191" s="95">
        <v>1.1278049899106006</v>
      </c>
      <c r="F191" s="95">
        <v>36.676387088923292</v>
      </c>
      <c r="G191" s="95">
        <v>2.3713255830011764</v>
      </c>
      <c r="H191" s="95">
        <v>1.2568464192703359</v>
      </c>
    </row>
    <row r="192" spans="1:8" ht="15" customHeight="1">
      <c r="A192" s="111" t="s">
        <v>128</v>
      </c>
      <c r="B192" s="114" t="s">
        <v>129</v>
      </c>
      <c r="C192" s="95">
        <f t="shared" si="20"/>
        <v>1090.0026380597028</v>
      </c>
      <c r="D192" s="95">
        <v>1067.4323014937538</v>
      </c>
      <c r="E192" s="95">
        <v>2.2317158063061466</v>
      </c>
      <c r="F192" s="95">
        <v>16.814107753903166</v>
      </c>
      <c r="G192" s="95">
        <v>2.9758833140520227</v>
      </c>
      <c r="H192" s="95">
        <v>0.54862969168766307</v>
      </c>
    </row>
    <row r="193" spans="1:8" ht="15" customHeight="1">
      <c r="A193" s="111" t="s">
        <v>130</v>
      </c>
      <c r="B193" s="114" t="s">
        <v>131</v>
      </c>
      <c r="C193" s="95">
        <f t="shared" si="20"/>
        <v>806.30966255719852</v>
      </c>
      <c r="D193" s="95">
        <v>719.61278732425012</v>
      </c>
      <c r="E193" s="95">
        <v>4.4156432655821822</v>
      </c>
      <c r="F193" s="95">
        <v>79.252461109040667</v>
      </c>
      <c r="G193" s="95">
        <v>1.8553668297767452</v>
      </c>
      <c r="H193" s="95">
        <v>1.1734040285489811</v>
      </c>
    </row>
    <row r="194" spans="1:8" ht="15" customHeight="1">
      <c r="A194" s="111" t="s">
        <v>132</v>
      </c>
      <c r="B194" s="114" t="s">
        <v>133</v>
      </c>
      <c r="C194" s="95">
        <f t="shared" si="20"/>
        <v>8835.6645643292159</v>
      </c>
      <c r="D194" s="95">
        <v>8796.3126693143331</v>
      </c>
      <c r="E194" s="95">
        <v>2.1730885768560908</v>
      </c>
      <c r="F194" s="95">
        <v>28.868680701595856</v>
      </c>
      <c r="G194" s="95">
        <v>7.3351962849803698</v>
      </c>
      <c r="H194" s="95">
        <v>0.97492945144867771</v>
      </c>
    </row>
    <row r="195" spans="1:8" ht="15" customHeight="1">
      <c r="A195" s="111" t="s">
        <v>134</v>
      </c>
      <c r="B195" s="114" t="s">
        <v>135</v>
      </c>
      <c r="C195" s="95">
        <f t="shared" si="20"/>
        <v>770.60727454451626</v>
      </c>
      <c r="D195" s="95">
        <v>732.34909122159718</v>
      </c>
      <c r="E195" s="95">
        <v>3.975034705964565</v>
      </c>
      <c r="F195" s="95">
        <v>30.698037665313269</v>
      </c>
      <c r="G195" s="95">
        <v>2.1873524113969101</v>
      </c>
      <c r="H195" s="95">
        <v>1.3977585402443058</v>
      </c>
    </row>
    <row r="196" spans="1:8" ht="15" customHeight="1">
      <c r="A196" s="111" t="s">
        <v>136</v>
      </c>
      <c r="B196" s="114" t="s">
        <v>332</v>
      </c>
      <c r="C196" s="95">
        <f t="shared" si="20"/>
        <v>2788.9901300727279</v>
      </c>
      <c r="D196" s="95">
        <v>1525.3529487682929</v>
      </c>
      <c r="E196" s="95">
        <v>152.98005651278879</v>
      </c>
      <c r="F196" s="95">
        <v>502.75165465325688</v>
      </c>
      <c r="G196" s="95">
        <v>17.834453066000055</v>
      </c>
      <c r="H196" s="95">
        <v>590.07101707238905</v>
      </c>
    </row>
    <row r="197" spans="1:8" ht="15" customHeight="1">
      <c r="A197" s="111" t="s">
        <v>138</v>
      </c>
      <c r="B197" s="114" t="s">
        <v>139</v>
      </c>
      <c r="C197" s="95">
        <f t="shared" si="20"/>
        <v>230.79745648239782</v>
      </c>
      <c r="D197" s="95">
        <v>200.11142072723786</v>
      </c>
      <c r="E197" s="95">
        <v>2.3416290044753993</v>
      </c>
      <c r="F197" s="95">
        <v>11.99603009342799</v>
      </c>
      <c r="G197" s="95">
        <v>16.025991577425536</v>
      </c>
      <c r="H197" s="95">
        <v>0.32238507983100806</v>
      </c>
    </row>
    <row r="198" spans="1:8" ht="15" customHeight="1">
      <c r="A198" s="111" t="s">
        <v>140</v>
      </c>
      <c r="B198" s="114" t="s">
        <v>141</v>
      </c>
      <c r="C198" s="95">
        <f t="shared" si="20"/>
        <v>4783.1739431914848</v>
      </c>
      <c r="D198" s="95">
        <v>4582.0575148333301</v>
      </c>
      <c r="E198" s="95">
        <v>15.150187221558848</v>
      </c>
      <c r="F198" s="95">
        <v>144.77877130655031</v>
      </c>
      <c r="G198" s="95">
        <v>10.37938757572512</v>
      </c>
      <c r="H198" s="95">
        <v>30.808082254320603</v>
      </c>
    </row>
    <row r="199" spans="1:8" ht="15" customHeight="1">
      <c r="A199" s="111" t="s">
        <v>146</v>
      </c>
      <c r="B199" s="114" t="s">
        <v>142</v>
      </c>
      <c r="C199" s="95">
        <f t="shared" si="20"/>
        <v>3497.5155986660229</v>
      </c>
      <c r="D199" s="95">
        <v>3178.6968413521581</v>
      </c>
      <c r="E199" s="95">
        <v>37.124377390341103</v>
      </c>
      <c r="F199" s="95">
        <v>235.14185545429262</v>
      </c>
      <c r="G199" s="95">
        <v>25.379958954064012</v>
      </c>
      <c r="H199" s="95">
        <v>21.172565515167427</v>
      </c>
    </row>
    <row r="200" spans="1:8" ht="9.9499999999999993" customHeight="1">
      <c r="A200" s="220"/>
      <c r="B200" s="221"/>
      <c r="C200" s="95"/>
      <c r="D200" s="95"/>
      <c r="E200" s="95"/>
      <c r="F200" s="95"/>
      <c r="G200" s="95"/>
      <c r="H200" s="95"/>
    </row>
    <row r="201" spans="1:8" ht="15" customHeight="1">
      <c r="A201" s="180"/>
      <c r="B201" s="119" t="s">
        <v>143</v>
      </c>
      <c r="C201" s="101">
        <f t="shared" ref="C201:H201" si="21">SUM(C182:C199)</f>
        <v>52036.808816607547</v>
      </c>
      <c r="D201" s="96">
        <f t="shared" si="21"/>
        <v>46161.18846961161</v>
      </c>
      <c r="E201" s="96">
        <f t="shared" si="21"/>
        <v>417.46131796664156</v>
      </c>
      <c r="F201" s="96">
        <f t="shared" si="21"/>
        <v>4528.3867233303608</v>
      </c>
      <c r="G201" s="96">
        <f t="shared" si="21"/>
        <v>190.10422086985525</v>
      </c>
      <c r="H201" s="96">
        <f t="shared" si="21"/>
        <v>739.66808482908459</v>
      </c>
    </row>
    <row r="202" spans="1:8" ht="15" customHeight="1">
      <c r="A202" s="100"/>
      <c r="B202" s="282" t="s">
        <v>334</v>
      </c>
      <c r="C202" s="95">
        <f>SUM(D202:H202)</f>
        <v>780878.80440759682</v>
      </c>
      <c r="D202" s="127">
        <v>756599.39563629089</v>
      </c>
      <c r="E202" s="127">
        <v>0</v>
      </c>
      <c r="F202" s="127">
        <v>1945.3332702572854</v>
      </c>
      <c r="G202" s="127">
        <v>22047.636740511731</v>
      </c>
      <c r="H202" s="127">
        <v>286.43876053688012</v>
      </c>
    </row>
    <row r="203" spans="1:8" ht="15" customHeight="1">
      <c r="A203" s="100"/>
      <c r="B203" s="119" t="s">
        <v>335</v>
      </c>
      <c r="C203" s="101">
        <f t="shared" ref="C203:H203" si="22">SUM(C201:C202)</f>
        <v>832915.6132242044</v>
      </c>
      <c r="D203" s="96">
        <f t="shared" si="22"/>
        <v>802760.58410590247</v>
      </c>
      <c r="E203" s="96">
        <f t="shared" si="22"/>
        <v>417.46131796664156</v>
      </c>
      <c r="F203" s="96">
        <f t="shared" si="22"/>
        <v>6473.7199935876461</v>
      </c>
      <c r="G203" s="96">
        <f t="shared" si="22"/>
        <v>22237.740961381587</v>
      </c>
      <c r="H203" s="96">
        <f t="shared" si="22"/>
        <v>1026.1068453659648</v>
      </c>
    </row>
    <row r="204" spans="1:8" ht="15" customHeight="1">
      <c r="A204" s="100"/>
      <c r="B204" s="282" t="s">
        <v>390</v>
      </c>
      <c r="C204" s="287">
        <f>SUM(D204:H204)</f>
        <v>-92932.528480988956</v>
      </c>
      <c r="D204" s="287">
        <v>-92932.528480988956</v>
      </c>
      <c r="E204" s="95">
        <v>0</v>
      </c>
      <c r="F204" s="95">
        <v>0</v>
      </c>
      <c r="G204" s="95">
        <v>0</v>
      </c>
      <c r="H204" s="95">
        <v>0</v>
      </c>
    </row>
    <row r="205" spans="1:8" ht="15" customHeight="1">
      <c r="A205" s="100"/>
      <c r="B205" s="119" t="s">
        <v>170</v>
      </c>
      <c r="C205" s="96">
        <f>SUM(D205:H205)</f>
        <v>739983.08474321547</v>
      </c>
      <c r="D205" s="96">
        <f>D203+D204</f>
        <v>709828.05562491354</v>
      </c>
      <c r="E205" s="96">
        <f>E203+E204</f>
        <v>417.46131796664156</v>
      </c>
      <c r="F205" s="96">
        <f>F203+F204</f>
        <v>6473.7199935876461</v>
      </c>
      <c r="G205" s="96">
        <f>G203+G204</f>
        <v>22237.740961381587</v>
      </c>
      <c r="H205" s="96">
        <f>H203+H204</f>
        <v>1026.1068453659648</v>
      </c>
    </row>
    <row r="206" spans="1:8" ht="9.9499999999999993" customHeight="1">
      <c r="A206" s="100"/>
      <c r="B206" s="179"/>
      <c r="C206" s="96"/>
      <c r="D206" s="96"/>
      <c r="E206" s="96"/>
      <c r="F206" s="96"/>
      <c r="G206" s="96"/>
      <c r="H206" s="96"/>
    </row>
    <row r="207" spans="1:8" s="117" customFormat="1" ht="24.95" customHeight="1">
      <c r="A207" s="100"/>
      <c r="B207" s="275"/>
      <c r="C207" s="293" t="s">
        <v>391</v>
      </c>
      <c r="D207" s="292"/>
      <c r="E207" s="292"/>
      <c r="F207" s="292"/>
      <c r="G207" s="292"/>
      <c r="H207" s="292"/>
    </row>
    <row r="208" spans="1:8" ht="15" customHeight="1">
      <c r="A208" s="111" t="s">
        <v>108</v>
      </c>
      <c r="B208" s="114" t="s">
        <v>109</v>
      </c>
      <c r="C208" s="95">
        <f>SUM(D208:H208)</f>
        <v>524.78224924158678</v>
      </c>
      <c r="D208" s="95">
        <v>439.30153200283564</v>
      </c>
      <c r="E208" s="95">
        <v>0</v>
      </c>
      <c r="F208" s="95">
        <v>75.170280897016582</v>
      </c>
      <c r="G208" s="95">
        <v>8.4309853053152857</v>
      </c>
      <c r="H208" s="95">
        <v>1.8794510364192463</v>
      </c>
    </row>
    <row r="209" spans="1:8" ht="15" customHeight="1">
      <c r="A209" s="111" t="s">
        <v>110</v>
      </c>
      <c r="B209" s="114" t="s">
        <v>111</v>
      </c>
      <c r="C209" s="95">
        <f t="shared" ref="C209:C225" si="23">SUM(D209:H209)</f>
        <v>76.518565731852931</v>
      </c>
      <c r="D209" s="95">
        <v>58.518016696368093</v>
      </c>
      <c r="E209" s="95">
        <v>2.6807427896832863</v>
      </c>
      <c r="F209" s="95">
        <v>14.827165498035379</v>
      </c>
      <c r="G209" s="95">
        <v>0.23864970005764835</v>
      </c>
      <c r="H209" s="95">
        <v>0.25399104770852965</v>
      </c>
    </row>
    <row r="210" spans="1:8" ht="15" customHeight="1">
      <c r="A210" s="111" t="s">
        <v>112</v>
      </c>
      <c r="B210" s="114" t="s">
        <v>113</v>
      </c>
      <c r="C210" s="95">
        <f t="shared" si="23"/>
        <v>12821.203211399083</v>
      </c>
      <c r="D210" s="95">
        <v>12133.799847163329</v>
      </c>
      <c r="E210" s="95">
        <v>56.555207358770971</v>
      </c>
      <c r="F210" s="95">
        <v>601.59212571098578</v>
      </c>
      <c r="G210" s="95">
        <v>22.812563951412262</v>
      </c>
      <c r="H210" s="95">
        <v>6.443467214584274</v>
      </c>
    </row>
    <row r="211" spans="1:8" ht="15" customHeight="1">
      <c r="A211" s="111" t="s">
        <v>114</v>
      </c>
      <c r="B211" s="114" t="s">
        <v>115</v>
      </c>
      <c r="C211" s="95">
        <f t="shared" si="23"/>
        <v>694.30044772519807</v>
      </c>
      <c r="D211" s="95">
        <v>518.16563760606584</v>
      </c>
      <c r="E211" s="95">
        <v>7.8503436219988449</v>
      </c>
      <c r="F211" s="95">
        <v>164.47809168750874</v>
      </c>
      <c r="G211" s="95">
        <v>1.165862469134086</v>
      </c>
      <c r="H211" s="95">
        <v>2.6405123404904938</v>
      </c>
    </row>
    <row r="212" spans="1:8" ht="15" customHeight="1">
      <c r="A212" s="111" t="s">
        <v>116</v>
      </c>
      <c r="B212" s="114" t="s">
        <v>117</v>
      </c>
      <c r="C212" s="95">
        <f t="shared" si="23"/>
        <v>369.39613580190309</v>
      </c>
      <c r="D212" s="95">
        <v>255.56064967992037</v>
      </c>
      <c r="E212" s="95">
        <v>12.393497191883151</v>
      </c>
      <c r="F212" s="95">
        <v>98.273073649769358</v>
      </c>
      <c r="G212" s="95">
        <v>0.7198613903378247</v>
      </c>
      <c r="H212" s="95">
        <v>2.4490538899923791</v>
      </c>
    </row>
    <row r="213" spans="1:8" ht="15" customHeight="1">
      <c r="A213" s="111" t="s">
        <v>118</v>
      </c>
      <c r="B213" s="114" t="s">
        <v>119</v>
      </c>
      <c r="C213" s="95">
        <f t="shared" si="23"/>
        <v>3033.4525750116627</v>
      </c>
      <c r="D213" s="95">
        <v>2328.1375577752528</v>
      </c>
      <c r="E213" s="95">
        <v>39.172706743561463</v>
      </c>
      <c r="F213" s="95">
        <v>651.01601070443724</v>
      </c>
      <c r="G213" s="95">
        <v>13.603032903285964</v>
      </c>
      <c r="H213" s="95">
        <v>1.5232668851251694</v>
      </c>
    </row>
    <row r="214" spans="1:8" ht="15" customHeight="1">
      <c r="A214" s="111" t="s">
        <v>120</v>
      </c>
      <c r="B214" s="114" t="s">
        <v>121</v>
      </c>
      <c r="C214" s="95">
        <f t="shared" si="23"/>
        <v>7018.6287635587987</v>
      </c>
      <c r="D214" s="95">
        <v>5596.2611498624156</v>
      </c>
      <c r="E214" s="95">
        <v>91.337139596282739</v>
      </c>
      <c r="F214" s="95">
        <v>1306.9571690181056</v>
      </c>
      <c r="G214" s="95">
        <v>16.938651497862203</v>
      </c>
      <c r="H214" s="95">
        <v>7.1346535841325851</v>
      </c>
    </row>
    <row r="215" spans="1:8" ht="15" customHeight="1">
      <c r="A215" s="111" t="s">
        <v>122</v>
      </c>
      <c r="B215" s="114" t="s">
        <v>123</v>
      </c>
      <c r="C215" s="95">
        <f t="shared" si="23"/>
        <v>4355.184509816173</v>
      </c>
      <c r="D215" s="95">
        <v>3060.6154439944803</v>
      </c>
      <c r="E215" s="95">
        <v>23.872720000758534</v>
      </c>
      <c r="F215" s="95">
        <v>1238.2531963545553</v>
      </c>
      <c r="G215" s="95">
        <v>10.59448176649364</v>
      </c>
      <c r="H215" s="95">
        <v>21.848667699885464</v>
      </c>
    </row>
    <row r="216" spans="1:8" ht="15" customHeight="1">
      <c r="A216" s="111" t="s">
        <v>124</v>
      </c>
      <c r="B216" s="114" t="s">
        <v>125</v>
      </c>
      <c r="C216" s="95">
        <f t="shared" si="23"/>
        <v>1519.6043612467161</v>
      </c>
      <c r="D216" s="95">
        <v>1376.5301815700559</v>
      </c>
      <c r="E216" s="95">
        <v>7.7205392342878616</v>
      </c>
      <c r="F216" s="95">
        <v>130.91582559893254</v>
      </c>
      <c r="G216" s="95">
        <v>3.8027460402628552</v>
      </c>
      <c r="H216" s="95">
        <v>0.63506880317675818</v>
      </c>
    </row>
    <row r="217" spans="1:8" ht="15" customHeight="1">
      <c r="A217" s="111" t="s">
        <v>126</v>
      </c>
      <c r="B217" s="114" t="s">
        <v>127</v>
      </c>
      <c r="C217" s="95">
        <f t="shared" si="23"/>
        <v>934.09055606109519</v>
      </c>
      <c r="D217" s="95">
        <v>869.64306343821738</v>
      </c>
      <c r="E217" s="95">
        <v>1.4222045957898701</v>
      </c>
      <c r="F217" s="95">
        <v>60.802872468687717</v>
      </c>
      <c r="G217" s="95">
        <v>1.8778992791421512</v>
      </c>
      <c r="H217" s="95">
        <v>0.34451627925801998</v>
      </c>
    </row>
    <row r="218" spans="1:8" ht="15" customHeight="1">
      <c r="A218" s="111" t="s">
        <v>128</v>
      </c>
      <c r="B218" s="114" t="s">
        <v>129</v>
      </c>
      <c r="C218" s="95">
        <f t="shared" si="23"/>
        <v>1202.5629509572532</v>
      </c>
      <c r="D218" s="95">
        <v>1175.5721263621829</v>
      </c>
      <c r="E218" s="95">
        <v>2.6186624303432526</v>
      </c>
      <c r="F218" s="95">
        <v>21.838460811059857</v>
      </c>
      <c r="G218" s="95">
        <v>2.3747601300818459</v>
      </c>
      <c r="H218" s="95">
        <v>0.15894122358548027</v>
      </c>
    </row>
    <row r="219" spans="1:8" ht="15" customHeight="1">
      <c r="A219" s="111" t="s">
        <v>130</v>
      </c>
      <c r="B219" s="114" t="s">
        <v>131</v>
      </c>
      <c r="C219" s="95">
        <f t="shared" si="23"/>
        <v>946.90754441408649</v>
      </c>
      <c r="D219" s="95">
        <v>825.78218146095287</v>
      </c>
      <c r="E219" s="95">
        <v>5.9202088134268775</v>
      </c>
      <c r="F219" s="95">
        <v>113.21517841523136</v>
      </c>
      <c r="G219" s="95">
        <v>1.545354615127396</v>
      </c>
      <c r="H219" s="95">
        <v>0.44462110934807791</v>
      </c>
    </row>
    <row r="220" spans="1:8" ht="15" customHeight="1">
      <c r="A220" s="111" t="s">
        <v>132</v>
      </c>
      <c r="B220" s="114" t="s">
        <v>133</v>
      </c>
      <c r="C220" s="95">
        <f t="shared" si="23"/>
        <v>10360.873556673674</v>
      </c>
      <c r="D220" s="95">
        <v>10309.272036891061</v>
      </c>
      <c r="E220" s="95">
        <v>3.012349363197067</v>
      </c>
      <c r="F220" s="95">
        <v>42.323589718223502</v>
      </c>
      <c r="G220" s="95">
        <v>5.9738524403515898</v>
      </c>
      <c r="H220" s="95">
        <v>0.2917282608422726</v>
      </c>
    </row>
    <row r="221" spans="1:8" ht="15" customHeight="1">
      <c r="A221" s="111" t="s">
        <v>134</v>
      </c>
      <c r="B221" s="114" t="s">
        <v>135</v>
      </c>
      <c r="C221" s="95">
        <f t="shared" si="23"/>
        <v>979.14320911053164</v>
      </c>
      <c r="D221" s="95">
        <v>932.32895028628411</v>
      </c>
      <c r="E221" s="95">
        <v>5.2570777022946995</v>
      </c>
      <c r="F221" s="95">
        <v>39.493132287790353</v>
      </c>
      <c r="G221" s="95">
        <v>1.6267302505568884</v>
      </c>
      <c r="H221" s="95">
        <v>0.43731858360556208</v>
      </c>
    </row>
    <row r="222" spans="1:8" ht="15" customHeight="1">
      <c r="A222" s="111" t="s">
        <v>136</v>
      </c>
      <c r="B222" s="114" t="s">
        <v>332</v>
      </c>
      <c r="C222" s="95">
        <f t="shared" si="23"/>
        <v>2496.5280036095378</v>
      </c>
      <c r="D222" s="95">
        <v>1529.4478391995706</v>
      </c>
      <c r="E222" s="95">
        <v>183.93846105548991</v>
      </c>
      <c r="F222" s="95">
        <v>610.55738857026313</v>
      </c>
      <c r="G222" s="95">
        <v>12.988803347399887</v>
      </c>
      <c r="H222" s="95">
        <v>159.59551143681429</v>
      </c>
    </row>
    <row r="223" spans="1:8" ht="15" customHeight="1">
      <c r="A223" s="111" t="s">
        <v>138</v>
      </c>
      <c r="B223" s="114" t="s">
        <v>139</v>
      </c>
      <c r="C223" s="95">
        <f t="shared" si="23"/>
        <v>243.23579758837801</v>
      </c>
      <c r="D223" s="95">
        <v>212.3480102733408</v>
      </c>
      <c r="E223" s="95">
        <v>3.0080755934761938</v>
      </c>
      <c r="F223" s="95">
        <v>14.252469160902223</v>
      </c>
      <c r="G223" s="95">
        <v>13.513050229493738</v>
      </c>
      <c r="H223" s="95">
        <v>0.11419233116502985</v>
      </c>
    </row>
    <row r="224" spans="1:8" ht="15" customHeight="1">
      <c r="A224" s="111" t="s">
        <v>140</v>
      </c>
      <c r="B224" s="114" t="s">
        <v>141</v>
      </c>
      <c r="C224" s="95">
        <f t="shared" si="23"/>
        <v>5136.7937875438565</v>
      </c>
      <c r="D224" s="95">
        <v>4905.5083671221755</v>
      </c>
      <c r="E224" s="95">
        <v>18.405374609114666</v>
      </c>
      <c r="F224" s="95">
        <v>196.0604509246088</v>
      </c>
      <c r="G224" s="95">
        <v>7.6174435924397308</v>
      </c>
      <c r="H224" s="95">
        <v>9.2021512955182008</v>
      </c>
    </row>
    <row r="225" spans="1:8" ht="15" customHeight="1">
      <c r="A225" s="111" t="s">
        <v>146</v>
      </c>
      <c r="B225" s="114" t="s">
        <v>142</v>
      </c>
      <c r="C225" s="95">
        <f t="shared" si="23"/>
        <v>3597.6154158225468</v>
      </c>
      <c r="D225" s="95">
        <v>3231.7903324255162</v>
      </c>
      <c r="E225" s="95">
        <v>44.863218227430202</v>
      </c>
      <c r="F225" s="95">
        <v>296.55480388745025</v>
      </c>
      <c r="G225" s="95">
        <v>18.225794962107557</v>
      </c>
      <c r="H225" s="95">
        <v>6.1812663200426989</v>
      </c>
    </row>
    <row r="226" spans="1:8" ht="9.9499999999999993" customHeight="1">
      <c r="A226" s="220"/>
      <c r="B226" s="221"/>
      <c r="C226" s="95"/>
      <c r="D226" s="95"/>
      <c r="E226" s="95"/>
      <c r="F226" s="95"/>
      <c r="G226" s="95"/>
      <c r="H226" s="95"/>
    </row>
    <row r="227" spans="1:8" ht="15" customHeight="1">
      <c r="A227" s="180"/>
      <c r="B227" s="119" t="s">
        <v>143</v>
      </c>
      <c r="C227" s="101">
        <f t="shared" ref="C227:H227" si="24">SUM(C208:C225)</f>
        <v>56310.821641313931</v>
      </c>
      <c r="D227" s="96">
        <f t="shared" si="24"/>
        <v>49758.58292381002</v>
      </c>
      <c r="E227" s="96">
        <f t="shared" si="24"/>
        <v>510.02852892778964</v>
      </c>
      <c r="F227" s="96">
        <f t="shared" si="24"/>
        <v>5676.5812853635634</v>
      </c>
      <c r="G227" s="96">
        <f t="shared" si="24"/>
        <v>144.05052387086255</v>
      </c>
      <c r="H227" s="96">
        <f t="shared" si="24"/>
        <v>221.57837934169456</v>
      </c>
    </row>
    <row r="228" spans="1:8" ht="15" customHeight="1">
      <c r="A228" s="100"/>
      <c r="B228" s="282" t="s">
        <v>334</v>
      </c>
      <c r="C228" s="95">
        <f>SUM(D228:H228)</f>
        <v>786749.83098788606</v>
      </c>
      <c r="D228" s="127">
        <v>767566.70785591425</v>
      </c>
      <c r="E228" s="127">
        <v>0</v>
      </c>
      <c r="F228" s="127">
        <v>2330.933861631845</v>
      </c>
      <c r="G228" s="127">
        <v>16771.412830184086</v>
      </c>
      <c r="H228" s="127">
        <v>80.776440155767062</v>
      </c>
    </row>
    <row r="229" spans="1:8" ht="15" customHeight="1">
      <c r="A229" s="100"/>
      <c r="B229" s="119" t="s">
        <v>335</v>
      </c>
      <c r="C229" s="101">
        <f t="shared" ref="C229:H229" si="25">SUM(C227:C228)</f>
        <v>843060.65262920002</v>
      </c>
      <c r="D229" s="96">
        <f t="shared" si="25"/>
        <v>817325.29077972425</v>
      </c>
      <c r="E229" s="96">
        <f t="shared" si="25"/>
        <v>510.02852892778964</v>
      </c>
      <c r="F229" s="96">
        <f t="shared" si="25"/>
        <v>8007.5151469954089</v>
      </c>
      <c r="G229" s="96">
        <f t="shared" si="25"/>
        <v>16915.463354054948</v>
      </c>
      <c r="H229" s="96">
        <f t="shared" si="25"/>
        <v>302.35481949746162</v>
      </c>
    </row>
    <row r="230" spans="1:8" ht="15" customHeight="1">
      <c r="A230" s="100"/>
      <c r="B230" s="282" t="s">
        <v>390</v>
      </c>
      <c r="C230" s="287">
        <f>SUM(D230:H230)</f>
        <v>-93186.227039044257</v>
      </c>
      <c r="D230" s="287">
        <v>-93186.227039044257</v>
      </c>
      <c r="E230" s="95">
        <v>0</v>
      </c>
      <c r="F230" s="95">
        <v>0</v>
      </c>
      <c r="G230" s="95">
        <v>0</v>
      </c>
      <c r="H230" s="95">
        <v>0</v>
      </c>
    </row>
    <row r="231" spans="1:8" ht="15" customHeight="1">
      <c r="A231" s="100"/>
      <c r="B231" s="119" t="s">
        <v>170</v>
      </c>
      <c r="C231" s="96">
        <f>SUM(D231:H231)</f>
        <v>749874.42559015565</v>
      </c>
      <c r="D231" s="96">
        <f>D229+D230</f>
        <v>724139.06374067999</v>
      </c>
      <c r="E231" s="96">
        <f>E229+E230</f>
        <v>510.02852892778964</v>
      </c>
      <c r="F231" s="96">
        <f>F229+F230</f>
        <v>8007.5151469954089</v>
      </c>
      <c r="G231" s="96">
        <f>G229+G230</f>
        <v>16915.463354054948</v>
      </c>
      <c r="H231" s="96">
        <f>H229+H230</f>
        <v>302.35481949746162</v>
      </c>
    </row>
    <row r="232" spans="1:8" ht="18" customHeight="1">
      <c r="A232" s="105" t="s">
        <v>83</v>
      </c>
      <c r="B232" s="106"/>
      <c r="C232" s="106"/>
    </row>
    <row r="233" spans="1:8" ht="15" customHeight="1">
      <c r="A233" s="103" t="s">
        <v>392</v>
      </c>
      <c r="B233" s="106"/>
      <c r="C233" s="106"/>
    </row>
    <row r="234" spans="1:8" ht="15" customHeight="1">
      <c r="A234" s="103" t="s">
        <v>338</v>
      </c>
      <c r="B234" s="106"/>
      <c r="C234" s="106"/>
    </row>
    <row r="235" spans="1:8" ht="15" customHeight="1">
      <c r="A235" s="14" t="s">
        <v>393</v>
      </c>
      <c r="B235" s="106"/>
      <c r="C235" s="106"/>
    </row>
    <row r="236" spans="1:8" ht="15" customHeight="1">
      <c r="A236" s="103" t="s">
        <v>394</v>
      </c>
      <c r="B236" s="106"/>
      <c r="C236" s="106"/>
    </row>
    <row r="237" spans="1:8" ht="15" customHeight="1">
      <c r="A237" s="103" t="s">
        <v>428</v>
      </c>
      <c r="B237" s="106"/>
      <c r="C237" s="106"/>
    </row>
    <row r="238" spans="1:8" s="85" customFormat="1" ht="15" customHeight="1">
      <c r="A238" s="14" t="s">
        <v>395</v>
      </c>
      <c r="B238" s="86"/>
      <c r="C238" s="86"/>
    </row>
    <row r="239" spans="1:8">
      <c r="A239" s="103"/>
      <c r="B239" s="106"/>
      <c r="C239" s="106"/>
    </row>
    <row r="240" spans="1:8">
      <c r="A240" s="103"/>
      <c r="B240" s="106"/>
      <c r="C240" s="106"/>
    </row>
    <row r="241" spans="1:3">
      <c r="B241" s="106"/>
      <c r="C241" s="106"/>
    </row>
    <row r="242" spans="1:3" ht="18">
      <c r="A242" s="105"/>
      <c r="B242" s="118"/>
      <c r="C242" s="106"/>
    </row>
    <row r="243" spans="1:3">
      <c r="A243" s="105"/>
      <c r="B243" s="106"/>
      <c r="C243" s="106"/>
    </row>
    <row r="244" spans="1:3">
      <c r="B244" s="106"/>
      <c r="C244" s="106"/>
    </row>
    <row r="245" spans="1:3">
      <c r="B245" s="106"/>
      <c r="C245" s="106"/>
    </row>
    <row r="246" spans="1:3">
      <c r="B246" s="106"/>
      <c r="C246" s="106"/>
    </row>
    <row r="247" spans="1:3">
      <c r="B247" s="106"/>
      <c r="C247" s="106"/>
    </row>
    <row r="248" spans="1:3">
      <c r="B248" s="106"/>
      <c r="C248" s="106"/>
    </row>
    <row r="249" spans="1:3">
      <c r="B249" s="106"/>
      <c r="C249" s="106"/>
    </row>
    <row r="250" spans="1:3">
      <c r="B250" s="106"/>
      <c r="C250" s="106"/>
    </row>
    <row r="251" spans="1:3">
      <c r="B251" s="106"/>
      <c r="C251" s="106"/>
    </row>
    <row r="252" spans="1:3">
      <c r="B252" s="106"/>
      <c r="C252" s="106"/>
    </row>
    <row r="253" spans="1:3">
      <c r="B253" s="106"/>
      <c r="C253" s="106"/>
    </row>
    <row r="254" spans="1:3">
      <c r="B254" s="106"/>
      <c r="C254" s="106"/>
    </row>
    <row r="255" spans="1:3">
      <c r="B255" s="106"/>
      <c r="C255" s="106"/>
    </row>
    <row r="256" spans="1:3">
      <c r="B256" s="106"/>
      <c r="C256" s="106"/>
    </row>
  </sheetData>
  <pageMargins left="0.59055118110236227" right="0.19685039370078741" top="0.78740157480314965" bottom="0.78740157480314965" header="0.31496062992125984" footer="0.19685039370078741"/>
  <pageSetup paperSize="9" scale="70" orientation="portrait" r:id="rId1"/>
  <headerFooter>
    <oddFooter>&amp;L&amp;"MetaNormalLF-Roman,Standard"&amp;10Statistisches Bundesamt, Tabellen zu den UGR, Teil 5, 2019</oddFooter>
  </headerFooter>
  <rowBreaks count="2" manualBreakCount="2">
    <brk id="155" max="16383" man="1"/>
    <brk id="206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9"/>
  <sheetViews>
    <sheetView workbookViewId="0"/>
  </sheetViews>
  <sheetFormatPr baseColWidth="10" defaultRowHeight="15"/>
  <cols>
    <col min="1" max="1" width="5.7109375" customWidth="1"/>
    <col min="2" max="2" width="55.7109375" customWidth="1"/>
  </cols>
  <sheetData>
    <row r="1" spans="1:9" s="85" customFormat="1" ht="20.100000000000001" customHeight="1">
      <c r="A1" s="271" t="s">
        <v>411</v>
      </c>
      <c r="B1" s="86"/>
      <c r="C1" s="86"/>
    </row>
    <row r="2" spans="1:9" s="88" customFormat="1" ht="18" customHeight="1">
      <c r="A2" s="5" t="s">
        <v>151</v>
      </c>
      <c r="B2" s="123"/>
      <c r="C2" s="89"/>
      <c r="E2" s="116"/>
    </row>
    <row r="3" spans="1:9" s="88" customFormat="1" ht="18" customHeight="1">
      <c r="A3" s="90"/>
      <c r="B3" s="91"/>
      <c r="C3" s="89"/>
      <c r="E3" s="116"/>
      <c r="H3" s="90"/>
    </row>
    <row r="4" spans="1:9" s="104" customFormat="1" ht="50.25" customHeight="1">
      <c r="A4" s="276" t="s">
        <v>322</v>
      </c>
      <c r="B4" s="92" t="s">
        <v>107</v>
      </c>
      <c r="C4" s="92" t="s">
        <v>84</v>
      </c>
      <c r="D4" s="92" t="s">
        <v>85</v>
      </c>
      <c r="E4" s="92" t="s">
        <v>397</v>
      </c>
      <c r="F4" s="92" t="s">
        <v>179</v>
      </c>
      <c r="G4" s="92" t="s">
        <v>106</v>
      </c>
      <c r="H4" s="93" t="s">
        <v>145</v>
      </c>
    </row>
    <row r="5" spans="1:9" ht="24.95" customHeight="1">
      <c r="A5" s="24"/>
      <c r="B5" s="39"/>
      <c r="C5" s="234">
        <v>2005</v>
      </c>
      <c r="D5" s="222"/>
      <c r="E5" s="222"/>
      <c r="F5" s="222"/>
      <c r="G5" s="222"/>
      <c r="H5" s="222"/>
    </row>
    <row r="6" spans="1:9" ht="15" customHeight="1">
      <c r="A6" s="111" t="s">
        <v>108</v>
      </c>
      <c r="B6" s="114" t="s">
        <v>109</v>
      </c>
      <c r="C6" s="95">
        <f>SUM(D6:H6)</f>
        <v>6308.1618297220102</v>
      </c>
      <c r="D6" s="95">
        <v>1071.1159561674178</v>
      </c>
      <c r="E6" s="95">
        <v>2355.4637925705688</v>
      </c>
      <c r="F6" s="95">
        <v>0</v>
      </c>
      <c r="G6" s="95">
        <v>2381.1506625463112</v>
      </c>
      <c r="H6" s="95">
        <v>500.43141843771269</v>
      </c>
      <c r="I6" s="117"/>
    </row>
    <row r="7" spans="1:9" ht="15" customHeight="1">
      <c r="A7" s="111" t="s">
        <v>110</v>
      </c>
      <c r="B7" s="114" t="s">
        <v>111</v>
      </c>
      <c r="C7" s="95">
        <f t="shared" ref="C7:C23" si="0">SUM(D7:H7)</f>
        <v>3060.9142584359342</v>
      </c>
      <c r="D7" s="95">
        <v>479.54704658149603</v>
      </c>
      <c r="E7" s="95">
        <v>1716.6413652778367</v>
      </c>
      <c r="F7" s="95">
        <v>204.65567092428213</v>
      </c>
      <c r="G7" s="95">
        <v>527.67373683014193</v>
      </c>
      <c r="H7" s="95">
        <v>132.39643882217737</v>
      </c>
      <c r="I7" s="117"/>
    </row>
    <row r="8" spans="1:9" ht="15" customHeight="1">
      <c r="A8" s="111" t="s">
        <v>112</v>
      </c>
      <c r="B8" s="114" t="s">
        <v>113</v>
      </c>
      <c r="C8" s="95">
        <f t="shared" si="0"/>
        <v>55620.261142261079</v>
      </c>
      <c r="D8" s="95">
        <v>22646.275599730747</v>
      </c>
      <c r="E8" s="95">
        <v>14778.287988943652</v>
      </c>
      <c r="F8" s="95">
        <v>2927.5199209841057</v>
      </c>
      <c r="G8" s="95">
        <v>13559.876951561006</v>
      </c>
      <c r="H8" s="95">
        <v>1708.3006810415709</v>
      </c>
      <c r="I8" s="117"/>
    </row>
    <row r="9" spans="1:9" ht="15" customHeight="1">
      <c r="A9" s="111" t="s">
        <v>114</v>
      </c>
      <c r="B9" s="114" t="s">
        <v>115</v>
      </c>
      <c r="C9" s="95">
        <f t="shared" si="0"/>
        <v>3636.7684997388101</v>
      </c>
      <c r="D9" s="95">
        <v>790.88550474829128</v>
      </c>
      <c r="E9" s="95">
        <v>205.41473697482874</v>
      </c>
      <c r="F9" s="95">
        <v>364.48009925815199</v>
      </c>
      <c r="G9" s="95">
        <v>1630.355481512488</v>
      </c>
      <c r="H9" s="95">
        <v>645.63267724504976</v>
      </c>
      <c r="I9" s="117"/>
    </row>
    <row r="10" spans="1:9" ht="15" customHeight="1">
      <c r="A10" s="111" t="s">
        <v>116</v>
      </c>
      <c r="B10" s="114" t="s">
        <v>117</v>
      </c>
      <c r="C10" s="95">
        <f t="shared" si="0"/>
        <v>70772.653820990279</v>
      </c>
      <c r="D10" s="95">
        <v>5438.6541236377989</v>
      </c>
      <c r="E10" s="95">
        <v>47810.004599548134</v>
      </c>
      <c r="F10" s="95">
        <v>11720.423569086863</v>
      </c>
      <c r="G10" s="95">
        <v>4212.6841210706871</v>
      </c>
      <c r="H10" s="95">
        <v>1590.8874076467971</v>
      </c>
      <c r="I10" s="117"/>
    </row>
    <row r="11" spans="1:9" ht="15" customHeight="1">
      <c r="A11" s="111" t="s">
        <v>118</v>
      </c>
      <c r="B11" s="114" t="s">
        <v>119</v>
      </c>
      <c r="C11" s="95">
        <f t="shared" si="0"/>
        <v>42376.088815418407</v>
      </c>
      <c r="D11" s="95">
        <v>7374.3586799241475</v>
      </c>
      <c r="E11" s="95">
        <v>12299.805979943794</v>
      </c>
      <c r="F11" s="95">
        <v>1792.1564004160173</v>
      </c>
      <c r="G11" s="95">
        <v>19421.536308333223</v>
      </c>
      <c r="H11" s="95">
        <v>1488.2314468012155</v>
      </c>
      <c r="I11" s="117"/>
    </row>
    <row r="12" spans="1:9" ht="15" customHeight="1">
      <c r="A12" s="111" t="s">
        <v>120</v>
      </c>
      <c r="B12" s="114" t="s">
        <v>121</v>
      </c>
      <c r="C12" s="95">
        <f t="shared" si="0"/>
        <v>123975.07642589878</v>
      </c>
      <c r="D12" s="95">
        <v>23757.523864521019</v>
      </c>
      <c r="E12" s="95">
        <v>57972.900390227122</v>
      </c>
      <c r="F12" s="95">
        <v>6282.9611103995658</v>
      </c>
      <c r="G12" s="95">
        <v>32034.069032658186</v>
      </c>
      <c r="H12" s="95">
        <v>3927.6220280928837</v>
      </c>
      <c r="I12" s="117"/>
    </row>
    <row r="13" spans="1:9" ht="15" customHeight="1">
      <c r="A13" s="111" t="s">
        <v>122</v>
      </c>
      <c r="B13" s="114" t="s">
        <v>123</v>
      </c>
      <c r="C13" s="95">
        <f t="shared" si="0"/>
        <v>345022.68386179744</v>
      </c>
      <c r="D13" s="95">
        <v>8672.9230204285104</v>
      </c>
      <c r="E13" s="95">
        <v>265437.34955849702</v>
      </c>
      <c r="F13" s="95">
        <v>1478.1980999690441</v>
      </c>
      <c r="G13" s="95">
        <v>41382.579999564237</v>
      </c>
      <c r="H13" s="95">
        <v>28051.63318333865</v>
      </c>
      <c r="I13" s="117"/>
    </row>
    <row r="14" spans="1:9" ht="15" customHeight="1">
      <c r="A14" s="111" t="s">
        <v>124</v>
      </c>
      <c r="B14" s="114" t="s">
        <v>125</v>
      </c>
      <c r="C14" s="95">
        <f t="shared" si="0"/>
        <v>2398.6807338790873</v>
      </c>
      <c r="D14" s="95">
        <v>1042.8476635497027</v>
      </c>
      <c r="E14" s="95">
        <v>106.90727512624711</v>
      </c>
      <c r="F14" s="95">
        <v>468.12762415724615</v>
      </c>
      <c r="G14" s="95">
        <v>683.75290715014989</v>
      </c>
      <c r="H14" s="95">
        <v>97.045263895741087</v>
      </c>
      <c r="I14" s="117"/>
    </row>
    <row r="15" spans="1:9" ht="15" customHeight="1">
      <c r="A15" s="111" t="s">
        <v>126</v>
      </c>
      <c r="B15" s="114" t="s">
        <v>127</v>
      </c>
      <c r="C15" s="95">
        <f t="shared" si="0"/>
        <v>34730.172721058232</v>
      </c>
      <c r="D15" s="95">
        <v>7620.5826754885165</v>
      </c>
      <c r="E15" s="95">
        <v>14747.608426087478</v>
      </c>
      <c r="F15" s="95">
        <v>3177.2047667557968</v>
      </c>
      <c r="G15" s="95">
        <v>6409.40137267307</v>
      </c>
      <c r="H15" s="95">
        <v>2775.3754800533725</v>
      </c>
      <c r="I15" s="117"/>
    </row>
    <row r="16" spans="1:9" ht="15" customHeight="1">
      <c r="A16" s="111" t="s">
        <v>128</v>
      </c>
      <c r="B16" s="114" t="s">
        <v>129</v>
      </c>
      <c r="C16" s="95">
        <f t="shared" si="0"/>
        <v>2263.7891581816825</v>
      </c>
      <c r="D16" s="95">
        <v>1691.857149337585</v>
      </c>
      <c r="E16" s="95">
        <v>211.99130121548231</v>
      </c>
      <c r="F16" s="95">
        <v>224.13870680477422</v>
      </c>
      <c r="G16" s="95">
        <v>94.810648881275029</v>
      </c>
      <c r="H16" s="95">
        <v>40.991351942565942</v>
      </c>
      <c r="I16" s="117"/>
    </row>
    <row r="17" spans="1:9" ht="15" customHeight="1">
      <c r="A17" s="111" t="s">
        <v>130</v>
      </c>
      <c r="B17" s="114" t="s">
        <v>131</v>
      </c>
      <c r="C17" s="95">
        <f t="shared" si="0"/>
        <v>7737.6030034696796</v>
      </c>
      <c r="D17" s="95">
        <v>3733.5752815711467</v>
      </c>
      <c r="E17" s="95">
        <v>1235.7227514772526</v>
      </c>
      <c r="F17" s="95">
        <v>74.92676119066563</v>
      </c>
      <c r="G17" s="95">
        <v>1900.2182657996441</v>
      </c>
      <c r="H17" s="95">
        <v>793.15994343097213</v>
      </c>
      <c r="I17" s="117"/>
    </row>
    <row r="18" spans="1:9" ht="15" customHeight="1">
      <c r="A18" s="111" t="s">
        <v>132</v>
      </c>
      <c r="B18" s="114" t="s">
        <v>133</v>
      </c>
      <c r="C18" s="95">
        <f t="shared" si="0"/>
        <v>53612.778169645113</v>
      </c>
      <c r="D18" s="95">
        <v>24292.79558566866</v>
      </c>
      <c r="E18" s="95">
        <v>2954.42159159735</v>
      </c>
      <c r="F18" s="95">
        <v>712.12965614646112</v>
      </c>
      <c r="G18" s="95">
        <v>19850.045604468978</v>
      </c>
      <c r="H18" s="95">
        <v>5803.3857317636539</v>
      </c>
      <c r="I18" s="117"/>
    </row>
    <row r="19" spans="1:9" ht="15" customHeight="1">
      <c r="A19" s="111" t="s">
        <v>134</v>
      </c>
      <c r="B19" s="114" t="s">
        <v>135</v>
      </c>
      <c r="C19" s="95">
        <f t="shared" si="0"/>
        <v>6755.7581224809264</v>
      </c>
      <c r="D19" s="95">
        <v>1971.2698102682311</v>
      </c>
      <c r="E19" s="95">
        <v>2282.7234561093946</v>
      </c>
      <c r="F19" s="95">
        <v>84.648160015682848</v>
      </c>
      <c r="G19" s="95">
        <v>1674.3627736458927</v>
      </c>
      <c r="H19" s="95">
        <v>742.75392244172474</v>
      </c>
      <c r="I19" s="117"/>
    </row>
    <row r="20" spans="1:9" ht="15" customHeight="1">
      <c r="A20" s="111" t="s">
        <v>136</v>
      </c>
      <c r="B20" s="114" t="s">
        <v>332</v>
      </c>
      <c r="C20" s="95">
        <f t="shared" si="0"/>
        <v>29785.563484086015</v>
      </c>
      <c r="D20" s="95">
        <v>3884.5962572182593</v>
      </c>
      <c r="E20" s="95">
        <v>154.20902921701745</v>
      </c>
      <c r="F20" s="95">
        <v>11248.536486165407</v>
      </c>
      <c r="G20" s="95">
        <v>4392.1438777037465</v>
      </c>
      <c r="H20" s="95">
        <v>10106.077833781581</v>
      </c>
      <c r="I20" s="117"/>
    </row>
    <row r="21" spans="1:9" ht="15" customHeight="1">
      <c r="A21" s="111" t="s">
        <v>138</v>
      </c>
      <c r="B21" s="114" t="s">
        <v>139</v>
      </c>
      <c r="C21" s="95">
        <f t="shared" si="0"/>
        <v>1504.3342341350617</v>
      </c>
      <c r="D21" s="95">
        <v>506.80016026760876</v>
      </c>
      <c r="E21" s="95">
        <v>408.38599316965553</v>
      </c>
      <c r="F21" s="95">
        <v>186.69667997015966</v>
      </c>
      <c r="G21" s="95">
        <v>290.7764843505168</v>
      </c>
      <c r="H21" s="95">
        <v>111.67491637712098</v>
      </c>
      <c r="I21" s="117"/>
    </row>
    <row r="22" spans="1:9" ht="15" customHeight="1">
      <c r="A22" s="111" t="s">
        <v>140</v>
      </c>
      <c r="B22" s="114" t="s">
        <v>141</v>
      </c>
      <c r="C22" s="95">
        <f t="shared" si="0"/>
        <v>4834.2048605756772</v>
      </c>
      <c r="D22" s="95">
        <v>2435.8375595168727</v>
      </c>
      <c r="E22" s="95">
        <v>70.973094360212642</v>
      </c>
      <c r="F22" s="95">
        <v>949.96572741027421</v>
      </c>
      <c r="G22" s="95">
        <v>548.37099484842224</v>
      </c>
      <c r="H22" s="95">
        <v>829.05748443989535</v>
      </c>
      <c r="I22" s="117"/>
    </row>
    <row r="23" spans="1:9" ht="15" customHeight="1">
      <c r="A23" s="111" t="s">
        <v>146</v>
      </c>
      <c r="B23" s="114" t="s">
        <v>142</v>
      </c>
      <c r="C23" s="95">
        <f t="shared" si="0"/>
        <v>44204.858004333779</v>
      </c>
      <c r="D23" s="95">
        <v>15958.935808879727</v>
      </c>
      <c r="E23" s="95">
        <v>8491.4334125653186</v>
      </c>
      <c r="F23" s="95">
        <v>2473.5525652993365</v>
      </c>
      <c r="G23" s="95">
        <v>13404.321599586166</v>
      </c>
      <c r="H23" s="95">
        <v>3876.614618003232</v>
      </c>
      <c r="I23" s="117"/>
    </row>
    <row r="24" spans="1:9" ht="9.9499999999999993" customHeight="1">
      <c r="A24" s="220"/>
      <c r="B24" s="221"/>
      <c r="C24" s="95"/>
      <c r="D24" s="95"/>
      <c r="E24" s="95"/>
      <c r="F24" s="95"/>
      <c r="G24" s="95"/>
      <c r="H24" s="95"/>
      <c r="I24" s="117"/>
    </row>
    <row r="25" spans="1:9" ht="15" customHeight="1">
      <c r="A25" s="180"/>
      <c r="B25" s="119" t="s">
        <v>143</v>
      </c>
      <c r="C25" s="101">
        <f t="shared" ref="C25:H25" si="1">SUM(C6:C23)</f>
        <v>838600.35114610801</v>
      </c>
      <c r="D25" s="96">
        <f t="shared" si="1"/>
        <v>133370.38174750574</v>
      </c>
      <c r="E25" s="96">
        <f>SUM(E6:E23)</f>
        <v>433240.24474290846</v>
      </c>
      <c r="F25" s="96">
        <f>SUM(F6:F23)</f>
        <v>44370.322004953836</v>
      </c>
      <c r="G25" s="96">
        <f>SUM(G6:G23)</f>
        <v>164398.13082318418</v>
      </c>
      <c r="H25" s="96">
        <f t="shared" si="1"/>
        <v>63221.271827555924</v>
      </c>
      <c r="I25" s="117"/>
    </row>
    <row r="26" spans="1:9" ht="15" customHeight="1">
      <c r="A26" s="100"/>
      <c r="B26" s="282" t="s">
        <v>398</v>
      </c>
      <c r="C26" s="95">
        <f>SUM(D26:H26)</f>
        <v>399618.92256106512</v>
      </c>
      <c r="D26" s="127">
        <v>323470.71845536231</v>
      </c>
      <c r="E26" s="127">
        <v>0</v>
      </c>
      <c r="F26" s="183">
        <v>0</v>
      </c>
      <c r="G26" s="183">
        <v>34319.238267134402</v>
      </c>
      <c r="H26" s="183">
        <v>41828.96583856838</v>
      </c>
      <c r="I26" s="117"/>
    </row>
    <row r="27" spans="1:9" ht="15" customHeight="1">
      <c r="A27" s="100"/>
      <c r="B27" s="119" t="s">
        <v>399</v>
      </c>
      <c r="C27" s="101">
        <f t="shared" ref="C27:H27" si="2">SUM(C25:C26)</f>
        <v>1238219.2737071731</v>
      </c>
      <c r="D27" s="96">
        <f t="shared" si="2"/>
        <v>456841.10020286805</v>
      </c>
      <c r="E27" s="96">
        <f>SUM(E25:E26)</f>
        <v>433240.24474290846</v>
      </c>
      <c r="F27" s="96">
        <f>SUM(F25:F26)</f>
        <v>44370.322004953836</v>
      </c>
      <c r="G27" s="96">
        <f>SUM(G25:G26)</f>
        <v>198717.36909031859</v>
      </c>
      <c r="H27" s="96">
        <f t="shared" si="2"/>
        <v>105050.2376661243</v>
      </c>
      <c r="I27" s="117"/>
    </row>
    <row r="28" spans="1:9" ht="15" customHeight="1">
      <c r="A28" s="100"/>
      <c r="B28" s="282" t="s">
        <v>400</v>
      </c>
      <c r="C28" s="287">
        <f>SUM(D28:H28)</f>
        <v>-93032.610821820475</v>
      </c>
      <c r="D28" s="287">
        <v>-30480.630422430404</v>
      </c>
      <c r="E28" s="287">
        <v>-41298.089381756792</v>
      </c>
      <c r="F28" s="298" t="s">
        <v>210</v>
      </c>
      <c r="G28" s="287">
        <v>-21253.891017633279</v>
      </c>
      <c r="H28" s="298" t="s">
        <v>210</v>
      </c>
      <c r="I28" s="117"/>
    </row>
    <row r="29" spans="1:9" ht="15" customHeight="1">
      <c r="A29" s="100"/>
      <c r="B29" s="119" t="s">
        <v>170</v>
      </c>
      <c r="C29" s="96">
        <f>SUM(D29:H29)</f>
        <v>1145186.6628853527</v>
      </c>
      <c r="D29" s="96">
        <f>D27+D28</f>
        <v>426360.46978043765</v>
      </c>
      <c r="E29" s="96">
        <f>E27+E28</f>
        <v>391942.15536115167</v>
      </c>
      <c r="F29" s="96">
        <f>F27</f>
        <v>44370.322004953836</v>
      </c>
      <c r="G29" s="96">
        <f>G27+G28</f>
        <v>177463.47807268531</v>
      </c>
      <c r="H29" s="96">
        <f>H27</f>
        <v>105050.2376661243</v>
      </c>
      <c r="I29" s="117"/>
    </row>
    <row r="30" spans="1:9" ht="24.95" customHeight="1">
      <c r="A30" s="100"/>
      <c r="B30" s="39"/>
      <c r="C30" s="234">
        <v>2010</v>
      </c>
      <c r="D30" s="222"/>
      <c r="E30" s="222"/>
      <c r="F30" s="222"/>
      <c r="G30" s="222"/>
      <c r="H30" s="222"/>
    </row>
    <row r="31" spans="1:9" ht="15" customHeight="1">
      <c r="A31" s="111" t="s">
        <v>108</v>
      </c>
      <c r="B31" s="114" t="s">
        <v>109</v>
      </c>
      <c r="C31" s="95">
        <f>SUM(D31:H31)</f>
        <v>7004.4188590225012</v>
      </c>
      <c r="D31" s="95">
        <v>928.67419457855499</v>
      </c>
      <c r="E31" s="95">
        <v>2917.8593855220515</v>
      </c>
      <c r="F31" s="95">
        <v>0</v>
      </c>
      <c r="G31" s="95">
        <v>2603.4095863799448</v>
      </c>
      <c r="H31" s="95">
        <v>554.47569254195002</v>
      </c>
      <c r="I31" s="117"/>
    </row>
    <row r="32" spans="1:9" ht="15" customHeight="1">
      <c r="A32" s="111" t="s">
        <v>110</v>
      </c>
      <c r="B32" s="114" t="s">
        <v>111</v>
      </c>
      <c r="C32" s="95">
        <f t="shared" ref="C32:C48" si="3">SUM(D32:H32)</f>
        <v>2899.8972306021151</v>
      </c>
      <c r="D32" s="95">
        <v>389.27291778354981</v>
      </c>
      <c r="E32" s="95">
        <v>1645.2842002151333</v>
      </c>
      <c r="F32" s="95">
        <v>240.709054039249</v>
      </c>
      <c r="G32" s="95">
        <v>503.46014060432651</v>
      </c>
      <c r="H32" s="95">
        <v>121.17091795985624</v>
      </c>
      <c r="I32" s="117"/>
    </row>
    <row r="33" spans="1:9" ht="15" customHeight="1">
      <c r="A33" s="111" t="s">
        <v>112</v>
      </c>
      <c r="B33" s="114" t="s">
        <v>113</v>
      </c>
      <c r="C33" s="95">
        <f t="shared" si="3"/>
        <v>62996.560731303231</v>
      </c>
      <c r="D33" s="95">
        <v>26762.776534282344</v>
      </c>
      <c r="E33" s="95">
        <v>16115.801764152009</v>
      </c>
      <c r="F33" s="95">
        <v>3443.2495697705667</v>
      </c>
      <c r="G33" s="95">
        <v>15311.274007877424</v>
      </c>
      <c r="H33" s="95">
        <v>1363.4588552208845</v>
      </c>
      <c r="I33" s="117"/>
    </row>
    <row r="34" spans="1:9" ht="15" customHeight="1">
      <c r="A34" s="111" t="s">
        <v>114</v>
      </c>
      <c r="B34" s="114" t="s">
        <v>115</v>
      </c>
      <c r="C34" s="95">
        <f t="shared" si="3"/>
        <v>6200.4093659899463</v>
      </c>
      <c r="D34" s="95">
        <v>1947.9649223857116</v>
      </c>
      <c r="E34" s="95">
        <v>469.66661513595341</v>
      </c>
      <c r="F34" s="95">
        <v>428.68912213539772</v>
      </c>
      <c r="G34" s="95">
        <v>2904.8331065260622</v>
      </c>
      <c r="H34" s="95">
        <v>449.25559980682181</v>
      </c>
      <c r="I34" s="117"/>
    </row>
    <row r="35" spans="1:9" ht="15" customHeight="1">
      <c r="A35" s="111" t="s">
        <v>116</v>
      </c>
      <c r="B35" s="114" t="s">
        <v>117</v>
      </c>
      <c r="C35" s="95">
        <f t="shared" si="3"/>
        <v>74499.612599935703</v>
      </c>
      <c r="D35" s="95">
        <v>6978.523401290483</v>
      </c>
      <c r="E35" s="95">
        <v>44576.93793622862</v>
      </c>
      <c r="F35" s="95">
        <v>13785.164405720281</v>
      </c>
      <c r="G35" s="95">
        <v>6549.143123337969</v>
      </c>
      <c r="H35" s="95">
        <v>2609.8437333583602</v>
      </c>
      <c r="I35" s="117"/>
    </row>
    <row r="36" spans="1:9" ht="15" customHeight="1">
      <c r="A36" s="111" t="s">
        <v>118</v>
      </c>
      <c r="B36" s="114" t="s">
        <v>119</v>
      </c>
      <c r="C36" s="95">
        <f t="shared" si="3"/>
        <v>44061.333045666739</v>
      </c>
      <c r="D36" s="95">
        <v>6870.6065018218706</v>
      </c>
      <c r="E36" s="95">
        <v>11951.824395885038</v>
      </c>
      <c r="F36" s="95">
        <v>2107.8735316067978</v>
      </c>
      <c r="G36" s="95">
        <v>22045.702872699607</v>
      </c>
      <c r="H36" s="95">
        <v>1085.325743653425</v>
      </c>
      <c r="I36" s="117"/>
    </row>
    <row r="37" spans="1:9" ht="15" customHeight="1">
      <c r="A37" s="111" t="s">
        <v>120</v>
      </c>
      <c r="B37" s="114" t="s">
        <v>121</v>
      </c>
      <c r="C37" s="95">
        <f t="shared" si="3"/>
        <v>123527.5086849034</v>
      </c>
      <c r="D37" s="95">
        <v>20837.083133260006</v>
      </c>
      <c r="E37" s="95">
        <v>52077.327511001771</v>
      </c>
      <c r="F37" s="95">
        <v>7389.8056116373609</v>
      </c>
      <c r="G37" s="95">
        <v>39880.069057975168</v>
      </c>
      <c r="H37" s="95">
        <v>3343.2233710290943</v>
      </c>
      <c r="I37" s="117"/>
    </row>
    <row r="38" spans="1:9" ht="15" customHeight="1">
      <c r="A38" s="111" t="s">
        <v>122</v>
      </c>
      <c r="B38" s="114" t="s">
        <v>123</v>
      </c>
      <c r="C38" s="95">
        <f t="shared" si="3"/>
        <v>351367.8875746252</v>
      </c>
      <c r="D38" s="95">
        <v>14355.791923939589</v>
      </c>
      <c r="E38" s="95">
        <v>282310.19376226567</v>
      </c>
      <c r="F38" s="95">
        <v>1738.6064345014288</v>
      </c>
      <c r="G38" s="95">
        <v>25472.72270717498</v>
      </c>
      <c r="H38" s="95">
        <v>27490.572746743568</v>
      </c>
      <c r="I38" s="117"/>
    </row>
    <row r="39" spans="1:9" ht="15" customHeight="1">
      <c r="A39" s="111" t="s">
        <v>124</v>
      </c>
      <c r="B39" s="114" t="s">
        <v>125</v>
      </c>
      <c r="C39" s="95">
        <f t="shared" si="3"/>
        <v>2686.6812967265523</v>
      </c>
      <c r="D39" s="95">
        <v>1272.5102734556742</v>
      </c>
      <c r="E39" s="95">
        <v>38.975728399205565</v>
      </c>
      <c r="F39" s="95">
        <v>550.59582307993674</v>
      </c>
      <c r="G39" s="95">
        <v>775.11559936162837</v>
      </c>
      <c r="H39" s="95">
        <v>49.483872430107724</v>
      </c>
      <c r="I39" s="117"/>
    </row>
    <row r="40" spans="1:9" ht="15" customHeight="1">
      <c r="A40" s="111" t="s">
        <v>126</v>
      </c>
      <c r="B40" s="114" t="s">
        <v>127</v>
      </c>
      <c r="C40" s="95">
        <f t="shared" si="3"/>
        <v>26177.725533421559</v>
      </c>
      <c r="D40" s="95">
        <v>5364.0610992291304</v>
      </c>
      <c r="E40" s="95">
        <v>11755.183786736903</v>
      </c>
      <c r="F40" s="95">
        <v>3736.920410955689</v>
      </c>
      <c r="G40" s="95">
        <v>4387.2244011636349</v>
      </c>
      <c r="H40" s="95">
        <v>934.33583533620026</v>
      </c>
      <c r="I40" s="117"/>
    </row>
    <row r="41" spans="1:9" ht="15" customHeight="1">
      <c r="A41" s="111" t="s">
        <v>128</v>
      </c>
      <c r="B41" s="114" t="s">
        <v>129</v>
      </c>
      <c r="C41" s="95">
        <f t="shared" si="3"/>
        <v>3256.0257881768271</v>
      </c>
      <c r="D41" s="95">
        <v>2742.4748173339776</v>
      </c>
      <c r="E41" s="95">
        <v>83.044557866539975</v>
      </c>
      <c r="F41" s="95">
        <v>263.62433957922855</v>
      </c>
      <c r="G41" s="95">
        <v>145.65810086955412</v>
      </c>
      <c r="H41" s="95">
        <v>21.223972527527046</v>
      </c>
      <c r="I41" s="117"/>
    </row>
    <row r="42" spans="1:9" ht="15" customHeight="1">
      <c r="A42" s="111" t="s">
        <v>130</v>
      </c>
      <c r="B42" s="114" t="s">
        <v>131</v>
      </c>
      <c r="C42" s="95">
        <f t="shared" si="3"/>
        <v>8495.3205659513787</v>
      </c>
      <c r="D42" s="95">
        <v>4164.2818698418523</v>
      </c>
      <c r="E42" s="95">
        <v>0</v>
      </c>
      <c r="F42" s="95">
        <v>88.126313465814391</v>
      </c>
      <c r="G42" s="95">
        <v>3457.2281946264266</v>
      </c>
      <c r="H42" s="95">
        <v>785.68418801728558</v>
      </c>
      <c r="I42" s="117"/>
    </row>
    <row r="43" spans="1:9" ht="15" customHeight="1">
      <c r="A43" s="111" t="s">
        <v>132</v>
      </c>
      <c r="B43" s="114" t="s">
        <v>133</v>
      </c>
      <c r="C43" s="95">
        <f t="shared" si="3"/>
        <v>68587.283054664251</v>
      </c>
      <c r="D43" s="95">
        <v>33352.70789968552</v>
      </c>
      <c r="E43" s="95">
        <v>2475.8842716013787</v>
      </c>
      <c r="F43" s="95">
        <v>837.58273157126609</v>
      </c>
      <c r="G43" s="95">
        <v>27581.060309913817</v>
      </c>
      <c r="H43" s="95">
        <v>4340.0478418922603</v>
      </c>
      <c r="I43" s="117"/>
    </row>
    <row r="44" spans="1:9" ht="15" customHeight="1">
      <c r="A44" s="111" t="s">
        <v>134</v>
      </c>
      <c r="B44" s="114" t="s">
        <v>135</v>
      </c>
      <c r="C44" s="95">
        <f t="shared" si="3"/>
        <v>3458.7341415250739</v>
      </c>
      <c r="D44" s="95">
        <v>1520.1823593765753</v>
      </c>
      <c r="E44" s="95">
        <v>698.51191012301854</v>
      </c>
      <c r="F44" s="95">
        <v>99.560292815323422</v>
      </c>
      <c r="G44" s="95">
        <v>962.90373881956657</v>
      </c>
      <c r="H44" s="95">
        <v>177.57584039059014</v>
      </c>
      <c r="I44" s="117"/>
    </row>
    <row r="45" spans="1:9" ht="15" customHeight="1">
      <c r="A45" s="111" t="s">
        <v>136</v>
      </c>
      <c r="B45" s="114" t="s">
        <v>332</v>
      </c>
      <c r="C45" s="95">
        <f t="shared" si="3"/>
        <v>34493.104767420715</v>
      </c>
      <c r="D45" s="95">
        <v>5583.7842504658502</v>
      </c>
      <c r="E45" s="95">
        <v>324.43675325890229</v>
      </c>
      <c r="F45" s="95">
        <v>13230.146834839543</v>
      </c>
      <c r="G45" s="95">
        <v>5484.7215355113876</v>
      </c>
      <c r="H45" s="95">
        <v>9870.0153933450329</v>
      </c>
      <c r="I45" s="117"/>
    </row>
    <row r="46" spans="1:9" ht="15" customHeight="1">
      <c r="A46" s="111" t="s">
        <v>138</v>
      </c>
      <c r="B46" s="114" t="s">
        <v>139</v>
      </c>
      <c r="C46" s="95">
        <f t="shared" si="3"/>
        <v>1684.9729361081131</v>
      </c>
      <c r="D46" s="95">
        <v>717.47727310915354</v>
      </c>
      <c r="E46" s="95">
        <v>309.34694175623423</v>
      </c>
      <c r="F46" s="95">
        <v>219.58629841492231</v>
      </c>
      <c r="G46" s="95">
        <v>344.04982496614372</v>
      </c>
      <c r="H46" s="95">
        <v>94.512597861659359</v>
      </c>
      <c r="I46" s="117"/>
    </row>
    <row r="47" spans="1:9" ht="15" customHeight="1">
      <c r="A47" s="111" t="s">
        <v>140</v>
      </c>
      <c r="B47" s="114" t="s">
        <v>141</v>
      </c>
      <c r="C47" s="95">
        <f t="shared" si="3"/>
        <v>7635.3411423768157</v>
      </c>
      <c r="D47" s="95">
        <v>4921.5186212399476</v>
      </c>
      <c r="E47" s="95">
        <v>95.446736382266067</v>
      </c>
      <c r="F47" s="95">
        <v>1117.3174463327484</v>
      </c>
      <c r="G47" s="95">
        <v>1082.542777366938</v>
      </c>
      <c r="H47" s="95">
        <v>418.51556105491557</v>
      </c>
      <c r="I47" s="117"/>
    </row>
    <row r="48" spans="1:9" ht="15" customHeight="1">
      <c r="A48" s="111" t="s">
        <v>146</v>
      </c>
      <c r="B48" s="114" t="s">
        <v>142</v>
      </c>
      <c r="C48" s="95">
        <f t="shared" si="3"/>
        <v>46801.95973997844</v>
      </c>
      <c r="D48" s="95">
        <v>18652.838923733289</v>
      </c>
      <c r="E48" s="95">
        <v>7114.9796603933873</v>
      </c>
      <c r="F48" s="95">
        <v>2909.3085738623281</v>
      </c>
      <c r="G48" s="95">
        <v>15371.251553088354</v>
      </c>
      <c r="H48" s="95">
        <v>2753.5810289010838</v>
      </c>
      <c r="I48" s="117"/>
    </row>
    <row r="49" spans="1:9" ht="9.9499999999999993" customHeight="1">
      <c r="A49" s="220"/>
      <c r="B49" s="221"/>
      <c r="C49" s="95"/>
      <c r="D49" s="95"/>
      <c r="E49" s="95"/>
      <c r="F49" s="95"/>
      <c r="G49" s="95"/>
      <c r="H49" s="95"/>
      <c r="I49" s="117"/>
    </row>
    <row r="50" spans="1:9" ht="15" customHeight="1">
      <c r="A50" s="180"/>
      <c r="B50" s="119" t="s">
        <v>143</v>
      </c>
      <c r="C50" s="101">
        <f t="shared" ref="C50:H50" si="4">SUM(C31:C48)</f>
        <v>875834.77705839858</v>
      </c>
      <c r="D50" s="96">
        <f t="shared" si="4"/>
        <v>157362.53091681312</v>
      </c>
      <c r="E50" s="96">
        <f t="shared" si="4"/>
        <v>434960.70591692405</v>
      </c>
      <c r="F50" s="96">
        <f t="shared" si="4"/>
        <v>52186.866794327878</v>
      </c>
      <c r="G50" s="96">
        <f t="shared" si="4"/>
        <v>174862.37063826289</v>
      </c>
      <c r="H50" s="96">
        <f t="shared" si="4"/>
        <v>56462.30279207063</v>
      </c>
      <c r="I50" s="117"/>
    </row>
    <row r="51" spans="1:9" ht="15" customHeight="1">
      <c r="A51" s="100"/>
      <c r="B51" s="282" t="s">
        <v>398</v>
      </c>
      <c r="C51" s="95">
        <f>SUM(D51:H51)</f>
        <v>481520.25638378254</v>
      </c>
      <c r="D51" s="127">
        <v>421739.19252635812</v>
      </c>
      <c r="E51" s="127">
        <v>0</v>
      </c>
      <c r="F51" s="127">
        <v>0</v>
      </c>
      <c r="G51" s="127">
        <v>54448.89169984543</v>
      </c>
      <c r="H51" s="127">
        <v>5332.1721575789616</v>
      </c>
      <c r="I51" s="117"/>
    </row>
    <row r="52" spans="1:9" ht="15" customHeight="1">
      <c r="A52" s="100"/>
      <c r="B52" s="119" t="s">
        <v>399</v>
      </c>
      <c r="C52" s="101">
        <f t="shared" ref="C52:H52" si="5">SUM(C50:C51)</f>
        <v>1357355.0334421811</v>
      </c>
      <c r="D52" s="96">
        <f t="shared" si="5"/>
        <v>579101.72344317124</v>
      </c>
      <c r="E52" s="96">
        <f t="shared" si="5"/>
        <v>434960.70591692405</v>
      </c>
      <c r="F52" s="96">
        <f t="shared" si="5"/>
        <v>52186.866794327878</v>
      </c>
      <c r="G52" s="96">
        <f t="shared" si="5"/>
        <v>229311.26233810832</v>
      </c>
      <c r="H52" s="96">
        <f t="shared" si="5"/>
        <v>61794.474949649593</v>
      </c>
      <c r="I52" s="117"/>
    </row>
    <row r="53" spans="1:9" ht="15" customHeight="1">
      <c r="A53" s="100"/>
      <c r="B53" s="282" t="s">
        <v>400</v>
      </c>
      <c r="C53" s="287">
        <f>SUM(D53:H53)</f>
        <v>-100331.51403201118</v>
      </c>
      <c r="D53" s="287">
        <v>-32273.253632847682</v>
      </c>
      <c r="E53" s="287">
        <v>-47675.136558525715</v>
      </c>
      <c r="F53" s="95">
        <v>0</v>
      </c>
      <c r="G53" s="287">
        <v>-20383.123840637774</v>
      </c>
      <c r="H53" s="95">
        <v>0</v>
      </c>
      <c r="I53" s="117"/>
    </row>
    <row r="54" spans="1:9" ht="15" customHeight="1">
      <c r="A54" s="100"/>
      <c r="B54" s="119" t="s">
        <v>170</v>
      </c>
      <c r="C54" s="96">
        <f>SUM(D54:H54)</f>
        <v>1257023.5194101699</v>
      </c>
      <c r="D54" s="96">
        <f>D52+D53</f>
        <v>546828.46981032356</v>
      </c>
      <c r="E54" s="96">
        <f>E52+E53</f>
        <v>387285.56935839832</v>
      </c>
      <c r="F54" s="96">
        <f>F52+F53</f>
        <v>52186.866794327878</v>
      </c>
      <c r="G54" s="96">
        <f>G52+G53</f>
        <v>208928.13849747056</v>
      </c>
      <c r="H54" s="96">
        <f>H52+H53</f>
        <v>61794.474949649593</v>
      </c>
      <c r="I54" s="117"/>
    </row>
    <row r="55" spans="1:9" ht="9.9499999999999993" customHeight="1">
      <c r="A55" s="100"/>
      <c r="B55" s="179"/>
      <c r="C55" s="96"/>
      <c r="D55" s="96"/>
      <c r="E55" s="96"/>
      <c r="F55" s="96"/>
      <c r="G55" s="96"/>
      <c r="H55" s="96"/>
      <c r="I55" s="117"/>
    </row>
    <row r="56" spans="1:9" ht="24.95" hidden="1" customHeight="1">
      <c r="A56" s="100"/>
      <c r="B56" s="39"/>
      <c r="C56" s="234">
        <v>2011</v>
      </c>
      <c r="D56" s="222"/>
      <c r="E56" s="222"/>
      <c r="F56" s="222"/>
      <c r="G56" s="222"/>
      <c r="H56" s="222"/>
    </row>
    <row r="57" spans="1:9" ht="15" hidden="1" customHeight="1">
      <c r="A57" s="111" t="s">
        <v>108</v>
      </c>
      <c r="B57" s="114" t="s">
        <v>109</v>
      </c>
      <c r="C57" s="95">
        <v>7020.0531013872533</v>
      </c>
      <c r="D57" s="95">
        <v>954.42285670946524</v>
      </c>
      <c r="E57" s="95">
        <v>2981.6713369077761</v>
      </c>
      <c r="F57" s="95">
        <v>0</v>
      </c>
      <c r="G57" s="95">
        <v>2473.8909083364751</v>
      </c>
      <c r="H57" s="95">
        <v>610.0679994335369</v>
      </c>
    </row>
    <row r="58" spans="1:9" ht="15" hidden="1" customHeight="1">
      <c r="A58" s="111" t="s">
        <v>110</v>
      </c>
      <c r="B58" s="114" t="s">
        <v>111</v>
      </c>
      <c r="C58" s="95">
        <v>2683.3835776466626</v>
      </c>
      <c r="D58" s="95">
        <v>382.4824947218147</v>
      </c>
      <c r="E58" s="95">
        <v>1512.7535745678397</v>
      </c>
      <c r="F58" s="95">
        <v>232.68717078415818</v>
      </c>
      <c r="G58" s="95">
        <v>437.83871308675901</v>
      </c>
      <c r="H58" s="95">
        <v>117.62162448609112</v>
      </c>
    </row>
    <row r="59" spans="1:9" ht="15" hidden="1" customHeight="1">
      <c r="A59" s="111" t="s">
        <v>112</v>
      </c>
      <c r="B59" s="114" t="s">
        <v>113</v>
      </c>
      <c r="C59" s="95">
        <v>65142.601979373212</v>
      </c>
      <c r="D59" s="95">
        <v>29067.764513078164</v>
      </c>
      <c r="E59" s="95">
        <v>15631.93368005491</v>
      </c>
      <c r="F59" s="95">
        <v>3715.1703103012956</v>
      </c>
      <c r="G59" s="95">
        <v>15432.942662584315</v>
      </c>
      <c r="H59" s="95">
        <v>1294.7908133545268</v>
      </c>
    </row>
    <row r="60" spans="1:9" ht="15" hidden="1" customHeight="1">
      <c r="A60" s="111" t="s">
        <v>114</v>
      </c>
      <c r="B60" s="114" t="s">
        <v>115</v>
      </c>
      <c r="C60" s="95">
        <v>5851.7388581666746</v>
      </c>
      <c r="D60" s="95">
        <v>1572.1695910893311</v>
      </c>
      <c r="E60" s="95">
        <v>217.86518120898057</v>
      </c>
      <c r="F60" s="95">
        <v>435.9380127341758</v>
      </c>
      <c r="G60" s="95">
        <v>3166.4117666668144</v>
      </c>
      <c r="H60" s="95">
        <v>459.35430646737188</v>
      </c>
    </row>
    <row r="61" spans="1:9" ht="15" hidden="1" customHeight="1">
      <c r="A61" s="111" t="s">
        <v>116</v>
      </c>
      <c r="B61" s="114" t="s">
        <v>117</v>
      </c>
      <c r="C61" s="95">
        <v>72958.644241328511</v>
      </c>
      <c r="D61" s="95">
        <v>6877.5442486461707</v>
      </c>
      <c r="E61" s="95">
        <v>43214.429947001328</v>
      </c>
      <c r="F61" s="95">
        <v>14101.553578028497</v>
      </c>
      <c r="G61" s="95">
        <v>6216.7445882436941</v>
      </c>
      <c r="H61" s="95">
        <v>2548.3718794088213</v>
      </c>
    </row>
    <row r="62" spans="1:9" ht="15" hidden="1" customHeight="1">
      <c r="A62" s="111" t="s">
        <v>118</v>
      </c>
      <c r="B62" s="114" t="s">
        <v>119</v>
      </c>
      <c r="C62" s="95">
        <v>48476.957696004647</v>
      </c>
      <c r="D62" s="95">
        <v>8096.837830706856</v>
      </c>
      <c r="E62" s="95">
        <v>13303.750958463523</v>
      </c>
      <c r="F62" s="95">
        <v>2295.5664057481308</v>
      </c>
      <c r="G62" s="95">
        <v>23667.430389057619</v>
      </c>
      <c r="H62" s="95">
        <v>1113.3721120285177</v>
      </c>
    </row>
    <row r="63" spans="1:9" ht="15" hidden="1" customHeight="1">
      <c r="A63" s="111" t="s">
        <v>120</v>
      </c>
      <c r="B63" s="114" t="s">
        <v>121</v>
      </c>
      <c r="C63" s="95">
        <v>123299.41830737368</v>
      </c>
      <c r="D63" s="95">
        <v>22720.861604621845</v>
      </c>
      <c r="E63" s="95">
        <v>48625.510781942205</v>
      </c>
      <c r="F63" s="95">
        <v>8200.9135394271107</v>
      </c>
      <c r="G63" s="95">
        <v>40876.449294527236</v>
      </c>
      <c r="H63" s="95">
        <v>2875.6830868552724</v>
      </c>
    </row>
    <row r="64" spans="1:9" ht="15" hidden="1" customHeight="1">
      <c r="A64" s="111" t="s">
        <v>122</v>
      </c>
      <c r="B64" s="114" t="s">
        <v>123</v>
      </c>
      <c r="C64" s="95">
        <v>355108.70905688422</v>
      </c>
      <c r="D64" s="95">
        <v>10962.424291760597</v>
      </c>
      <c r="E64" s="95">
        <v>289388.89320136659</v>
      </c>
      <c r="F64" s="95">
        <v>1780.7586417709981</v>
      </c>
      <c r="G64" s="95">
        <v>25063.675971713994</v>
      </c>
      <c r="H64" s="95">
        <v>27912.956950272041</v>
      </c>
    </row>
    <row r="65" spans="1:9" ht="15" hidden="1" customHeight="1">
      <c r="A65" s="111" t="s">
        <v>124</v>
      </c>
      <c r="B65" s="114" t="s">
        <v>125</v>
      </c>
      <c r="C65" s="95">
        <v>2916.568913076208</v>
      </c>
      <c r="D65" s="95">
        <v>1377.3457674850845</v>
      </c>
      <c r="E65" s="95">
        <v>38.221961615610631</v>
      </c>
      <c r="F65" s="95">
        <v>573.30754729349815</v>
      </c>
      <c r="G65" s="95">
        <v>874.65563221065497</v>
      </c>
      <c r="H65" s="95">
        <v>53.038004471359571</v>
      </c>
    </row>
    <row r="66" spans="1:9" ht="15" hidden="1" customHeight="1">
      <c r="A66" s="111" t="s">
        <v>126</v>
      </c>
      <c r="B66" s="114" t="s">
        <v>127</v>
      </c>
      <c r="C66" s="95">
        <v>30954.583994476845</v>
      </c>
      <c r="D66" s="95">
        <v>8948.4496188887315</v>
      </c>
      <c r="E66" s="95">
        <v>11646.55547212718</v>
      </c>
      <c r="F66" s="95">
        <v>3908.0957831773926</v>
      </c>
      <c r="G66" s="95">
        <v>5479.6479682834579</v>
      </c>
      <c r="H66" s="95">
        <v>971.83515200008503</v>
      </c>
    </row>
    <row r="67" spans="1:9" ht="15" hidden="1" customHeight="1">
      <c r="A67" s="111" t="s">
        <v>128</v>
      </c>
      <c r="B67" s="114" t="s">
        <v>129</v>
      </c>
      <c r="C67" s="95">
        <v>3611.7219359876772</v>
      </c>
      <c r="D67" s="95">
        <v>3001.9727045993091</v>
      </c>
      <c r="E67" s="95">
        <v>83.610541034148241</v>
      </c>
      <c r="F67" s="95">
        <v>252.31139000691854</v>
      </c>
      <c r="G67" s="95">
        <v>252.7662815632136</v>
      </c>
      <c r="H67" s="95">
        <v>21.061018784087899</v>
      </c>
    </row>
    <row r="68" spans="1:9" ht="15" hidden="1" customHeight="1">
      <c r="A68" s="111" t="s">
        <v>130</v>
      </c>
      <c r="B68" s="114" t="s">
        <v>131</v>
      </c>
      <c r="C68" s="95">
        <v>8623.2789278132041</v>
      </c>
      <c r="D68" s="95">
        <v>4234.4730213563398</v>
      </c>
      <c r="E68" s="95">
        <v>0</v>
      </c>
      <c r="F68" s="95">
        <v>135.03331798518417</v>
      </c>
      <c r="G68" s="95">
        <v>3465.4310205048473</v>
      </c>
      <c r="H68" s="95">
        <v>788.34156796683237</v>
      </c>
    </row>
    <row r="69" spans="1:9" ht="15" hidden="1" customHeight="1">
      <c r="A69" s="111" t="s">
        <v>132</v>
      </c>
      <c r="B69" s="114" t="s">
        <v>133</v>
      </c>
      <c r="C69" s="95">
        <v>67351.053037745529</v>
      </c>
      <c r="D69" s="95">
        <v>33094.301297080892</v>
      </c>
      <c r="E69" s="95">
        <v>2383.7103889336586</v>
      </c>
      <c r="F69" s="95">
        <v>868.57144359123379</v>
      </c>
      <c r="G69" s="95">
        <v>26766.415992057391</v>
      </c>
      <c r="H69" s="95">
        <v>4238.0539160823464</v>
      </c>
    </row>
    <row r="70" spans="1:9" ht="15" hidden="1" customHeight="1">
      <c r="A70" s="111" t="s">
        <v>134</v>
      </c>
      <c r="B70" s="114" t="s">
        <v>135</v>
      </c>
      <c r="C70" s="95">
        <v>3950.8135558571526</v>
      </c>
      <c r="D70" s="95">
        <v>1761.4754692355461</v>
      </c>
      <c r="E70" s="95">
        <v>714.08274973833841</v>
      </c>
      <c r="F70" s="95">
        <v>120.38929478663991</v>
      </c>
      <c r="G70" s="95">
        <v>1125.8437813479611</v>
      </c>
      <c r="H70" s="95">
        <v>229.02226074866695</v>
      </c>
    </row>
    <row r="71" spans="1:9" ht="15" hidden="1" customHeight="1">
      <c r="A71" s="111" t="s">
        <v>136</v>
      </c>
      <c r="B71" s="114" t="s">
        <v>332</v>
      </c>
      <c r="C71" s="95">
        <v>34537.240472458929</v>
      </c>
      <c r="D71" s="95">
        <v>5655.8199110065671</v>
      </c>
      <c r="E71" s="95">
        <v>297.41463882147025</v>
      </c>
      <c r="F71" s="95">
        <v>13536.973317186006</v>
      </c>
      <c r="G71" s="95">
        <v>4918.7884129767135</v>
      </c>
      <c r="H71" s="95">
        <v>10128.244192468172</v>
      </c>
    </row>
    <row r="72" spans="1:9" ht="15" hidden="1" customHeight="1">
      <c r="A72" s="111" t="s">
        <v>138</v>
      </c>
      <c r="B72" s="114" t="s">
        <v>139</v>
      </c>
      <c r="C72" s="95">
        <v>1742.0245640611413</v>
      </c>
      <c r="D72" s="95">
        <v>768.1585619843504</v>
      </c>
      <c r="E72" s="95">
        <v>297.96379861670732</v>
      </c>
      <c r="F72" s="95">
        <v>241.44374810301059</v>
      </c>
      <c r="G72" s="95">
        <v>339.68403015051285</v>
      </c>
      <c r="H72" s="95">
        <v>94.774425206560153</v>
      </c>
    </row>
    <row r="73" spans="1:9" ht="15" hidden="1" customHeight="1">
      <c r="A73" s="111" t="s">
        <v>140</v>
      </c>
      <c r="B73" s="114" t="s">
        <v>141</v>
      </c>
      <c r="C73" s="95">
        <v>8286.4770970318186</v>
      </c>
      <c r="D73" s="95">
        <v>5334.8437030718796</v>
      </c>
      <c r="E73" s="95">
        <v>78.832795832196922</v>
      </c>
      <c r="F73" s="95">
        <v>1232.1206212004524</v>
      </c>
      <c r="G73" s="95">
        <v>1149.0073112393479</v>
      </c>
      <c r="H73" s="95">
        <v>491.67266568794105</v>
      </c>
    </row>
    <row r="74" spans="1:9" ht="15" hidden="1" customHeight="1">
      <c r="A74" s="111" t="s">
        <v>146</v>
      </c>
      <c r="B74" s="114" t="s">
        <v>142</v>
      </c>
      <c r="C74" s="95">
        <v>45587.372136257683</v>
      </c>
      <c r="D74" s="95">
        <v>18206.984025532303</v>
      </c>
      <c r="E74" s="95">
        <v>6853.1673681842694</v>
      </c>
      <c r="F74" s="95">
        <v>2985.2369480766065</v>
      </c>
      <c r="G74" s="95">
        <v>14853.704230940151</v>
      </c>
      <c r="H74" s="95">
        <v>2688.2795635243519</v>
      </c>
    </row>
    <row r="75" spans="1:9" ht="9.9499999999999993" hidden="1" customHeight="1">
      <c r="A75" s="220"/>
      <c r="B75" s="221"/>
      <c r="C75" s="95"/>
      <c r="D75" s="95"/>
      <c r="E75" s="95"/>
      <c r="F75" s="95"/>
      <c r="G75" s="95"/>
      <c r="H75" s="95"/>
      <c r="I75" s="117"/>
    </row>
    <row r="76" spans="1:9" ht="15" hidden="1" customHeight="1">
      <c r="A76" s="180"/>
      <c r="B76" s="119" t="s">
        <v>143</v>
      </c>
      <c r="C76" s="101">
        <f t="shared" ref="C76:H76" si="6">SUM(C57:C74)</f>
        <v>888102.64145293098</v>
      </c>
      <c r="D76" s="96">
        <f t="shared" si="6"/>
        <v>163018.3315115752</v>
      </c>
      <c r="E76" s="96">
        <f t="shared" si="6"/>
        <v>437270.36837641668</v>
      </c>
      <c r="F76" s="96">
        <f t="shared" si="6"/>
        <v>54616.071070201317</v>
      </c>
      <c r="G76" s="96">
        <f t="shared" si="6"/>
        <v>176561.32895549113</v>
      </c>
      <c r="H76" s="96">
        <f t="shared" si="6"/>
        <v>56636.54153924658</v>
      </c>
    </row>
    <row r="77" spans="1:9" ht="15" hidden="1" customHeight="1">
      <c r="A77" s="100"/>
      <c r="B77" s="282" t="s">
        <v>398</v>
      </c>
      <c r="C77" s="127">
        <v>496094.51824656705</v>
      </c>
      <c r="D77" s="127">
        <v>432719.62724296417</v>
      </c>
      <c r="E77" s="127">
        <v>0</v>
      </c>
      <c r="F77" s="127">
        <v>0</v>
      </c>
      <c r="G77" s="127">
        <v>57853.916207440518</v>
      </c>
      <c r="H77" s="127">
        <v>5520.9747961623953</v>
      </c>
    </row>
    <row r="78" spans="1:9" ht="15" hidden="1" customHeight="1">
      <c r="A78" s="100"/>
      <c r="B78" s="119" t="s">
        <v>399</v>
      </c>
      <c r="C78" s="101">
        <f t="shared" ref="C78:H78" si="7">SUM(C76:C77)</f>
        <v>1384197.159699498</v>
      </c>
      <c r="D78" s="96">
        <f t="shared" si="7"/>
        <v>595737.95875453937</v>
      </c>
      <c r="E78" s="96">
        <f t="shared" si="7"/>
        <v>437270.36837641668</v>
      </c>
      <c r="F78" s="96">
        <f t="shared" si="7"/>
        <v>54616.071070201317</v>
      </c>
      <c r="G78" s="96">
        <f t="shared" si="7"/>
        <v>234415.24516293165</v>
      </c>
      <c r="H78" s="96">
        <f t="shared" si="7"/>
        <v>62157.516335408975</v>
      </c>
    </row>
    <row r="79" spans="1:9" ht="15" hidden="1" customHeight="1">
      <c r="A79" s="100"/>
      <c r="B79" s="282" t="s">
        <v>400</v>
      </c>
      <c r="C79" s="287">
        <f>SUM(D79:H79)</f>
        <v>-103725.81982825564</v>
      </c>
      <c r="D79" s="287">
        <v>-25101.831362100686</v>
      </c>
      <c r="E79" s="287">
        <v>-57086.653088951171</v>
      </c>
      <c r="F79" s="95">
        <v>0</v>
      </c>
      <c r="G79" s="287">
        <v>-21537.335377203781</v>
      </c>
      <c r="H79" s="95">
        <v>0</v>
      </c>
    </row>
    <row r="80" spans="1:9" ht="15" hidden="1" customHeight="1">
      <c r="A80" s="100"/>
      <c r="B80" s="119" t="s">
        <v>170</v>
      </c>
      <c r="C80" s="96">
        <f>SUM(D80:H80)</f>
        <v>1280471.3398712424</v>
      </c>
      <c r="D80" s="96">
        <f>D78+D79</f>
        <v>570636.12739243871</v>
      </c>
      <c r="E80" s="96">
        <f>E78+E79</f>
        <v>380183.71528746549</v>
      </c>
      <c r="F80" s="96">
        <f>F78+F79</f>
        <v>54616.071070201317</v>
      </c>
      <c r="G80" s="96">
        <f>G78+G79</f>
        <v>212877.90978572785</v>
      </c>
      <c r="H80" s="96">
        <f>H78+H79</f>
        <v>62157.516335408975</v>
      </c>
    </row>
    <row r="81" spans="1:8" s="117" customFormat="1" ht="24.95" hidden="1" customHeight="1">
      <c r="A81" s="100"/>
      <c r="B81" s="275"/>
      <c r="C81" s="293">
        <v>2012</v>
      </c>
      <c r="D81" s="292"/>
      <c r="E81" s="292"/>
      <c r="F81" s="292"/>
      <c r="G81" s="292"/>
      <c r="H81" s="292"/>
    </row>
    <row r="82" spans="1:8" ht="15" hidden="1" customHeight="1">
      <c r="A82" s="111" t="s">
        <v>108</v>
      </c>
      <c r="B82" s="114" t="s">
        <v>109</v>
      </c>
      <c r="C82" s="95">
        <f>SUM(D82:H82)</f>
        <v>6844.5692485422906</v>
      </c>
      <c r="D82" s="95">
        <v>947.77160432284973</v>
      </c>
      <c r="E82" s="95">
        <v>2686.1363376677391</v>
      </c>
      <c r="F82" s="95">
        <v>0</v>
      </c>
      <c r="G82" s="95">
        <v>2531.8238055937518</v>
      </c>
      <c r="H82" s="95">
        <v>678.83750095794971</v>
      </c>
    </row>
    <row r="83" spans="1:8" ht="15" hidden="1" customHeight="1">
      <c r="A83" s="111" t="s">
        <v>110</v>
      </c>
      <c r="B83" s="114" t="s">
        <v>111</v>
      </c>
      <c r="C83" s="95">
        <f t="shared" ref="C83:C99" si="8">SUM(D83:H83)</f>
        <v>2925.4309051415416</v>
      </c>
      <c r="D83" s="95">
        <v>383.64791098738124</v>
      </c>
      <c r="E83" s="95">
        <v>1752.5093040334255</v>
      </c>
      <c r="F83" s="95">
        <v>232.04968845415959</v>
      </c>
      <c r="G83" s="95">
        <v>436.30266963443069</v>
      </c>
      <c r="H83" s="95">
        <v>120.92133203214475</v>
      </c>
    </row>
    <row r="84" spans="1:8" ht="15" hidden="1" customHeight="1">
      <c r="A84" s="111" t="s">
        <v>112</v>
      </c>
      <c r="B84" s="114" t="s">
        <v>113</v>
      </c>
      <c r="C84" s="95">
        <f t="shared" si="8"/>
        <v>68053.718727427084</v>
      </c>
      <c r="D84" s="95">
        <v>30863.448102675131</v>
      </c>
      <c r="E84" s="95">
        <v>15764.775627224231</v>
      </c>
      <c r="F84" s="95">
        <v>3980.8182775255827</v>
      </c>
      <c r="G84" s="95">
        <v>16106.9700446223</v>
      </c>
      <c r="H84" s="95">
        <v>1337.7066753798449</v>
      </c>
    </row>
    <row r="85" spans="1:8" ht="15" hidden="1" customHeight="1">
      <c r="A85" s="111" t="s">
        <v>114</v>
      </c>
      <c r="B85" s="114" t="s">
        <v>115</v>
      </c>
      <c r="C85" s="95">
        <f t="shared" si="8"/>
        <v>6409.9201782302025</v>
      </c>
      <c r="D85" s="95">
        <v>1726.9913349350149</v>
      </c>
      <c r="E85" s="95">
        <v>224.18619707717824</v>
      </c>
      <c r="F85" s="95">
        <v>497.11457648513067</v>
      </c>
      <c r="G85" s="95">
        <v>3504.4997281014403</v>
      </c>
      <c r="H85" s="95">
        <v>457.12834163143788</v>
      </c>
    </row>
    <row r="86" spans="1:8" ht="15" hidden="1" customHeight="1">
      <c r="A86" s="111" t="s">
        <v>116</v>
      </c>
      <c r="B86" s="114" t="s">
        <v>117</v>
      </c>
      <c r="C86" s="95">
        <f t="shared" si="8"/>
        <v>69151.445248471806</v>
      </c>
      <c r="D86" s="95">
        <v>6657.159679403987</v>
      </c>
      <c r="E86" s="95">
        <v>39400.236400579866</v>
      </c>
      <c r="F86" s="95">
        <v>14344.760467919821</v>
      </c>
      <c r="G86" s="95">
        <v>6227.6948906520629</v>
      </c>
      <c r="H86" s="95">
        <v>2521.593809916074</v>
      </c>
    </row>
    <row r="87" spans="1:8" ht="15" hidden="1" customHeight="1">
      <c r="A87" s="111" t="s">
        <v>118</v>
      </c>
      <c r="B87" s="114" t="s">
        <v>119</v>
      </c>
      <c r="C87" s="95">
        <f t="shared" si="8"/>
        <v>49227.404331024707</v>
      </c>
      <c r="D87" s="95">
        <v>8027.9828854947154</v>
      </c>
      <c r="E87" s="95">
        <v>12415.817290817275</v>
      </c>
      <c r="F87" s="95">
        <v>2455.8592028065232</v>
      </c>
      <c r="G87" s="95">
        <v>25159.571009509418</v>
      </c>
      <c r="H87" s="95">
        <v>1168.1739423967756</v>
      </c>
    </row>
    <row r="88" spans="1:8" ht="15" hidden="1" customHeight="1">
      <c r="A88" s="111" t="s">
        <v>120</v>
      </c>
      <c r="B88" s="114" t="s">
        <v>121</v>
      </c>
      <c r="C88" s="95">
        <f t="shared" si="8"/>
        <v>124489.75604073171</v>
      </c>
      <c r="D88" s="95">
        <v>23978.215592674071</v>
      </c>
      <c r="E88" s="95">
        <v>46842.938413030759</v>
      </c>
      <c r="F88" s="95">
        <v>8939.8988872406735</v>
      </c>
      <c r="G88" s="95">
        <v>41926.064916590563</v>
      </c>
      <c r="H88" s="95">
        <v>2802.6382311956386</v>
      </c>
    </row>
    <row r="89" spans="1:8" ht="15" hidden="1" customHeight="1">
      <c r="A89" s="111" t="s">
        <v>122</v>
      </c>
      <c r="B89" s="114" t="s">
        <v>123</v>
      </c>
      <c r="C89" s="95">
        <f t="shared" si="8"/>
        <v>349364.30283597053</v>
      </c>
      <c r="D89" s="95">
        <v>13187.728305342351</v>
      </c>
      <c r="E89" s="95">
        <v>280394.36047847173</v>
      </c>
      <c r="F89" s="95">
        <v>1816.5636641501367</v>
      </c>
      <c r="G89" s="95">
        <v>25585.370971572353</v>
      </c>
      <c r="H89" s="95">
        <v>28380.279416433936</v>
      </c>
    </row>
    <row r="90" spans="1:8" ht="15" hidden="1" customHeight="1">
      <c r="A90" s="111" t="s">
        <v>124</v>
      </c>
      <c r="B90" s="114" t="s">
        <v>125</v>
      </c>
      <c r="C90" s="95">
        <f t="shared" si="8"/>
        <v>3141.9953570624589</v>
      </c>
      <c r="D90" s="95">
        <v>1517.0162557713113</v>
      </c>
      <c r="E90" s="95">
        <v>38.569668314353251</v>
      </c>
      <c r="F90" s="95">
        <v>590.5004267166828</v>
      </c>
      <c r="G90" s="95">
        <v>942.36303354180825</v>
      </c>
      <c r="H90" s="95">
        <v>53.545972718303041</v>
      </c>
    </row>
    <row r="91" spans="1:8" ht="15" hidden="1" customHeight="1">
      <c r="A91" s="111" t="s">
        <v>126</v>
      </c>
      <c r="B91" s="114" t="s">
        <v>127</v>
      </c>
      <c r="C91" s="95">
        <f t="shared" si="8"/>
        <v>29790.485461590051</v>
      </c>
      <c r="D91" s="95">
        <v>8746.6040751681394</v>
      </c>
      <c r="E91" s="95">
        <v>10609.045497712374</v>
      </c>
      <c r="F91" s="95">
        <v>3978.6591779426394</v>
      </c>
      <c r="G91" s="95">
        <v>5508.6833109550898</v>
      </c>
      <c r="H91" s="95">
        <v>947.49339981181151</v>
      </c>
    </row>
    <row r="92" spans="1:8" ht="15" hidden="1" customHeight="1">
      <c r="A92" s="111" t="s">
        <v>128</v>
      </c>
      <c r="B92" s="114" t="s">
        <v>129</v>
      </c>
      <c r="C92" s="95">
        <f t="shared" si="8"/>
        <v>3874.3741418209911</v>
      </c>
      <c r="D92" s="95">
        <v>3207.5051471248353</v>
      </c>
      <c r="E92" s="95">
        <v>84.37114943764773</v>
      </c>
      <c r="F92" s="95">
        <v>258.46184811560875</v>
      </c>
      <c r="G92" s="95">
        <v>302.74839314458904</v>
      </c>
      <c r="H92" s="95">
        <v>21.287603998310573</v>
      </c>
    </row>
    <row r="93" spans="1:8" ht="15" hidden="1" customHeight="1">
      <c r="A93" s="111" t="s">
        <v>130</v>
      </c>
      <c r="B93" s="114" t="s">
        <v>131</v>
      </c>
      <c r="C93" s="95">
        <f t="shared" si="8"/>
        <v>8910.779153844107</v>
      </c>
      <c r="D93" s="95">
        <v>4385.2350001799023</v>
      </c>
      <c r="E93" s="95">
        <v>0</v>
      </c>
      <c r="F93" s="95">
        <v>178.2820777147812</v>
      </c>
      <c r="G93" s="95">
        <v>3570.977701690339</v>
      </c>
      <c r="H93" s="95">
        <v>776.28437425908567</v>
      </c>
    </row>
    <row r="94" spans="1:8" ht="15" hidden="1" customHeight="1">
      <c r="A94" s="111" t="s">
        <v>132</v>
      </c>
      <c r="B94" s="114" t="s">
        <v>133</v>
      </c>
      <c r="C94" s="95">
        <f t="shared" si="8"/>
        <v>67370.888920907848</v>
      </c>
      <c r="D94" s="95">
        <v>33264.843249942016</v>
      </c>
      <c r="E94" s="95">
        <v>2174.1570228611854</v>
      </c>
      <c r="F94" s="95">
        <v>901.83074520988703</v>
      </c>
      <c r="G94" s="95">
        <v>26859.609623569049</v>
      </c>
      <c r="H94" s="95">
        <v>4170.4482793257066</v>
      </c>
    </row>
    <row r="95" spans="1:8" ht="15" hidden="1" customHeight="1">
      <c r="A95" s="111" t="s">
        <v>134</v>
      </c>
      <c r="B95" s="114" t="s">
        <v>135</v>
      </c>
      <c r="C95" s="95">
        <f t="shared" si="8"/>
        <v>4400.4454747713389</v>
      </c>
      <c r="D95" s="95">
        <v>2069.764580628027</v>
      </c>
      <c r="E95" s="95">
        <v>667.56742129629208</v>
      </c>
      <c r="F95" s="95">
        <v>136.37774119438484</v>
      </c>
      <c r="G95" s="95">
        <v>1269.039192807302</v>
      </c>
      <c r="H95" s="95">
        <v>257.69653884533284</v>
      </c>
    </row>
    <row r="96" spans="1:8" ht="15" hidden="1" customHeight="1">
      <c r="A96" s="111" t="s">
        <v>136</v>
      </c>
      <c r="B96" s="114" t="s">
        <v>332</v>
      </c>
      <c r="C96" s="95">
        <f t="shared" si="8"/>
        <v>35464.026880655787</v>
      </c>
      <c r="D96" s="95">
        <v>5919.7867973545608</v>
      </c>
      <c r="E96" s="95">
        <v>345.92171269435556</v>
      </c>
      <c r="F96" s="95">
        <v>13868.270405093717</v>
      </c>
      <c r="G96" s="95">
        <v>5033.7152187358379</v>
      </c>
      <c r="H96" s="95">
        <v>10296.332746777314</v>
      </c>
    </row>
    <row r="97" spans="1:8" ht="15" hidden="1" customHeight="1">
      <c r="A97" s="111" t="s">
        <v>138</v>
      </c>
      <c r="B97" s="114" t="s">
        <v>139</v>
      </c>
      <c r="C97" s="95">
        <f t="shared" si="8"/>
        <v>1820.1855734834439</v>
      </c>
      <c r="D97" s="95">
        <v>833.25605185125494</v>
      </c>
      <c r="E97" s="95">
        <v>271.76962785764812</v>
      </c>
      <c r="F97" s="95">
        <v>270.43537684404004</v>
      </c>
      <c r="G97" s="95">
        <v>348.84281108386034</v>
      </c>
      <c r="H97" s="95">
        <v>95.881705846640443</v>
      </c>
    </row>
    <row r="98" spans="1:8" ht="15" hidden="1" customHeight="1">
      <c r="A98" s="111" t="s">
        <v>140</v>
      </c>
      <c r="B98" s="114" t="s">
        <v>141</v>
      </c>
      <c r="C98" s="95">
        <f t="shared" si="8"/>
        <v>8941.9853944713414</v>
      </c>
      <c r="D98" s="95">
        <v>5813.9439565013945</v>
      </c>
      <c r="E98" s="95">
        <v>91.482432033106619</v>
      </c>
      <c r="F98" s="95">
        <v>1291.8375948698033</v>
      </c>
      <c r="G98" s="95">
        <v>1228.6232444037007</v>
      </c>
      <c r="H98" s="95">
        <v>516.09816666333643</v>
      </c>
    </row>
    <row r="99" spans="1:8" ht="15" hidden="1" customHeight="1">
      <c r="A99" s="111" t="s">
        <v>146</v>
      </c>
      <c r="B99" s="114" t="s">
        <v>142</v>
      </c>
      <c r="C99" s="95">
        <f t="shared" si="8"/>
        <v>44513.115607163854</v>
      </c>
      <c r="D99" s="95">
        <v>17713.473358915766</v>
      </c>
      <c r="E99" s="95">
        <v>6250.7014407259076</v>
      </c>
      <c r="F99" s="95">
        <v>3049.6112166225521</v>
      </c>
      <c r="G99" s="95">
        <v>14856.938438690431</v>
      </c>
      <c r="H99" s="95">
        <v>2642.3911522091948</v>
      </c>
    </row>
    <row r="100" spans="1:8" ht="9.9499999999999993" hidden="1" customHeight="1">
      <c r="A100" s="220"/>
      <c r="B100" s="221"/>
      <c r="C100" s="95"/>
      <c r="D100" s="95"/>
      <c r="E100" s="95"/>
      <c r="F100" s="95"/>
      <c r="G100" s="95"/>
      <c r="H100" s="95"/>
    </row>
    <row r="101" spans="1:8" ht="15" hidden="1" customHeight="1">
      <c r="A101" s="180"/>
      <c r="B101" s="119" t="s">
        <v>143</v>
      </c>
      <c r="C101" s="101">
        <f t="shared" ref="C101:H101" si="9">SUM(C82:C99)</f>
        <v>884694.82948131103</v>
      </c>
      <c r="D101" s="96">
        <f t="shared" si="9"/>
        <v>169244.37388927268</v>
      </c>
      <c r="E101" s="96">
        <f t="shared" si="9"/>
        <v>420014.54602183512</v>
      </c>
      <c r="F101" s="96">
        <f t="shared" si="9"/>
        <v>56791.33137490612</v>
      </c>
      <c r="G101" s="96">
        <f t="shared" si="9"/>
        <v>181399.83900489836</v>
      </c>
      <c r="H101" s="96">
        <f t="shared" si="9"/>
        <v>57244.739190398832</v>
      </c>
    </row>
    <row r="102" spans="1:8" ht="15" hidden="1" customHeight="1">
      <c r="A102" s="100"/>
      <c r="B102" s="282" t="s">
        <v>398</v>
      </c>
      <c r="C102" s="95">
        <f>SUM(D102:H102)</f>
        <v>522688.44600843929</v>
      </c>
      <c r="D102" s="127">
        <v>458256.04439319391</v>
      </c>
      <c r="E102" s="127">
        <v>0</v>
      </c>
      <c r="F102" s="127">
        <v>0</v>
      </c>
      <c r="G102" s="127">
        <v>58789.346587026383</v>
      </c>
      <c r="H102" s="127">
        <v>5643.0550282189997</v>
      </c>
    </row>
    <row r="103" spans="1:8" ht="15" hidden="1" customHeight="1">
      <c r="A103" s="100"/>
      <c r="B103" s="119" t="s">
        <v>399</v>
      </c>
      <c r="C103" s="101">
        <f t="shared" ref="C103:H103" si="10">SUM(C101:C102)</f>
        <v>1407383.2754897503</v>
      </c>
      <c r="D103" s="96">
        <f t="shared" si="10"/>
        <v>627500.41828246659</v>
      </c>
      <c r="E103" s="96">
        <f t="shared" si="10"/>
        <v>420014.54602183512</v>
      </c>
      <c r="F103" s="96">
        <f t="shared" si="10"/>
        <v>56791.33137490612</v>
      </c>
      <c r="G103" s="96">
        <f t="shared" si="10"/>
        <v>240189.18559192473</v>
      </c>
      <c r="H103" s="96">
        <f t="shared" si="10"/>
        <v>62887.794218617833</v>
      </c>
    </row>
    <row r="104" spans="1:8" ht="15" hidden="1" customHeight="1">
      <c r="A104" s="100"/>
      <c r="B104" s="282" t="s">
        <v>400</v>
      </c>
      <c r="C104" s="287">
        <f>SUM(D104:H104)</f>
        <v>-98387.701342152664</v>
      </c>
      <c r="D104" s="287">
        <v>-21515.90196404223</v>
      </c>
      <c r="E104" s="287">
        <v>-55573.979010392082</v>
      </c>
      <c r="F104" s="95">
        <v>0</v>
      </c>
      <c r="G104" s="287">
        <v>-21297.820367718356</v>
      </c>
      <c r="H104" s="95">
        <v>0</v>
      </c>
    </row>
    <row r="105" spans="1:8" ht="15" hidden="1" customHeight="1">
      <c r="A105" s="100"/>
      <c r="B105" s="119" t="s">
        <v>170</v>
      </c>
      <c r="C105" s="96">
        <f>SUM(D105:H105)</f>
        <v>1308995.5741475977</v>
      </c>
      <c r="D105" s="96">
        <f>D103+D104</f>
        <v>605984.51631842437</v>
      </c>
      <c r="E105" s="96">
        <f>E103+E104</f>
        <v>364440.56701144302</v>
      </c>
      <c r="F105" s="96">
        <f>F103+F104</f>
        <v>56791.33137490612</v>
      </c>
      <c r="G105" s="96">
        <f>G103+G104</f>
        <v>218891.36522420638</v>
      </c>
      <c r="H105" s="96">
        <f>H103+H104</f>
        <v>62887.794218617833</v>
      </c>
    </row>
    <row r="106" spans="1:8" ht="24.95" hidden="1" customHeight="1">
      <c r="A106" s="100"/>
      <c r="B106" s="275"/>
      <c r="C106" s="234">
        <v>2013</v>
      </c>
      <c r="D106" s="222"/>
      <c r="E106" s="222"/>
      <c r="F106" s="222"/>
      <c r="G106" s="222"/>
      <c r="H106" s="222"/>
    </row>
    <row r="107" spans="1:8" ht="15" hidden="1" customHeight="1">
      <c r="A107" s="111" t="s">
        <v>108</v>
      </c>
      <c r="B107" s="114" t="s">
        <v>109</v>
      </c>
      <c r="C107" s="95">
        <f>SUM(D107:H107)</f>
        <v>7236.9668119695252</v>
      </c>
      <c r="D107" s="95">
        <v>937.78057182164105</v>
      </c>
      <c r="E107" s="95">
        <v>2956.620718292877</v>
      </c>
      <c r="F107" s="95">
        <v>0</v>
      </c>
      <c r="G107" s="95">
        <v>2596.9878408608774</v>
      </c>
      <c r="H107" s="95">
        <v>745.57768099413033</v>
      </c>
    </row>
    <row r="108" spans="1:8" ht="15" hidden="1" customHeight="1">
      <c r="A108" s="111" t="s">
        <v>110</v>
      </c>
      <c r="B108" s="114" t="s">
        <v>111</v>
      </c>
      <c r="C108" s="95">
        <f t="shared" ref="C108:C124" si="11">SUM(D108:H108)</f>
        <v>2975.9030896652184</v>
      </c>
      <c r="D108" s="95">
        <v>378.03248007559489</v>
      </c>
      <c r="E108" s="95">
        <v>1813.1441796049185</v>
      </c>
      <c r="F108" s="95">
        <v>238.59112616986425</v>
      </c>
      <c r="G108" s="95">
        <v>424.79703116314744</v>
      </c>
      <c r="H108" s="95">
        <v>121.33827265169354</v>
      </c>
    </row>
    <row r="109" spans="1:8" ht="15" hidden="1" customHeight="1">
      <c r="A109" s="111" t="s">
        <v>112</v>
      </c>
      <c r="B109" s="114" t="s">
        <v>113</v>
      </c>
      <c r="C109" s="95">
        <f t="shared" si="11"/>
        <v>68381.823506649278</v>
      </c>
      <c r="D109" s="95">
        <v>30364.020314623584</v>
      </c>
      <c r="E109" s="95">
        <v>16006.369881129822</v>
      </c>
      <c r="F109" s="95">
        <v>4231.2159426075859</v>
      </c>
      <c r="G109" s="95">
        <v>16448.852591741419</v>
      </c>
      <c r="H109" s="95">
        <v>1331.3647765468688</v>
      </c>
    </row>
    <row r="110" spans="1:8" ht="15" hidden="1" customHeight="1">
      <c r="A110" s="111" t="s">
        <v>114</v>
      </c>
      <c r="B110" s="114" t="s">
        <v>115</v>
      </c>
      <c r="C110" s="95">
        <f t="shared" si="11"/>
        <v>6963.1790021152619</v>
      </c>
      <c r="D110" s="95">
        <v>1698.1427125980749</v>
      </c>
      <c r="E110" s="95">
        <v>271.42152985350691</v>
      </c>
      <c r="F110" s="95">
        <v>545.96100640459986</v>
      </c>
      <c r="G110" s="95">
        <v>3973.7853615057215</v>
      </c>
      <c r="H110" s="95">
        <v>473.86839175335922</v>
      </c>
    </row>
    <row r="111" spans="1:8" ht="15" hidden="1" customHeight="1">
      <c r="A111" s="111" t="s">
        <v>116</v>
      </c>
      <c r="B111" s="114" t="s">
        <v>117</v>
      </c>
      <c r="C111" s="95">
        <f t="shared" si="11"/>
        <v>68745.53131958202</v>
      </c>
      <c r="D111" s="95">
        <v>6563.8865203225996</v>
      </c>
      <c r="E111" s="95">
        <v>38935.579399312723</v>
      </c>
      <c r="F111" s="95">
        <v>14623.044621718722</v>
      </c>
      <c r="G111" s="95">
        <v>6167.2220300151639</v>
      </c>
      <c r="H111" s="95">
        <v>2455.7987482128096</v>
      </c>
    </row>
    <row r="112" spans="1:8" ht="15" hidden="1" customHeight="1">
      <c r="A112" s="111" t="s">
        <v>118</v>
      </c>
      <c r="B112" s="114" t="s">
        <v>119</v>
      </c>
      <c r="C112" s="95">
        <f t="shared" si="11"/>
        <v>51520.313441143975</v>
      </c>
      <c r="D112" s="95">
        <v>7700.6673393106958</v>
      </c>
      <c r="E112" s="95">
        <v>12655.739119614806</v>
      </c>
      <c r="F112" s="95">
        <v>2623.5537153986465</v>
      </c>
      <c r="G112" s="95">
        <v>27328.812920454708</v>
      </c>
      <c r="H112" s="95">
        <v>1211.5403463651237</v>
      </c>
    </row>
    <row r="113" spans="1:8" ht="15" hidden="1" customHeight="1">
      <c r="A113" s="111" t="s">
        <v>120</v>
      </c>
      <c r="B113" s="114" t="s">
        <v>121</v>
      </c>
      <c r="C113" s="95">
        <f t="shared" si="11"/>
        <v>125408.76969573481</v>
      </c>
      <c r="D113" s="95">
        <v>23665.094607879248</v>
      </c>
      <c r="E113" s="95">
        <v>45972.523707621331</v>
      </c>
      <c r="F113" s="95">
        <v>9721.9647607430234</v>
      </c>
      <c r="G113" s="95">
        <v>43220.914375206092</v>
      </c>
      <c r="H113" s="95">
        <v>2828.2722442851091</v>
      </c>
    </row>
    <row r="114" spans="1:8" ht="15" hidden="1" customHeight="1">
      <c r="A114" s="111" t="s">
        <v>122</v>
      </c>
      <c r="B114" s="114" t="s">
        <v>123</v>
      </c>
      <c r="C114" s="95">
        <f t="shared" si="11"/>
        <v>360473.28838667698</v>
      </c>
      <c r="D114" s="95">
        <v>13225.627027862862</v>
      </c>
      <c r="E114" s="95">
        <v>280783.97871864011</v>
      </c>
      <c r="F114" s="95">
        <v>1854.507788825003</v>
      </c>
      <c r="G114" s="95">
        <v>36860.274656376365</v>
      </c>
      <c r="H114" s="95">
        <v>27748.900194972579</v>
      </c>
    </row>
    <row r="115" spans="1:8" ht="15" hidden="1" customHeight="1">
      <c r="A115" s="111" t="s">
        <v>124</v>
      </c>
      <c r="B115" s="114" t="s">
        <v>125</v>
      </c>
      <c r="C115" s="95">
        <f t="shared" si="11"/>
        <v>3232.9530106219777</v>
      </c>
      <c r="D115" s="95">
        <v>1510.8015326451014</v>
      </c>
      <c r="E115" s="95">
        <v>37.479142206943038</v>
      </c>
      <c r="F115" s="95">
        <v>593.39462989761478</v>
      </c>
      <c r="G115" s="95">
        <v>1040.4590878489071</v>
      </c>
      <c r="H115" s="95">
        <v>50.818618023411659</v>
      </c>
    </row>
    <row r="116" spans="1:8" ht="15" hidden="1" customHeight="1">
      <c r="A116" s="111" t="s">
        <v>126</v>
      </c>
      <c r="B116" s="114" t="s">
        <v>127</v>
      </c>
      <c r="C116" s="95">
        <f t="shared" si="11"/>
        <v>29696.740399419596</v>
      </c>
      <c r="D116" s="95">
        <v>8597.2637704170484</v>
      </c>
      <c r="E116" s="95">
        <v>10412.552087655793</v>
      </c>
      <c r="F116" s="95">
        <v>4063.4436705900794</v>
      </c>
      <c r="G116" s="95">
        <v>5705.9648850021849</v>
      </c>
      <c r="H116" s="95">
        <v>917.51598575448929</v>
      </c>
    </row>
    <row r="117" spans="1:8" ht="15" hidden="1" customHeight="1">
      <c r="A117" s="111" t="s">
        <v>128</v>
      </c>
      <c r="B117" s="114" t="s">
        <v>129</v>
      </c>
      <c r="C117" s="95">
        <f t="shared" si="11"/>
        <v>3856.6261649164617</v>
      </c>
      <c r="D117" s="95">
        <v>3187.5808293986047</v>
      </c>
      <c r="E117" s="95">
        <v>87.048330287093506</v>
      </c>
      <c r="F117" s="95">
        <v>253.76988568762894</v>
      </c>
      <c r="G117" s="95">
        <v>307.34163084153977</v>
      </c>
      <c r="H117" s="95">
        <v>20.885488701594397</v>
      </c>
    </row>
    <row r="118" spans="1:8" ht="15" hidden="1" customHeight="1">
      <c r="A118" s="111" t="s">
        <v>130</v>
      </c>
      <c r="B118" s="114" t="s">
        <v>131</v>
      </c>
      <c r="C118" s="95">
        <f t="shared" si="11"/>
        <v>9223.0931705251569</v>
      </c>
      <c r="D118" s="95">
        <v>4346.3297890765471</v>
      </c>
      <c r="E118" s="95">
        <v>0</v>
      </c>
      <c r="F118" s="95">
        <v>236.21944499521351</v>
      </c>
      <c r="G118" s="95">
        <v>3883.5510851675531</v>
      </c>
      <c r="H118" s="95">
        <v>756.99285128584256</v>
      </c>
    </row>
    <row r="119" spans="1:8" ht="15" hidden="1" customHeight="1">
      <c r="A119" s="111" t="s">
        <v>132</v>
      </c>
      <c r="B119" s="114" t="s">
        <v>133</v>
      </c>
      <c r="C119" s="95">
        <f t="shared" si="11"/>
        <v>67119.403650916793</v>
      </c>
      <c r="D119" s="95">
        <v>32899.852073115806</v>
      </c>
      <c r="E119" s="95">
        <v>2123.9538229834316</v>
      </c>
      <c r="F119" s="95">
        <v>948.83116847363533</v>
      </c>
      <c r="G119" s="95">
        <v>27038.851858901617</v>
      </c>
      <c r="H119" s="95">
        <v>4107.914727442303</v>
      </c>
    </row>
    <row r="120" spans="1:8" ht="15" hidden="1" customHeight="1">
      <c r="A120" s="111" t="s">
        <v>134</v>
      </c>
      <c r="B120" s="114" t="s">
        <v>135</v>
      </c>
      <c r="C120" s="95">
        <f t="shared" si="11"/>
        <v>4593.5427145957665</v>
      </c>
      <c r="D120" s="95">
        <v>2045.8747462090114</v>
      </c>
      <c r="E120" s="95">
        <v>663.37527583217638</v>
      </c>
      <c r="F120" s="95">
        <v>151.18135659514451</v>
      </c>
      <c r="G120" s="95">
        <v>1437.0826064889063</v>
      </c>
      <c r="H120" s="95">
        <v>296.02872947052862</v>
      </c>
    </row>
    <row r="121" spans="1:8" ht="15" hidden="1" customHeight="1">
      <c r="A121" s="111" t="s">
        <v>136</v>
      </c>
      <c r="B121" s="114" t="s">
        <v>332</v>
      </c>
      <c r="C121" s="95">
        <f t="shared" si="11"/>
        <v>35967.687630761808</v>
      </c>
      <c r="D121" s="95">
        <v>5865.3140063933461</v>
      </c>
      <c r="E121" s="95">
        <v>280.97266609334071</v>
      </c>
      <c r="F121" s="95">
        <v>14180.281743236763</v>
      </c>
      <c r="G121" s="95">
        <v>5140.3866553250218</v>
      </c>
      <c r="H121" s="95">
        <v>10500.732559713339</v>
      </c>
    </row>
    <row r="122" spans="1:8" ht="15" hidden="1" customHeight="1">
      <c r="A122" s="111" t="s">
        <v>138</v>
      </c>
      <c r="B122" s="114" t="s">
        <v>139</v>
      </c>
      <c r="C122" s="95">
        <f t="shared" si="11"/>
        <v>1825.4249477620692</v>
      </c>
      <c r="D122" s="95">
        <v>822.55294935451047</v>
      </c>
      <c r="E122" s="95">
        <v>265.49422787292889</v>
      </c>
      <c r="F122" s="95">
        <v>292.44812616110352</v>
      </c>
      <c r="G122" s="95">
        <v>353.56407092926133</v>
      </c>
      <c r="H122" s="95">
        <v>91.365573444265067</v>
      </c>
    </row>
    <row r="123" spans="1:8" ht="15" hidden="1" customHeight="1">
      <c r="A123" s="111" t="s">
        <v>140</v>
      </c>
      <c r="B123" s="114" t="s">
        <v>141</v>
      </c>
      <c r="C123" s="95">
        <f t="shared" si="11"/>
        <v>9137.3530801806628</v>
      </c>
      <c r="D123" s="95">
        <v>5787.3437002176615</v>
      </c>
      <c r="E123" s="95">
        <v>103.73259359211977</v>
      </c>
      <c r="F123" s="95">
        <v>1369.4087102433359</v>
      </c>
      <c r="G123" s="95">
        <v>1332.874094899576</v>
      </c>
      <c r="H123" s="95">
        <v>543.99398122796902</v>
      </c>
    </row>
    <row r="124" spans="1:8" ht="15" hidden="1" customHeight="1">
      <c r="A124" s="111" t="s">
        <v>146</v>
      </c>
      <c r="B124" s="114" t="s">
        <v>142</v>
      </c>
      <c r="C124" s="95">
        <f t="shared" si="11"/>
        <v>44177.721921671</v>
      </c>
      <c r="D124" s="95">
        <v>17501.667864821535</v>
      </c>
      <c r="E124" s="95">
        <v>6106.3672410773652</v>
      </c>
      <c r="F124" s="95">
        <v>3130.8382409348615</v>
      </c>
      <c r="G124" s="95">
        <v>14851.43780915382</v>
      </c>
      <c r="H124" s="95">
        <v>2587.4107656834185</v>
      </c>
    </row>
    <row r="125" spans="1:8" ht="9.9499999999999993" hidden="1" customHeight="1">
      <c r="A125" s="220"/>
      <c r="B125" s="221"/>
      <c r="C125" s="95"/>
      <c r="D125" s="95"/>
      <c r="E125" s="95"/>
      <c r="F125" s="95"/>
      <c r="G125" s="95"/>
      <c r="H125" s="95"/>
    </row>
    <row r="126" spans="1:8" ht="15" hidden="1" customHeight="1">
      <c r="A126" s="180"/>
      <c r="B126" s="119" t="s">
        <v>143</v>
      </c>
      <c r="C126" s="101">
        <f t="shared" ref="C126:H126" si="12">SUM(C107:C124)</f>
        <v>900536.32194490824</v>
      </c>
      <c r="D126" s="96">
        <f t="shared" si="12"/>
        <v>167097.8328361435</v>
      </c>
      <c r="E126" s="96">
        <f t="shared" si="12"/>
        <v>419476.35264167137</v>
      </c>
      <c r="F126" s="96">
        <f t="shared" si="12"/>
        <v>59058.655938682823</v>
      </c>
      <c r="G126" s="96">
        <f t="shared" si="12"/>
        <v>198113.16059188184</v>
      </c>
      <c r="H126" s="96">
        <f t="shared" si="12"/>
        <v>56790.319936528824</v>
      </c>
    </row>
    <row r="127" spans="1:8" ht="15" hidden="1" customHeight="1">
      <c r="A127" s="100"/>
      <c r="B127" s="282" t="s">
        <v>398</v>
      </c>
      <c r="C127" s="95">
        <f>SUM(D127:H127)</f>
        <v>551281.81361003616</v>
      </c>
      <c r="D127" s="127">
        <v>495362.30131893279</v>
      </c>
      <c r="E127" s="127">
        <v>0</v>
      </c>
      <c r="F127" s="127">
        <v>0</v>
      </c>
      <c r="G127" s="127">
        <v>50168.836233570299</v>
      </c>
      <c r="H127" s="127">
        <v>5750.6760575331336</v>
      </c>
    </row>
    <row r="128" spans="1:8" ht="15" hidden="1" customHeight="1">
      <c r="A128" s="100"/>
      <c r="B128" s="119" t="s">
        <v>399</v>
      </c>
      <c r="C128" s="101">
        <f t="shared" ref="C128:H128" si="13">SUM(C126:C127)</f>
        <v>1451818.1355549444</v>
      </c>
      <c r="D128" s="96">
        <f t="shared" si="13"/>
        <v>662460.13415507623</v>
      </c>
      <c r="E128" s="96">
        <f t="shared" si="13"/>
        <v>419476.35264167137</v>
      </c>
      <c r="F128" s="96">
        <f t="shared" si="13"/>
        <v>59058.655938682823</v>
      </c>
      <c r="G128" s="96">
        <f t="shared" si="13"/>
        <v>248281.99682545214</v>
      </c>
      <c r="H128" s="96">
        <f t="shared" si="13"/>
        <v>62540.995994061959</v>
      </c>
    </row>
    <row r="129" spans="1:8" ht="15" hidden="1" customHeight="1">
      <c r="A129" s="100"/>
      <c r="B129" s="282" t="s">
        <v>400</v>
      </c>
      <c r="C129" s="287">
        <f>SUM(D129:H129)</f>
        <v>-89745.090176227561</v>
      </c>
      <c r="D129" s="287">
        <v>-10778.425767117815</v>
      </c>
      <c r="E129" s="287">
        <v>-57133.983708011452</v>
      </c>
      <c r="F129" s="95">
        <v>0</v>
      </c>
      <c r="G129" s="287">
        <v>-21832.680701098288</v>
      </c>
      <c r="H129" s="95">
        <v>0</v>
      </c>
    </row>
    <row r="130" spans="1:8" ht="15" hidden="1" customHeight="1">
      <c r="A130" s="100"/>
      <c r="B130" s="119" t="s">
        <v>170</v>
      </c>
      <c r="C130" s="96">
        <f>SUM(D130:H130)</f>
        <v>1362073.0453787169</v>
      </c>
      <c r="D130" s="96">
        <f>D128+D129</f>
        <v>651681.70838795847</v>
      </c>
      <c r="E130" s="96">
        <f>E128+E129</f>
        <v>362342.36893365992</v>
      </c>
      <c r="F130" s="96">
        <f>F128+F129</f>
        <v>59058.655938682823</v>
      </c>
      <c r="G130" s="96">
        <f>G128+G129</f>
        <v>226449.31612435385</v>
      </c>
      <c r="H130" s="96">
        <f>H128+H129</f>
        <v>62540.995994061959</v>
      </c>
    </row>
    <row r="131" spans="1:8" ht="24.95" hidden="1" customHeight="1">
      <c r="A131" s="100"/>
      <c r="B131" s="275"/>
      <c r="C131" s="234">
        <v>2014</v>
      </c>
      <c r="D131" s="222"/>
      <c r="E131" s="222"/>
      <c r="F131" s="222"/>
      <c r="G131" s="222"/>
      <c r="H131" s="222"/>
    </row>
    <row r="132" spans="1:8" ht="15" hidden="1" customHeight="1">
      <c r="A132" s="111" t="s">
        <v>108</v>
      </c>
      <c r="B132" s="114" t="s">
        <v>109</v>
      </c>
      <c r="C132" s="95">
        <f>SUM(D132:H132)</f>
        <v>9619.565065958941</v>
      </c>
      <c r="D132" s="95">
        <v>1234.4872633168682</v>
      </c>
      <c r="E132" s="95">
        <v>2850.1085184909753</v>
      </c>
      <c r="F132" s="95">
        <v>0</v>
      </c>
      <c r="G132" s="95">
        <v>4373.3754045438664</v>
      </c>
      <c r="H132" s="95">
        <v>1161.5938796072305</v>
      </c>
    </row>
    <row r="133" spans="1:8" ht="15" hidden="1" customHeight="1">
      <c r="A133" s="111" t="s">
        <v>110</v>
      </c>
      <c r="B133" s="114" t="s">
        <v>111</v>
      </c>
      <c r="C133" s="95">
        <f t="shared" ref="C133:C149" si="14">SUM(D133:H133)</f>
        <v>3616.9131231312435</v>
      </c>
      <c r="D133" s="95">
        <v>495.72931396887407</v>
      </c>
      <c r="E133" s="95">
        <v>1882.8179100497634</v>
      </c>
      <c r="F133" s="95">
        <v>368.62296838937277</v>
      </c>
      <c r="G133" s="95">
        <v>715.36603244022899</v>
      </c>
      <c r="H133" s="95">
        <v>154.37689828300472</v>
      </c>
    </row>
    <row r="134" spans="1:8" ht="15" hidden="1" customHeight="1">
      <c r="A134" s="111" t="s">
        <v>112</v>
      </c>
      <c r="B134" s="114" t="s">
        <v>113</v>
      </c>
      <c r="C134" s="95">
        <f t="shared" si="14"/>
        <v>93418.468202825374</v>
      </c>
      <c r="D134" s="95">
        <v>41695.400988655172</v>
      </c>
      <c r="E134" s="95">
        <v>15590.019483133619</v>
      </c>
      <c r="F134" s="95">
        <v>6665.8711828351534</v>
      </c>
      <c r="G134" s="95">
        <v>27699.623858073723</v>
      </c>
      <c r="H134" s="95">
        <v>1767.5526901277003</v>
      </c>
    </row>
    <row r="135" spans="1:8" ht="15" hidden="1" customHeight="1">
      <c r="A135" s="111" t="s">
        <v>114</v>
      </c>
      <c r="B135" s="114" t="s">
        <v>115</v>
      </c>
      <c r="C135" s="95">
        <f t="shared" si="14"/>
        <v>10898.598563154432</v>
      </c>
      <c r="D135" s="95">
        <v>2395.0879862008123</v>
      </c>
      <c r="E135" s="95">
        <v>297.72586547376477</v>
      </c>
      <c r="F135" s="95">
        <v>877.39565941391299</v>
      </c>
      <c r="G135" s="95">
        <v>6691.9278132563923</v>
      </c>
      <c r="H135" s="95">
        <v>636.46123880954895</v>
      </c>
    </row>
    <row r="136" spans="1:8" ht="15" hidden="1" customHeight="1">
      <c r="A136" s="111" t="s">
        <v>116</v>
      </c>
      <c r="B136" s="114" t="s">
        <v>117</v>
      </c>
      <c r="C136" s="95">
        <f t="shared" si="14"/>
        <v>45623.613059236093</v>
      </c>
      <c r="D136" s="95">
        <v>1372.467838253126</v>
      </c>
      <c r="E136" s="95">
        <v>37616.534037192694</v>
      </c>
      <c r="F136" s="95">
        <v>1516.0988224648067</v>
      </c>
      <c r="G136" s="95">
        <v>3259.1186351208366</v>
      </c>
      <c r="H136" s="95">
        <v>1859.3937262046256</v>
      </c>
    </row>
    <row r="137" spans="1:8" ht="15" hidden="1" customHeight="1">
      <c r="A137" s="111" t="s">
        <v>118</v>
      </c>
      <c r="B137" s="114" t="s">
        <v>119</v>
      </c>
      <c r="C137" s="95">
        <f t="shared" si="14"/>
        <v>75682.862867018543</v>
      </c>
      <c r="D137" s="95">
        <v>11055.874163757897</v>
      </c>
      <c r="E137" s="95">
        <v>12694.516744780442</v>
      </c>
      <c r="F137" s="95">
        <v>4260.6975574035023</v>
      </c>
      <c r="G137" s="95">
        <v>46022.224817994429</v>
      </c>
      <c r="H137" s="95">
        <v>1649.5495830822724</v>
      </c>
    </row>
    <row r="138" spans="1:8" ht="15" hidden="1" customHeight="1">
      <c r="A138" s="111" t="s">
        <v>120</v>
      </c>
      <c r="B138" s="114" t="s">
        <v>121</v>
      </c>
      <c r="C138" s="95">
        <f t="shared" si="14"/>
        <v>125706.39380422684</v>
      </c>
      <c r="D138" s="95">
        <v>24657.082874828029</v>
      </c>
      <c r="E138" s="95">
        <v>45598.488061500677</v>
      </c>
      <c r="F138" s="95">
        <v>10802.477839988773</v>
      </c>
      <c r="G138" s="95">
        <v>41019.277855638255</v>
      </c>
      <c r="H138" s="95">
        <v>3629.067172271109</v>
      </c>
    </row>
    <row r="139" spans="1:8" ht="15" hidden="1" customHeight="1">
      <c r="A139" s="111" t="s">
        <v>122</v>
      </c>
      <c r="B139" s="114" t="s">
        <v>123</v>
      </c>
      <c r="C139" s="95">
        <f t="shared" si="14"/>
        <v>366900.12194916623</v>
      </c>
      <c r="D139" s="95">
        <v>19886.900305694806</v>
      </c>
      <c r="E139" s="95">
        <v>271820.3588278137</v>
      </c>
      <c r="F139" s="95">
        <v>2858.4703845797708</v>
      </c>
      <c r="G139" s="95">
        <v>42299.311596191706</v>
      </c>
      <c r="H139" s="95">
        <v>30035.080834886208</v>
      </c>
    </row>
    <row r="140" spans="1:8" ht="15" hidden="1" customHeight="1">
      <c r="A140" s="111" t="s">
        <v>124</v>
      </c>
      <c r="B140" s="114" t="s">
        <v>125</v>
      </c>
      <c r="C140" s="95">
        <f t="shared" si="14"/>
        <v>4795.3882821343423</v>
      </c>
      <c r="D140" s="95">
        <v>2014.8545505735981</v>
      </c>
      <c r="E140" s="95">
        <v>34.740474384336608</v>
      </c>
      <c r="F140" s="95">
        <v>925.57212656975184</v>
      </c>
      <c r="G140" s="95">
        <v>1752.1522868294094</v>
      </c>
      <c r="H140" s="95">
        <v>68.06884377724586</v>
      </c>
    </row>
    <row r="141" spans="1:8" ht="15" hidden="1" customHeight="1">
      <c r="A141" s="111" t="s">
        <v>126</v>
      </c>
      <c r="B141" s="114" t="s">
        <v>127</v>
      </c>
      <c r="C141" s="95">
        <f t="shared" si="14"/>
        <v>17234.816357892807</v>
      </c>
      <c r="D141" s="95">
        <v>4670.2073723347748</v>
      </c>
      <c r="E141" s="95">
        <v>9851.5717121075159</v>
      </c>
      <c r="F141" s="95">
        <v>145.25934793957458</v>
      </c>
      <c r="G141" s="95">
        <v>2482.3530987442045</v>
      </c>
      <c r="H141" s="95">
        <v>85.424826766734583</v>
      </c>
    </row>
    <row r="142" spans="1:8" ht="15" hidden="1" customHeight="1">
      <c r="A142" s="111" t="s">
        <v>128</v>
      </c>
      <c r="B142" s="114" t="s">
        <v>129</v>
      </c>
      <c r="C142" s="95">
        <f t="shared" si="14"/>
        <v>5399.9113531596204</v>
      </c>
      <c r="D142" s="95">
        <v>4399.9077233023827</v>
      </c>
      <c r="E142" s="95">
        <v>85.693170148030305</v>
      </c>
      <c r="F142" s="95">
        <v>371.54275427760552</v>
      </c>
      <c r="G142" s="95">
        <v>517.56897277933638</v>
      </c>
      <c r="H142" s="95">
        <v>25.198732652265367</v>
      </c>
    </row>
    <row r="143" spans="1:8" ht="15" hidden="1" customHeight="1">
      <c r="A143" s="111" t="s">
        <v>130</v>
      </c>
      <c r="B143" s="114" t="s">
        <v>131</v>
      </c>
      <c r="C143" s="95">
        <f t="shared" si="14"/>
        <v>2759.6715965435233</v>
      </c>
      <c r="D143" s="95">
        <v>1043.2140373388174</v>
      </c>
      <c r="E143" s="95">
        <v>0</v>
      </c>
      <c r="F143" s="95">
        <v>456.94649150841059</v>
      </c>
      <c r="G143" s="95">
        <v>1195.0239021178943</v>
      </c>
      <c r="H143" s="95">
        <v>64.48716557840099</v>
      </c>
    </row>
    <row r="144" spans="1:8" ht="15" hidden="1" customHeight="1">
      <c r="A144" s="111" t="s">
        <v>132</v>
      </c>
      <c r="B144" s="114" t="s">
        <v>133</v>
      </c>
      <c r="C144" s="95">
        <f t="shared" si="14"/>
        <v>21554.772636299873</v>
      </c>
      <c r="D144" s="95">
        <v>18228.533755087545</v>
      </c>
      <c r="E144" s="95">
        <v>2023.8447730115649</v>
      </c>
      <c r="F144" s="95">
        <v>242.87810515547329</v>
      </c>
      <c r="G144" s="95">
        <v>1017.833139770657</v>
      </c>
      <c r="H144" s="95">
        <v>41.682863274634272</v>
      </c>
    </row>
    <row r="145" spans="1:10" ht="15" hidden="1" customHeight="1">
      <c r="A145" s="111" t="s">
        <v>134</v>
      </c>
      <c r="B145" s="114" t="s">
        <v>135</v>
      </c>
      <c r="C145" s="95">
        <f t="shared" si="14"/>
        <v>5898.3525378330905</v>
      </c>
      <c r="D145" s="95">
        <v>2611.8146472707117</v>
      </c>
      <c r="E145" s="95">
        <v>689.83580977070812</v>
      </c>
      <c r="F145" s="95">
        <v>538.40851779010177</v>
      </c>
      <c r="G145" s="95">
        <v>1839.5538625670663</v>
      </c>
      <c r="H145" s="95">
        <v>218.73970043450265</v>
      </c>
    </row>
    <row r="146" spans="1:10" ht="15" hidden="1" customHeight="1">
      <c r="A146" s="111" t="s">
        <v>136</v>
      </c>
      <c r="B146" s="114" t="s">
        <v>332</v>
      </c>
      <c r="C146" s="95">
        <f t="shared" si="14"/>
        <v>52225.004021258945</v>
      </c>
      <c r="D146" s="95">
        <v>7858.7851789036504</v>
      </c>
      <c r="E146" s="95">
        <v>337.33000627190853</v>
      </c>
      <c r="F146" s="95">
        <v>22563.375397789903</v>
      </c>
      <c r="G146" s="95">
        <v>8656.5059006174524</v>
      </c>
      <c r="H146" s="95">
        <v>12809.007537676029</v>
      </c>
    </row>
    <row r="147" spans="1:10" ht="15" hidden="1" customHeight="1">
      <c r="A147" s="111" t="s">
        <v>138</v>
      </c>
      <c r="B147" s="114" t="s">
        <v>139</v>
      </c>
      <c r="C147" s="95">
        <f t="shared" si="14"/>
        <v>1519.9974232620341</v>
      </c>
      <c r="D147" s="95">
        <v>769.36593653612215</v>
      </c>
      <c r="E147" s="95">
        <v>252.84927867989157</v>
      </c>
      <c r="F147" s="95">
        <v>310.22725062471972</v>
      </c>
      <c r="G147" s="95">
        <v>149.99610357617703</v>
      </c>
      <c r="H147" s="95">
        <v>37.55885384512365</v>
      </c>
    </row>
    <row r="148" spans="1:10" ht="15" hidden="1" customHeight="1">
      <c r="A148" s="111" t="s">
        <v>140</v>
      </c>
      <c r="B148" s="114" t="s">
        <v>141</v>
      </c>
      <c r="C148" s="95">
        <f t="shared" si="14"/>
        <v>12905.949208800823</v>
      </c>
      <c r="D148" s="95">
        <v>7696.0022462083507</v>
      </c>
      <c r="E148" s="95">
        <v>92.748737265276517</v>
      </c>
      <c r="F148" s="95">
        <v>2173.9746638291081</v>
      </c>
      <c r="G148" s="95">
        <v>2219.4454033459551</v>
      </c>
      <c r="H148" s="95">
        <v>723.77815815213148</v>
      </c>
    </row>
    <row r="149" spans="1:10" ht="15" hidden="1" customHeight="1">
      <c r="A149" s="111" t="s">
        <v>146</v>
      </c>
      <c r="B149" s="114" t="s">
        <v>142</v>
      </c>
      <c r="C149" s="95">
        <f t="shared" si="14"/>
        <v>33120.722174160488</v>
      </c>
      <c r="D149" s="95">
        <v>10310.598060147357</v>
      </c>
      <c r="E149" s="95">
        <v>5815.5334096375063</v>
      </c>
      <c r="F149" s="95">
        <v>5476.0584333803445</v>
      </c>
      <c r="G149" s="95">
        <v>9688.697494141592</v>
      </c>
      <c r="H149" s="95">
        <v>1829.8347768536887</v>
      </c>
    </row>
    <row r="150" spans="1:10" ht="9.9499999999999993" hidden="1" customHeight="1">
      <c r="A150" s="220"/>
      <c r="B150" s="221"/>
      <c r="C150" s="95"/>
      <c r="D150" s="95"/>
      <c r="E150" s="95"/>
      <c r="F150" s="95"/>
      <c r="G150" s="95"/>
      <c r="H150" s="95"/>
    </row>
    <row r="151" spans="1:10" ht="15" hidden="1" customHeight="1">
      <c r="A151" s="180"/>
      <c r="B151" s="119" t="s">
        <v>143</v>
      </c>
      <c r="C151" s="101">
        <f t="shared" ref="C151:H151" si="15">SUM(C132:C149)</f>
        <v>888881.12222606293</v>
      </c>
      <c r="D151" s="96">
        <f t="shared" si="15"/>
        <v>162396.31424237887</v>
      </c>
      <c r="E151" s="96">
        <f t="shared" si="15"/>
        <v>407534.71681971237</v>
      </c>
      <c r="F151" s="96">
        <f t="shared" si="15"/>
        <v>60553.877503940275</v>
      </c>
      <c r="G151" s="96">
        <f t="shared" si="15"/>
        <v>201599.35617774917</v>
      </c>
      <c r="H151" s="96">
        <f t="shared" si="15"/>
        <v>56796.857482282467</v>
      </c>
    </row>
    <row r="152" spans="1:10" ht="15" hidden="1" customHeight="1">
      <c r="A152" s="100"/>
      <c r="B152" s="282" t="s">
        <v>398</v>
      </c>
      <c r="C152" s="95">
        <f>SUM(D152:H152)</f>
        <v>577683.04216771876</v>
      </c>
      <c r="D152" s="127">
        <v>524453.55192748399</v>
      </c>
      <c r="E152" s="127">
        <v>0</v>
      </c>
      <c r="F152" s="127">
        <v>0</v>
      </c>
      <c r="G152" s="127">
        <v>46851.20053657738</v>
      </c>
      <c r="H152" s="127">
        <v>6378.2897036573322</v>
      </c>
    </row>
    <row r="153" spans="1:10" ht="15" hidden="1" customHeight="1">
      <c r="A153" s="100"/>
      <c r="B153" s="119" t="s">
        <v>399</v>
      </c>
      <c r="C153" s="101">
        <f t="shared" ref="C153:H153" si="16">SUM(C151:C152)</f>
        <v>1466564.1643937817</v>
      </c>
      <c r="D153" s="96">
        <f t="shared" si="16"/>
        <v>686849.86616986291</v>
      </c>
      <c r="E153" s="96">
        <f t="shared" si="16"/>
        <v>407534.71681971237</v>
      </c>
      <c r="F153" s="96">
        <f t="shared" si="16"/>
        <v>60553.877503940275</v>
      </c>
      <c r="G153" s="96">
        <f t="shared" si="16"/>
        <v>248450.55671432655</v>
      </c>
      <c r="H153" s="96">
        <f t="shared" si="16"/>
        <v>63175.147185939801</v>
      </c>
    </row>
    <row r="154" spans="1:10" ht="15" hidden="1" customHeight="1">
      <c r="A154" s="100"/>
      <c r="B154" s="282" t="s">
        <v>400</v>
      </c>
      <c r="C154" s="287">
        <f>SUM(D154:H154)</f>
        <v>-87997.533155943966</v>
      </c>
      <c r="D154" s="287">
        <v>-8900.0407548279472</v>
      </c>
      <c r="E154" s="287">
        <v>-62074.404919450339</v>
      </c>
      <c r="F154" s="95">
        <v>0</v>
      </c>
      <c r="G154" s="287">
        <v>-17023.08748166568</v>
      </c>
      <c r="H154" s="95">
        <v>0</v>
      </c>
      <c r="I154" s="186"/>
      <c r="J154" s="186"/>
    </row>
    <row r="155" spans="1:10" ht="15" hidden="1" customHeight="1">
      <c r="A155" s="100"/>
      <c r="B155" s="119" t="s">
        <v>170</v>
      </c>
      <c r="C155" s="96">
        <f>SUM(D155:H155)</f>
        <v>1378566.6312378382</v>
      </c>
      <c r="D155" s="96">
        <f>D153+D154</f>
        <v>677949.82541503501</v>
      </c>
      <c r="E155" s="96">
        <f>E153+E154</f>
        <v>345460.31190026202</v>
      </c>
      <c r="F155" s="96">
        <f>F153+F154</f>
        <v>60553.877503940275</v>
      </c>
      <c r="G155" s="96">
        <f>G153+G154</f>
        <v>231427.46923266086</v>
      </c>
      <c r="H155" s="96">
        <f>H153+H154</f>
        <v>63175.147185939801</v>
      </c>
      <c r="I155" s="186"/>
      <c r="J155" s="186"/>
    </row>
    <row r="156" spans="1:10" s="117" customFormat="1" ht="24.95" customHeight="1">
      <c r="A156" s="100"/>
      <c r="B156" s="275"/>
      <c r="C156" s="293">
        <v>2015</v>
      </c>
      <c r="D156" s="292"/>
      <c r="E156" s="292"/>
      <c r="F156" s="292"/>
      <c r="G156" s="292"/>
      <c r="H156" s="292"/>
    </row>
    <row r="157" spans="1:10" ht="15" customHeight="1">
      <c r="A157" s="111" t="s">
        <v>108</v>
      </c>
      <c r="B157" s="114" t="s">
        <v>109</v>
      </c>
      <c r="C157" s="95">
        <f>SUM(D157:H157)</f>
        <v>10190.963350338927</v>
      </c>
      <c r="D157" s="95">
        <v>1234.3960764504213</v>
      </c>
      <c r="E157" s="95">
        <v>3109.0855621277601</v>
      </c>
      <c r="F157" s="95">
        <v>0</v>
      </c>
      <c r="G157" s="95">
        <v>4598.2624217942184</v>
      </c>
      <c r="H157" s="95">
        <v>1249.2192899665274</v>
      </c>
    </row>
    <row r="158" spans="1:10" ht="15" customHeight="1">
      <c r="A158" s="111" t="s">
        <v>110</v>
      </c>
      <c r="B158" s="114" t="s">
        <v>111</v>
      </c>
      <c r="C158" s="95">
        <f t="shared" ref="C158:C174" si="17">SUM(D158:H158)</f>
        <v>3497.0349495186179</v>
      </c>
      <c r="D158" s="95">
        <v>513.11567926630892</v>
      </c>
      <c r="E158" s="95">
        <v>1713.0417708287596</v>
      </c>
      <c r="F158" s="95">
        <v>369.89368437708981</v>
      </c>
      <c r="G158" s="95">
        <v>745.69833584458934</v>
      </c>
      <c r="H158" s="95">
        <v>155.28547920187037</v>
      </c>
    </row>
    <row r="159" spans="1:10" ht="15" customHeight="1">
      <c r="A159" s="111" t="s">
        <v>112</v>
      </c>
      <c r="B159" s="114" t="s">
        <v>113</v>
      </c>
      <c r="C159" s="95">
        <f t="shared" si="17"/>
        <v>94873.507050406391</v>
      </c>
      <c r="D159" s="95">
        <v>41643.821261880883</v>
      </c>
      <c r="E159" s="95">
        <v>15408.560772276158</v>
      </c>
      <c r="F159" s="95">
        <v>6948.8740270999042</v>
      </c>
      <c r="G159" s="95">
        <v>29120.362611720862</v>
      </c>
      <c r="H159" s="95">
        <v>1751.8883774285841</v>
      </c>
    </row>
    <row r="160" spans="1:10" ht="15" customHeight="1">
      <c r="A160" s="111" t="s">
        <v>114</v>
      </c>
      <c r="B160" s="114" t="s">
        <v>115</v>
      </c>
      <c r="C160" s="95">
        <f t="shared" si="17"/>
        <v>11826.307630732854</v>
      </c>
      <c r="D160" s="95">
        <v>2465.1872555621953</v>
      </c>
      <c r="E160" s="95">
        <v>308.99473745601023</v>
      </c>
      <c r="F160" s="95">
        <v>933.88999520948414</v>
      </c>
      <c r="G160" s="95">
        <v>7428.3350607976254</v>
      </c>
      <c r="H160" s="95">
        <v>689.90058170753923</v>
      </c>
    </row>
    <row r="161" spans="1:8" ht="15" customHeight="1">
      <c r="A161" s="111" t="s">
        <v>116</v>
      </c>
      <c r="B161" s="114" t="s">
        <v>117</v>
      </c>
      <c r="C161" s="95">
        <f t="shared" si="17"/>
        <v>46688.295116342473</v>
      </c>
      <c r="D161" s="95">
        <v>1390.3524035233061</v>
      </c>
      <c r="E161" s="95">
        <v>38467.907796713393</v>
      </c>
      <c r="F161" s="95">
        <v>1551.3560861597548</v>
      </c>
      <c r="G161" s="95">
        <v>3434.4253298333842</v>
      </c>
      <c r="H161" s="95">
        <v>1844.2535001126291</v>
      </c>
    </row>
    <row r="162" spans="1:8" ht="15" customHeight="1">
      <c r="A162" s="111" t="s">
        <v>118</v>
      </c>
      <c r="B162" s="114" t="s">
        <v>119</v>
      </c>
      <c r="C162" s="95">
        <f t="shared" si="17"/>
        <v>79732.641905670243</v>
      </c>
      <c r="D162" s="95">
        <v>11402.5993372013</v>
      </c>
      <c r="E162" s="95">
        <v>12178.266688886561</v>
      </c>
      <c r="F162" s="95">
        <v>4524.422353261948</v>
      </c>
      <c r="G162" s="95">
        <v>49942.619420072828</v>
      </c>
      <c r="H162" s="95">
        <v>1684.7341062476048</v>
      </c>
    </row>
    <row r="163" spans="1:8" ht="15" customHeight="1">
      <c r="A163" s="111" t="s">
        <v>120</v>
      </c>
      <c r="B163" s="114" t="s">
        <v>121</v>
      </c>
      <c r="C163" s="95">
        <f t="shared" si="17"/>
        <v>123284.60831839904</v>
      </c>
      <c r="D163" s="95">
        <v>25482.687594555944</v>
      </c>
      <c r="E163" s="95">
        <v>45578.237431414593</v>
      </c>
      <c r="F163" s="95">
        <v>11153.210162395935</v>
      </c>
      <c r="G163" s="95">
        <v>37821.945983586018</v>
      </c>
      <c r="H163" s="95">
        <v>3248.5271464465591</v>
      </c>
    </row>
    <row r="164" spans="1:8" ht="15" customHeight="1">
      <c r="A164" s="111" t="s">
        <v>122</v>
      </c>
      <c r="B164" s="114" t="s">
        <v>123</v>
      </c>
      <c r="C164" s="95">
        <f t="shared" si="17"/>
        <v>376708.74199895927</v>
      </c>
      <c r="D164" s="95">
        <v>20073.773434319999</v>
      </c>
      <c r="E164" s="95">
        <v>277855.5289030734</v>
      </c>
      <c r="F164" s="95">
        <v>2945.9651456725851</v>
      </c>
      <c r="G164" s="95">
        <v>44438.53291886572</v>
      </c>
      <c r="H164" s="95">
        <v>31394.941597027551</v>
      </c>
    </row>
    <row r="165" spans="1:8" ht="15" customHeight="1">
      <c r="A165" s="111" t="s">
        <v>124</v>
      </c>
      <c r="B165" s="114" t="s">
        <v>125</v>
      </c>
      <c r="C165" s="95">
        <f t="shared" si="17"/>
        <v>5121.5356378737779</v>
      </c>
      <c r="D165" s="95">
        <v>2113.3714985468955</v>
      </c>
      <c r="E165" s="95">
        <v>26.213517516913782</v>
      </c>
      <c r="F165" s="95">
        <v>947.80678729495901</v>
      </c>
      <c r="G165" s="95">
        <v>1961.3551426692009</v>
      </c>
      <c r="H165" s="95">
        <v>72.788691845809026</v>
      </c>
    </row>
    <row r="166" spans="1:8" ht="15" customHeight="1">
      <c r="A166" s="111" t="s">
        <v>126</v>
      </c>
      <c r="B166" s="114" t="s">
        <v>127</v>
      </c>
      <c r="C166" s="95">
        <f t="shared" si="17"/>
        <v>17685.866744732823</v>
      </c>
      <c r="D166" s="95">
        <v>4740.8821318554274</v>
      </c>
      <c r="E166" s="95">
        <v>10034.161020844487</v>
      </c>
      <c r="F166" s="95">
        <v>157.47948938826599</v>
      </c>
      <c r="G166" s="95">
        <v>2671.6644049482838</v>
      </c>
      <c r="H166" s="95">
        <v>81.67969769635647</v>
      </c>
    </row>
    <row r="167" spans="1:8" ht="15" customHeight="1">
      <c r="A167" s="111" t="s">
        <v>128</v>
      </c>
      <c r="B167" s="114" t="s">
        <v>129</v>
      </c>
      <c r="C167" s="95">
        <f t="shared" si="17"/>
        <v>5530.0886988349748</v>
      </c>
      <c r="D167" s="95">
        <v>4489.3900476804092</v>
      </c>
      <c r="E167" s="95">
        <v>85.83187151555839</v>
      </c>
      <c r="F167" s="95">
        <v>357.44181777429674</v>
      </c>
      <c r="G167" s="95">
        <v>569.80621425412812</v>
      </c>
      <c r="H167" s="95">
        <v>27.618747610582187</v>
      </c>
    </row>
    <row r="168" spans="1:8" ht="15" customHeight="1">
      <c r="A168" s="111" t="s">
        <v>130</v>
      </c>
      <c r="B168" s="114" t="s">
        <v>131</v>
      </c>
      <c r="C168" s="95">
        <f t="shared" si="17"/>
        <v>3368.2443512045729</v>
      </c>
      <c r="D168" s="95">
        <v>1214.5769335186096</v>
      </c>
      <c r="E168" s="95">
        <v>0</v>
      </c>
      <c r="F168" s="95">
        <v>545.68474229887522</v>
      </c>
      <c r="G168" s="95">
        <v>1539.214050852094</v>
      </c>
      <c r="H168" s="95">
        <v>68.768624534993947</v>
      </c>
    </row>
    <row r="169" spans="1:8" ht="15" customHeight="1">
      <c r="A169" s="111" t="s">
        <v>132</v>
      </c>
      <c r="B169" s="114" t="s">
        <v>133</v>
      </c>
      <c r="C169" s="95">
        <f t="shared" si="17"/>
        <v>24510.022218290764</v>
      </c>
      <c r="D169" s="95">
        <v>20854.625215410255</v>
      </c>
      <c r="E169" s="95">
        <v>2074.4978322981451</v>
      </c>
      <c r="F169" s="95">
        <v>294.95732694872203</v>
      </c>
      <c r="G169" s="95">
        <v>1231.6526078352811</v>
      </c>
      <c r="H169" s="95">
        <v>54.289235798361432</v>
      </c>
    </row>
    <row r="170" spans="1:8" ht="15" customHeight="1">
      <c r="A170" s="111" t="s">
        <v>134</v>
      </c>
      <c r="B170" s="114" t="s">
        <v>135</v>
      </c>
      <c r="C170" s="95">
        <f t="shared" si="17"/>
        <v>6083.7371382088313</v>
      </c>
      <c r="D170" s="95">
        <v>2642.8142309178206</v>
      </c>
      <c r="E170" s="95">
        <v>655.21614945650504</v>
      </c>
      <c r="F170" s="95">
        <v>573.37183392155646</v>
      </c>
      <c r="G170" s="95">
        <v>1988.6131552845363</v>
      </c>
      <c r="H170" s="95">
        <v>223.72176862841326</v>
      </c>
    </row>
    <row r="171" spans="1:8" ht="15" customHeight="1">
      <c r="A171" s="111" t="s">
        <v>136</v>
      </c>
      <c r="B171" s="114" t="s">
        <v>332</v>
      </c>
      <c r="C171" s="95">
        <f t="shared" si="17"/>
        <v>53621.99261422002</v>
      </c>
      <c r="D171" s="95">
        <v>8056.9007223374765</v>
      </c>
      <c r="E171" s="95">
        <v>265.61484563598481</v>
      </c>
      <c r="F171" s="95">
        <v>23065.251724820911</v>
      </c>
      <c r="G171" s="95">
        <v>9145.5477257143175</v>
      </c>
      <c r="H171" s="95">
        <v>13088.677595711333</v>
      </c>
    </row>
    <row r="172" spans="1:8" ht="15" customHeight="1">
      <c r="A172" s="111" t="s">
        <v>138</v>
      </c>
      <c r="B172" s="114" t="s">
        <v>139</v>
      </c>
      <c r="C172" s="95">
        <f t="shared" si="17"/>
        <v>1652.4416429021421</v>
      </c>
      <c r="D172" s="95">
        <v>841.04408998203542</v>
      </c>
      <c r="E172" s="95">
        <v>259.16701626091731</v>
      </c>
      <c r="F172" s="95">
        <v>335.46793553407349</v>
      </c>
      <c r="G172" s="95">
        <v>173.57497986891005</v>
      </c>
      <c r="H172" s="95">
        <v>43.187621256205802</v>
      </c>
    </row>
    <row r="173" spans="1:8" ht="15" customHeight="1">
      <c r="A173" s="111" t="s">
        <v>140</v>
      </c>
      <c r="B173" s="114" t="s">
        <v>141</v>
      </c>
      <c r="C173" s="95">
        <f t="shared" si="17"/>
        <v>13726.544531430663</v>
      </c>
      <c r="D173" s="95">
        <v>8163.2172224452079</v>
      </c>
      <c r="E173" s="95">
        <v>103.11242277904131</v>
      </c>
      <c r="F173" s="95">
        <v>2255.4779383998462</v>
      </c>
      <c r="G173" s="95">
        <v>2429.4313122152726</v>
      </c>
      <c r="H173" s="95">
        <v>775.3056355912953</v>
      </c>
    </row>
    <row r="174" spans="1:8" ht="15" customHeight="1">
      <c r="A174" s="111" t="s">
        <v>146</v>
      </c>
      <c r="B174" s="114" t="s">
        <v>142</v>
      </c>
      <c r="C174" s="95">
        <f t="shared" si="17"/>
        <v>34269.641306246638</v>
      </c>
      <c r="D174" s="95">
        <v>10570.232664226296</v>
      </c>
      <c r="E174" s="95">
        <v>5960.8413740010992</v>
      </c>
      <c r="F174" s="95">
        <v>5615.2791139407591</v>
      </c>
      <c r="G174" s="95">
        <v>10300.284770186878</v>
      </c>
      <c r="H174" s="95">
        <v>1823.0033838916052</v>
      </c>
    </row>
    <row r="175" spans="1:8" ht="9.9499999999999993" customHeight="1">
      <c r="A175" s="220"/>
      <c r="B175" s="221"/>
      <c r="C175" s="95"/>
      <c r="D175" s="95"/>
      <c r="E175" s="95"/>
      <c r="F175" s="95"/>
      <c r="G175" s="95"/>
      <c r="H175" s="95"/>
    </row>
    <row r="176" spans="1:8" ht="15" customHeight="1">
      <c r="A176" s="180"/>
      <c r="B176" s="119" t="s">
        <v>143</v>
      </c>
      <c r="C176" s="101">
        <f t="shared" ref="C176:H176" si="18">SUM(C157:C174)</f>
        <v>912372.21520431305</v>
      </c>
      <c r="D176" s="96">
        <f t="shared" si="18"/>
        <v>167892.98779968076</v>
      </c>
      <c r="E176" s="96">
        <f t="shared" si="18"/>
        <v>414084.27971308533</v>
      </c>
      <c r="F176" s="96">
        <f t="shared" si="18"/>
        <v>62575.830164498955</v>
      </c>
      <c r="G176" s="96">
        <f t="shared" si="18"/>
        <v>209541.32644634414</v>
      </c>
      <c r="H176" s="96">
        <f t="shared" si="18"/>
        <v>58277.791080703821</v>
      </c>
    </row>
    <row r="177" spans="1:11" ht="15" customHeight="1">
      <c r="A177" s="100"/>
      <c r="B177" s="282" t="s">
        <v>398</v>
      </c>
      <c r="C177" s="95">
        <f>SUM(D177:H177)</f>
        <v>602406.86212738801</v>
      </c>
      <c r="D177" s="127">
        <v>545571.88115648425</v>
      </c>
      <c r="E177" s="127">
        <v>0</v>
      </c>
      <c r="F177" s="127">
        <v>0</v>
      </c>
      <c r="G177" s="127">
        <v>50303.293061494616</v>
      </c>
      <c r="H177" s="127">
        <v>6531.6879094092237</v>
      </c>
    </row>
    <row r="178" spans="1:11" ht="15" customHeight="1">
      <c r="A178" s="100"/>
      <c r="B178" s="119" t="s">
        <v>399</v>
      </c>
      <c r="C178" s="101">
        <f t="shared" ref="C178:H178" si="19">SUM(C176:C177)</f>
        <v>1514779.0773317011</v>
      </c>
      <c r="D178" s="96">
        <f t="shared" si="19"/>
        <v>713464.86895616504</v>
      </c>
      <c r="E178" s="96">
        <f t="shared" si="19"/>
        <v>414084.27971308533</v>
      </c>
      <c r="F178" s="96">
        <f t="shared" si="19"/>
        <v>62575.830164498955</v>
      </c>
      <c r="G178" s="96">
        <f t="shared" si="19"/>
        <v>259844.61950783877</v>
      </c>
      <c r="H178" s="96">
        <f t="shared" si="19"/>
        <v>64809.478990113043</v>
      </c>
    </row>
    <row r="179" spans="1:11" ht="15" customHeight="1">
      <c r="A179" s="100"/>
      <c r="B179" s="282" t="s">
        <v>400</v>
      </c>
      <c r="C179" s="287">
        <f>SUM(D179:H179)</f>
        <v>-91181.921070284283</v>
      </c>
      <c r="D179" s="287">
        <v>-8909.4333913490482</v>
      </c>
      <c r="E179" s="287">
        <v>-65132.676526685624</v>
      </c>
      <c r="F179" s="95">
        <v>0</v>
      </c>
      <c r="G179" s="287">
        <v>-17139.811152249615</v>
      </c>
      <c r="H179" s="95">
        <v>0</v>
      </c>
      <c r="I179" s="186"/>
      <c r="J179" s="186"/>
      <c r="K179" s="186"/>
    </row>
    <row r="180" spans="1:11" ht="15" customHeight="1">
      <c r="A180" s="100"/>
      <c r="B180" s="119" t="s">
        <v>170</v>
      </c>
      <c r="C180" s="96">
        <f>SUM(D180:H180)</f>
        <v>1423597.1562614169</v>
      </c>
      <c r="D180" s="96">
        <f>D178+D179</f>
        <v>704555.435564816</v>
      </c>
      <c r="E180" s="96">
        <f>E178+E179</f>
        <v>348951.60318639968</v>
      </c>
      <c r="F180" s="96">
        <f>F178+F179</f>
        <v>62575.830164498955</v>
      </c>
      <c r="G180" s="96">
        <f>G178+G179</f>
        <v>242704.80835558916</v>
      </c>
      <c r="H180" s="96">
        <f>H178+H179</f>
        <v>64809.478990113043</v>
      </c>
    </row>
    <row r="181" spans="1:11" s="117" customFormat="1" ht="24.95" customHeight="1">
      <c r="A181" s="100"/>
      <c r="B181" s="275"/>
      <c r="C181" s="293">
        <v>2016</v>
      </c>
      <c r="D181" s="292"/>
      <c r="E181" s="292"/>
      <c r="F181" s="292"/>
      <c r="G181" s="292"/>
      <c r="H181" s="292"/>
    </row>
    <row r="182" spans="1:11" ht="15" customHeight="1">
      <c r="A182" s="111" t="s">
        <v>108</v>
      </c>
      <c r="B182" s="114" t="s">
        <v>109</v>
      </c>
      <c r="C182" s="95">
        <f>SUM(D182:H182)</f>
        <v>10249.065524473597</v>
      </c>
      <c r="D182" s="95">
        <v>1282.6009024247908</v>
      </c>
      <c r="E182" s="95">
        <v>2951.3577948883826</v>
      </c>
      <c r="F182" s="95">
        <v>0</v>
      </c>
      <c r="G182" s="95">
        <v>4695.3126259841138</v>
      </c>
      <c r="H182" s="95">
        <v>1319.7942011763089</v>
      </c>
    </row>
    <row r="183" spans="1:11" ht="15" customHeight="1">
      <c r="A183" s="111" t="s">
        <v>110</v>
      </c>
      <c r="B183" s="114" t="s">
        <v>111</v>
      </c>
      <c r="C183" s="95">
        <f t="shared" ref="C183:C199" si="20">SUM(D183:H183)</f>
        <v>3450.6481852004399</v>
      </c>
      <c r="D183" s="95">
        <v>512.72337225740296</v>
      </c>
      <c r="E183" s="95">
        <v>1671.0449026559111</v>
      </c>
      <c r="F183" s="95">
        <v>364.21621450491187</v>
      </c>
      <c r="G183" s="95">
        <v>746.09533133948389</v>
      </c>
      <c r="H183" s="95">
        <v>156.56836444272989</v>
      </c>
    </row>
    <row r="184" spans="1:11" ht="15" customHeight="1">
      <c r="A184" s="111" t="s">
        <v>112</v>
      </c>
      <c r="B184" s="114" t="s">
        <v>113</v>
      </c>
      <c r="C184" s="95">
        <f t="shared" si="20"/>
        <v>95469.586015382854</v>
      </c>
      <c r="D184" s="95">
        <v>42093.323058469716</v>
      </c>
      <c r="E184" s="95">
        <v>14657.391215170253</v>
      </c>
      <c r="F184" s="95">
        <v>7129.808320308277</v>
      </c>
      <c r="G184" s="95">
        <v>29793.559208064311</v>
      </c>
      <c r="H184" s="95">
        <v>1795.5042133703018</v>
      </c>
    </row>
    <row r="185" spans="1:11" ht="15" customHeight="1">
      <c r="A185" s="111" t="s">
        <v>114</v>
      </c>
      <c r="B185" s="114" t="s">
        <v>115</v>
      </c>
      <c r="C185" s="95">
        <f t="shared" si="20"/>
        <v>12547.083140959252</v>
      </c>
      <c r="D185" s="95">
        <v>2650.181945290185</v>
      </c>
      <c r="E185" s="95">
        <v>270.29215240538423</v>
      </c>
      <c r="F185" s="95">
        <v>984.48746466176192</v>
      </c>
      <c r="G185" s="95">
        <v>7928.0448567711501</v>
      </c>
      <c r="H185" s="95">
        <v>714.0767218307717</v>
      </c>
    </row>
    <row r="186" spans="1:11" ht="15" customHeight="1">
      <c r="A186" s="111" t="s">
        <v>116</v>
      </c>
      <c r="B186" s="114" t="s">
        <v>117</v>
      </c>
      <c r="C186" s="95">
        <f t="shared" si="20"/>
        <v>46562.787756517151</v>
      </c>
      <c r="D186" s="95">
        <v>1421.3711638423777</v>
      </c>
      <c r="E186" s="95">
        <v>38186.439336748168</v>
      </c>
      <c r="F186" s="95">
        <v>1577.5344725222853</v>
      </c>
      <c r="G186" s="95">
        <v>3493.5945168422895</v>
      </c>
      <c r="H186" s="95">
        <v>1883.8482665620322</v>
      </c>
    </row>
    <row r="187" spans="1:11" ht="15" customHeight="1">
      <c r="A187" s="111" t="s">
        <v>118</v>
      </c>
      <c r="B187" s="114" t="s">
        <v>119</v>
      </c>
      <c r="C187" s="95">
        <f t="shared" si="20"/>
        <v>84194.01483756509</v>
      </c>
      <c r="D187" s="95">
        <v>11936.930920083578</v>
      </c>
      <c r="E187" s="95">
        <v>12898.109003406524</v>
      </c>
      <c r="F187" s="95">
        <v>4825.3129994408337</v>
      </c>
      <c r="G187" s="95">
        <v>52804.490455681618</v>
      </c>
      <c r="H187" s="95">
        <v>1729.1714589525304</v>
      </c>
    </row>
    <row r="188" spans="1:11" ht="15" customHeight="1">
      <c r="A188" s="111" t="s">
        <v>120</v>
      </c>
      <c r="B188" s="114" t="s">
        <v>121</v>
      </c>
      <c r="C188" s="95">
        <f t="shared" si="20"/>
        <v>126452.782187548</v>
      </c>
      <c r="D188" s="95">
        <v>26877.224973637742</v>
      </c>
      <c r="E188" s="95">
        <v>45317.30433971039</v>
      </c>
      <c r="F188" s="95">
        <v>11312.040569289929</v>
      </c>
      <c r="G188" s="95">
        <v>39684.952469594238</v>
      </c>
      <c r="H188" s="95">
        <v>3261.2598353157127</v>
      </c>
    </row>
    <row r="189" spans="1:11" ht="15" customHeight="1">
      <c r="A189" s="111" t="s">
        <v>122</v>
      </c>
      <c r="B189" s="114" t="s">
        <v>123</v>
      </c>
      <c r="C189" s="95">
        <f t="shared" si="20"/>
        <v>383181.52654856042</v>
      </c>
      <c r="D189" s="95">
        <v>21284.088317753889</v>
      </c>
      <c r="E189" s="95">
        <v>281027.13530059403</v>
      </c>
      <c r="F189" s="95">
        <v>2988.7803299372786</v>
      </c>
      <c r="G189" s="95">
        <v>45496.25607995403</v>
      </c>
      <c r="H189" s="95">
        <v>32385.266520321169</v>
      </c>
    </row>
    <row r="190" spans="1:11" ht="15" customHeight="1">
      <c r="A190" s="111" t="s">
        <v>124</v>
      </c>
      <c r="B190" s="114" t="s">
        <v>125</v>
      </c>
      <c r="C190" s="95">
        <f t="shared" si="20"/>
        <v>5461.4346366949621</v>
      </c>
      <c r="D190" s="95">
        <v>2274.5698684935528</v>
      </c>
      <c r="E190" s="95">
        <v>23.25093784132337</v>
      </c>
      <c r="F190" s="95">
        <v>986.69483565876158</v>
      </c>
      <c r="G190" s="95">
        <v>2100.0352380994809</v>
      </c>
      <c r="H190" s="95">
        <v>76.883756601843871</v>
      </c>
    </row>
    <row r="191" spans="1:11" ht="15" customHeight="1">
      <c r="A191" s="111" t="s">
        <v>126</v>
      </c>
      <c r="B191" s="114" t="s">
        <v>127</v>
      </c>
      <c r="C191" s="95">
        <f t="shared" si="20"/>
        <v>18150.061116609009</v>
      </c>
      <c r="D191" s="95">
        <v>5031.2410096024241</v>
      </c>
      <c r="E191" s="95">
        <v>9925.6335442237578</v>
      </c>
      <c r="F191" s="95">
        <v>173.64651843062475</v>
      </c>
      <c r="G191" s="95">
        <v>2945.3875224064309</v>
      </c>
      <c r="H191" s="95">
        <v>74.152521945770616</v>
      </c>
    </row>
    <row r="192" spans="1:11" ht="15" customHeight="1">
      <c r="A192" s="111" t="s">
        <v>128</v>
      </c>
      <c r="B192" s="114" t="s">
        <v>129</v>
      </c>
      <c r="C192" s="95">
        <f t="shared" si="20"/>
        <v>5647.1507269620424</v>
      </c>
      <c r="D192" s="95">
        <v>4577.1752788509357</v>
      </c>
      <c r="E192" s="95">
        <v>86.028470012896491</v>
      </c>
      <c r="F192" s="95">
        <v>343.61408519958366</v>
      </c>
      <c r="G192" s="95">
        <v>609.30423649356408</v>
      </c>
      <c r="H192" s="95">
        <v>31.028656405063074</v>
      </c>
    </row>
    <row r="193" spans="1:11" ht="15" customHeight="1">
      <c r="A193" s="111" t="s">
        <v>130</v>
      </c>
      <c r="B193" s="114" t="s">
        <v>131</v>
      </c>
      <c r="C193" s="95">
        <f t="shared" si="20"/>
        <v>4327.9624407506944</v>
      </c>
      <c r="D193" s="95">
        <v>1470.1614582418738</v>
      </c>
      <c r="E193" s="95">
        <v>156.01379291527979</v>
      </c>
      <c r="F193" s="95">
        <v>679.87026707583584</v>
      </c>
      <c r="G193" s="95">
        <v>1951.9839006900247</v>
      </c>
      <c r="H193" s="95">
        <v>69.933021827680619</v>
      </c>
    </row>
    <row r="194" spans="1:11" ht="15" customHeight="1">
      <c r="A194" s="111" t="s">
        <v>132</v>
      </c>
      <c r="B194" s="114" t="s">
        <v>133</v>
      </c>
      <c r="C194" s="95">
        <f t="shared" si="20"/>
        <v>27759.375677457938</v>
      </c>
      <c r="D194" s="95">
        <v>23844.981157445909</v>
      </c>
      <c r="E194" s="95">
        <v>2050.7360821765969</v>
      </c>
      <c r="F194" s="95">
        <v>334.58733467949378</v>
      </c>
      <c r="G194" s="95">
        <v>1469.0159638323071</v>
      </c>
      <c r="H194" s="95">
        <v>60.055139323630058</v>
      </c>
    </row>
    <row r="195" spans="1:11" ht="15" customHeight="1">
      <c r="A195" s="111" t="s">
        <v>134</v>
      </c>
      <c r="B195" s="114" t="s">
        <v>135</v>
      </c>
      <c r="C195" s="95">
        <f t="shared" si="20"/>
        <v>6265.3234051252348</v>
      </c>
      <c r="D195" s="95">
        <v>2700.6908782468608</v>
      </c>
      <c r="E195" s="95">
        <v>659.33265710086721</v>
      </c>
      <c r="F195" s="95">
        <v>612.0303984347189</v>
      </c>
      <c r="G195" s="95">
        <v>2057.4756916695233</v>
      </c>
      <c r="H195" s="95">
        <v>235.79377967326434</v>
      </c>
    </row>
    <row r="196" spans="1:11" ht="15" customHeight="1">
      <c r="A196" s="111" t="s">
        <v>136</v>
      </c>
      <c r="B196" s="114" t="s">
        <v>332</v>
      </c>
      <c r="C196" s="95">
        <f t="shared" si="20"/>
        <v>54846.845935363919</v>
      </c>
      <c r="D196" s="95">
        <v>8234.3130200516207</v>
      </c>
      <c r="E196" s="95">
        <v>281.10383850159963</v>
      </c>
      <c r="F196" s="95">
        <v>23554.120118648978</v>
      </c>
      <c r="G196" s="95">
        <v>9373.1093190916126</v>
      </c>
      <c r="H196" s="95">
        <v>13404.199639070108</v>
      </c>
    </row>
    <row r="197" spans="1:11" ht="15" customHeight="1">
      <c r="A197" s="111" t="s">
        <v>138</v>
      </c>
      <c r="B197" s="114" t="s">
        <v>139</v>
      </c>
      <c r="C197" s="95">
        <f t="shared" si="20"/>
        <v>1803.825996615009</v>
      </c>
      <c r="D197" s="95">
        <v>948.52631815238351</v>
      </c>
      <c r="E197" s="95">
        <v>256.20499044077241</v>
      </c>
      <c r="F197" s="95">
        <v>360.5372628432462</v>
      </c>
      <c r="G197" s="95">
        <v>191.21560056967763</v>
      </c>
      <c r="H197" s="95">
        <v>47.341824608929144</v>
      </c>
    </row>
    <row r="198" spans="1:11" ht="15" customHeight="1">
      <c r="A198" s="111" t="s">
        <v>140</v>
      </c>
      <c r="B198" s="114" t="s">
        <v>141</v>
      </c>
      <c r="C198" s="95">
        <f t="shared" si="20"/>
        <v>14653.316844381039</v>
      </c>
      <c r="D198" s="95">
        <v>8793.8823694752664</v>
      </c>
      <c r="E198" s="95">
        <v>97.255308418379741</v>
      </c>
      <c r="F198" s="95">
        <v>2332.6526200281946</v>
      </c>
      <c r="G198" s="95">
        <v>2587.5906811867862</v>
      </c>
      <c r="H198" s="95">
        <v>841.93586527241189</v>
      </c>
    </row>
    <row r="199" spans="1:11" ht="15" customHeight="1">
      <c r="A199" s="111" t="s">
        <v>146</v>
      </c>
      <c r="B199" s="114" t="s">
        <v>142</v>
      </c>
      <c r="C199" s="95">
        <f t="shared" si="20"/>
        <v>34690.12868588436</v>
      </c>
      <c r="D199" s="95">
        <v>10733.612975165399</v>
      </c>
      <c r="E199" s="95">
        <v>5892.714780137765</v>
      </c>
      <c r="F199" s="95">
        <v>5715.9871967301187</v>
      </c>
      <c r="G199" s="95">
        <v>10538.356753708205</v>
      </c>
      <c r="H199" s="95">
        <v>1809.4569801428661</v>
      </c>
    </row>
    <row r="200" spans="1:11" ht="9.9499999999999993" customHeight="1">
      <c r="A200" s="220"/>
      <c r="B200" s="221"/>
      <c r="C200" s="95"/>
      <c r="D200" s="95"/>
      <c r="E200" s="95"/>
      <c r="F200" s="95"/>
      <c r="G200" s="95"/>
      <c r="H200" s="95"/>
    </row>
    <row r="201" spans="1:11" ht="15" customHeight="1">
      <c r="A201" s="180"/>
      <c r="B201" s="119" t="s">
        <v>143</v>
      </c>
      <c r="C201" s="101">
        <f t="shared" ref="C201:H201" si="21">SUM(C182:C199)</f>
        <v>935712.9196620509</v>
      </c>
      <c r="D201" s="96">
        <f t="shared" si="21"/>
        <v>176667.59898748589</v>
      </c>
      <c r="E201" s="96">
        <f t="shared" si="21"/>
        <v>416407.34844734822</v>
      </c>
      <c r="F201" s="96">
        <f t="shared" si="21"/>
        <v>64275.921008394842</v>
      </c>
      <c r="G201" s="96">
        <f t="shared" si="21"/>
        <v>218465.78045197888</v>
      </c>
      <c r="H201" s="96">
        <f t="shared" si="21"/>
        <v>59896.270766843125</v>
      </c>
    </row>
    <row r="202" spans="1:11" ht="15" customHeight="1">
      <c r="A202" s="100"/>
      <c r="B202" s="282" t="s">
        <v>398</v>
      </c>
      <c r="C202" s="95">
        <f>SUM(D202:H202)</f>
        <v>624612.47332399676</v>
      </c>
      <c r="D202" s="127">
        <v>565702.6823238295</v>
      </c>
      <c r="E202" s="127">
        <v>0</v>
      </c>
      <c r="F202" s="127">
        <v>0</v>
      </c>
      <c r="G202" s="127">
        <v>52269.73319541887</v>
      </c>
      <c r="H202" s="127">
        <v>6640.0578047483723</v>
      </c>
    </row>
    <row r="203" spans="1:11" ht="15" customHeight="1">
      <c r="A203" s="100"/>
      <c r="B203" s="119" t="s">
        <v>399</v>
      </c>
      <c r="C203" s="101">
        <f t="shared" ref="C203:H203" si="22">SUM(C201:C202)</f>
        <v>1560325.3929860475</v>
      </c>
      <c r="D203" s="96">
        <f t="shared" si="22"/>
        <v>742370.28131131537</v>
      </c>
      <c r="E203" s="96">
        <f t="shared" si="22"/>
        <v>416407.34844734822</v>
      </c>
      <c r="F203" s="96">
        <f t="shared" si="22"/>
        <v>64275.921008394842</v>
      </c>
      <c r="G203" s="96">
        <f t="shared" si="22"/>
        <v>270735.51364739775</v>
      </c>
      <c r="H203" s="96">
        <f t="shared" si="22"/>
        <v>66536.328571591497</v>
      </c>
    </row>
    <row r="204" spans="1:11" ht="15" customHeight="1">
      <c r="A204" s="100"/>
      <c r="B204" s="282" t="s">
        <v>400</v>
      </c>
      <c r="C204" s="287">
        <f>SUM(D204:H204)</f>
        <v>-91967.48430282285</v>
      </c>
      <c r="D204" s="287">
        <v>-10323.808181250852</v>
      </c>
      <c r="E204" s="287">
        <v>-65893.574076919002</v>
      </c>
      <c r="F204" s="95">
        <v>0</v>
      </c>
      <c r="G204" s="287">
        <v>-15750.102044653007</v>
      </c>
      <c r="H204" s="95">
        <v>0</v>
      </c>
      <c r="I204" s="186"/>
      <c r="J204" s="186"/>
      <c r="K204" s="186"/>
    </row>
    <row r="205" spans="1:11" ht="15" customHeight="1">
      <c r="A205" s="100"/>
      <c r="B205" s="119" t="s">
        <v>170</v>
      </c>
      <c r="C205" s="96">
        <f>SUM(D205:H205)</f>
        <v>1468357.9086832248</v>
      </c>
      <c r="D205" s="96">
        <f>D203+D204</f>
        <v>732046.47313006455</v>
      </c>
      <c r="E205" s="96">
        <f>E203+E204</f>
        <v>350513.77437042922</v>
      </c>
      <c r="F205" s="96">
        <f>F203+F204</f>
        <v>64275.921008394842</v>
      </c>
      <c r="G205" s="96">
        <f>G203+G204</f>
        <v>254985.41160274475</v>
      </c>
      <c r="H205" s="96">
        <f>H203+H204</f>
        <v>66536.328571591497</v>
      </c>
    </row>
    <row r="206" spans="1:11" ht="9.9499999999999993" customHeight="1">
      <c r="A206" s="100"/>
      <c r="B206" s="179"/>
      <c r="C206" s="96"/>
      <c r="D206" s="96"/>
      <c r="E206" s="96"/>
      <c r="F206" s="96"/>
      <c r="G206" s="96"/>
      <c r="H206" s="96"/>
    </row>
    <row r="207" spans="1:11" ht="24.95" customHeight="1">
      <c r="A207" s="100"/>
      <c r="B207" s="275"/>
      <c r="C207" s="293" t="s">
        <v>401</v>
      </c>
      <c r="D207" s="222"/>
      <c r="E207" s="222"/>
      <c r="F207" s="222"/>
      <c r="G207" s="222"/>
      <c r="H207" s="222"/>
    </row>
    <row r="208" spans="1:11" ht="15" customHeight="1">
      <c r="A208" s="111" t="s">
        <v>108</v>
      </c>
      <c r="B208" s="114" t="s">
        <v>109</v>
      </c>
      <c r="C208" s="95">
        <f>SUM(D208:H208)</f>
        <v>10288.527650222992</v>
      </c>
      <c r="D208" s="95">
        <v>1333.8799211186786</v>
      </c>
      <c r="E208" s="95">
        <v>3606.15201314454</v>
      </c>
      <c r="F208" s="95">
        <v>0</v>
      </c>
      <c r="G208" s="95">
        <v>4378.2043799316953</v>
      </c>
      <c r="H208" s="95">
        <v>970.29133602807792</v>
      </c>
    </row>
    <row r="209" spans="1:8" ht="15" customHeight="1">
      <c r="A209" s="111" t="s">
        <v>110</v>
      </c>
      <c r="B209" s="114" t="s">
        <v>111</v>
      </c>
      <c r="C209" s="95">
        <f t="shared" ref="C209:C225" si="23">SUM(D209:H209)</f>
        <v>3730.0367788806743</v>
      </c>
      <c r="D209" s="95">
        <v>537.34268890308817</v>
      </c>
      <c r="E209" s="95">
        <v>2299.8374828159226</v>
      </c>
      <c r="F209" s="95">
        <v>100.67414775947699</v>
      </c>
      <c r="G209" s="95">
        <v>681.02915050304762</v>
      </c>
      <c r="H209" s="95">
        <v>111.15330889913889</v>
      </c>
    </row>
    <row r="210" spans="1:8" ht="15" customHeight="1">
      <c r="A210" s="111" t="s">
        <v>112</v>
      </c>
      <c r="B210" s="114" t="s">
        <v>113</v>
      </c>
      <c r="C210" s="95">
        <f t="shared" si="23"/>
        <v>90992.343380416147</v>
      </c>
      <c r="D210" s="95">
        <v>41953.771455686066</v>
      </c>
      <c r="E210" s="95">
        <v>17821.424836634367</v>
      </c>
      <c r="F210" s="95">
        <v>2123.9065993636182</v>
      </c>
      <c r="G210" s="95">
        <v>27658.137865829685</v>
      </c>
      <c r="H210" s="95">
        <v>1435.1026229024205</v>
      </c>
    </row>
    <row r="211" spans="1:8" ht="15" customHeight="1">
      <c r="A211" s="111" t="s">
        <v>114</v>
      </c>
      <c r="B211" s="114" t="s">
        <v>115</v>
      </c>
      <c r="C211" s="95">
        <f t="shared" si="23"/>
        <v>11747.559277904435</v>
      </c>
      <c r="D211" s="95">
        <v>2801.8604049005248</v>
      </c>
      <c r="E211" s="95">
        <v>457.28846163679879</v>
      </c>
      <c r="F211" s="95">
        <v>294.8162937545946</v>
      </c>
      <c r="G211" s="95">
        <v>7527.6844792871088</v>
      </c>
      <c r="H211" s="95">
        <v>665.90963832540683</v>
      </c>
    </row>
    <row r="212" spans="1:8" ht="15" customHeight="1">
      <c r="A212" s="111" t="s">
        <v>116</v>
      </c>
      <c r="B212" s="114" t="s">
        <v>117</v>
      </c>
      <c r="C212" s="95">
        <f t="shared" si="23"/>
        <v>52988.452750788543</v>
      </c>
      <c r="D212" s="95">
        <v>1430.4088748484703</v>
      </c>
      <c r="E212" s="95">
        <v>46485.965659192305</v>
      </c>
      <c r="F212" s="95">
        <v>465.43248101012927</v>
      </c>
      <c r="G212" s="95">
        <v>3233.0236534149344</v>
      </c>
      <c r="H212" s="95">
        <v>1373.6220823226945</v>
      </c>
    </row>
    <row r="213" spans="1:8" ht="15" customHeight="1">
      <c r="A213" s="111" t="s">
        <v>118</v>
      </c>
      <c r="B213" s="114" t="s">
        <v>119</v>
      </c>
      <c r="C213" s="95">
        <f t="shared" si="23"/>
        <v>81377.760209550659</v>
      </c>
      <c r="D213" s="95">
        <v>12618.608174991545</v>
      </c>
      <c r="E213" s="95">
        <v>15565.762929732253</v>
      </c>
      <c r="F213" s="95">
        <v>1471.1142307337473</v>
      </c>
      <c r="G213" s="95">
        <v>50494.059739639022</v>
      </c>
      <c r="H213" s="95">
        <v>1228.2151344540844</v>
      </c>
    </row>
    <row r="214" spans="1:8" ht="15" customHeight="1">
      <c r="A214" s="111" t="s">
        <v>120</v>
      </c>
      <c r="B214" s="114" t="s">
        <v>121</v>
      </c>
      <c r="C214" s="95">
        <f t="shared" si="23"/>
        <v>126042.9059055212</v>
      </c>
      <c r="D214" s="95">
        <v>27499.232081117007</v>
      </c>
      <c r="E214" s="95">
        <v>54558.688777703224</v>
      </c>
      <c r="F214" s="95">
        <v>3430.1271733460526</v>
      </c>
      <c r="G214" s="95">
        <v>37464.360893401717</v>
      </c>
      <c r="H214" s="95">
        <v>3090.4969799531859</v>
      </c>
    </row>
    <row r="215" spans="1:8" ht="15" customHeight="1">
      <c r="A215" s="111" t="s">
        <v>122</v>
      </c>
      <c r="B215" s="114" t="s">
        <v>123</v>
      </c>
      <c r="C215" s="95">
        <f t="shared" si="23"/>
        <v>389270.18650693895</v>
      </c>
      <c r="D215" s="95">
        <v>22322.900238731876</v>
      </c>
      <c r="E215" s="95">
        <v>281401.26860810822</v>
      </c>
      <c r="F215" s="95">
        <v>896.52977899492123</v>
      </c>
      <c r="G215" s="95">
        <v>41487.844608889616</v>
      </c>
      <c r="H215" s="95">
        <v>43161.643272214322</v>
      </c>
    </row>
    <row r="216" spans="1:8" ht="15" customHeight="1">
      <c r="A216" s="111" t="s">
        <v>124</v>
      </c>
      <c r="B216" s="114" t="s">
        <v>125</v>
      </c>
      <c r="C216" s="95">
        <f t="shared" si="23"/>
        <v>4852.0485997412816</v>
      </c>
      <c r="D216" s="95">
        <v>2405.1298810050566</v>
      </c>
      <c r="E216" s="95">
        <v>28.500371557295033</v>
      </c>
      <c r="F216" s="95">
        <v>289.94154554729363</v>
      </c>
      <c r="G216" s="95">
        <v>2052.4115088818567</v>
      </c>
      <c r="H216" s="95">
        <v>76.065292749779729</v>
      </c>
    </row>
    <row r="217" spans="1:8" ht="15" customHeight="1">
      <c r="A217" s="111" t="s">
        <v>126</v>
      </c>
      <c r="B217" s="114" t="s">
        <v>127</v>
      </c>
      <c r="C217" s="95">
        <f t="shared" si="23"/>
        <v>20488.514341723981</v>
      </c>
      <c r="D217" s="95">
        <v>5374.6290032995603</v>
      </c>
      <c r="E217" s="95">
        <v>12060.592008070944</v>
      </c>
      <c r="F217" s="95">
        <v>53.410284706080411</v>
      </c>
      <c r="G217" s="95">
        <v>2937.4510346998927</v>
      </c>
      <c r="H217" s="95">
        <v>62.432010947500245</v>
      </c>
    </row>
    <row r="218" spans="1:8" ht="15" customHeight="1">
      <c r="A218" s="111" t="s">
        <v>128</v>
      </c>
      <c r="B218" s="114" t="s">
        <v>129</v>
      </c>
      <c r="C218" s="95">
        <f t="shared" si="23"/>
        <v>5531.915353362213</v>
      </c>
      <c r="D218" s="95">
        <v>4737.7912458781839</v>
      </c>
      <c r="E218" s="95">
        <v>105.45137476199162</v>
      </c>
      <c r="F218" s="95">
        <v>98.342746442941731</v>
      </c>
      <c r="G218" s="95">
        <v>564.664914491574</v>
      </c>
      <c r="H218" s="95">
        <v>25.665071787522848</v>
      </c>
    </row>
    <row r="219" spans="1:8" ht="15" customHeight="1">
      <c r="A219" s="111" t="s">
        <v>130</v>
      </c>
      <c r="B219" s="114" t="s">
        <v>131</v>
      </c>
      <c r="C219" s="95">
        <f t="shared" si="23"/>
        <v>4043.637932179277</v>
      </c>
      <c r="D219" s="95">
        <v>1673.4451116273858</v>
      </c>
      <c r="E219" s="95">
        <v>0</v>
      </c>
      <c r="F219" s="95">
        <v>222.33090736777126</v>
      </c>
      <c r="G219" s="95">
        <v>2093.4373613218004</v>
      </c>
      <c r="H219" s="95">
        <v>54.424551862319632</v>
      </c>
    </row>
    <row r="220" spans="1:8" ht="15" customHeight="1">
      <c r="A220" s="111" t="s">
        <v>132</v>
      </c>
      <c r="B220" s="114" t="s">
        <v>133</v>
      </c>
      <c r="C220" s="95">
        <f t="shared" si="23"/>
        <v>31017.203279296373</v>
      </c>
      <c r="D220" s="95">
        <v>26661.07557890371</v>
      </c>
      <c r="E220" s="95">
        <v>2629.4326288364527</v>
      </c>
      <c r="F220" s="95">
        <v>113.12749065698199</v>
      </c>
      <c r="G220" s="95">
        <v>1548.4664650561585</v>
      </c>
      <c r="H220" s="95">
        <v>65.101115843070488</v>
      </c>
    </row>
    <row r="221" spans="1:8" ht="15" customHeight="1">
      <c r="A221" s="111" t="s">
        <v>134</v>
      </c>
      <c r="B221" s="114" t="s">
        <v>135</v>
      </c>
      <c r="C221" s="95">
        <f t="shared" si="23"/>
        <v>5818.7305669104226</v>
      </c>
      <c r="D221" s="95">
        <v>2655.9185337045124</v>
      </c>
      <c r="E221" s="95">
        <v>739.86964562737899</v>
      </c>
      <c r="F221" s="95">
        <v>197.42730239569013</v>
      </c>
      <c r="G221" s="95">
        <v>1985.74449866695</v>
      </c>
      <c r="H221" s="95">
        <v>239.77058651589118</v>
      </c>
    </row>
    <row r="222" spans="1:8" ht="15" customHeight="1">
      <c r="A222" s="111" t="s">
        <v>136</v>
      </c>
      <c r="B222" s="114" t="s">
        <v>332</v>
      </c>
      <c r="C222" s="95">
        <f t="shared" si="23"/>
        <v>33853.209510636327</v>
      </c>
      <c r="D222" s="95">
        <v>8470.7437581617178</v>
      </c>
      <c r="E222" s="95">
        <v>259.06837745581174</v>
      </c>
      <c r="F222" s="95">
        <v>6907.7301553197331</v>
      </c>
      <c r="G222" s="95">
        <v>8598.0862656747031</v>
      </c>
      <c r="H222" s="95">
        <v>9617.5809540243608</v>
      </c>
    </row>
    <row r="223" spans="1:8" ht="15" customHeight="1">
      <c r="A223" s="111" t="s">
        <v>138</v>
      </c>
      <c r="B223" s="114" t="s">
        <v>139</v>
      </c>
      <c r="C223" s="95">
        <f t="shared" si="23"/>
        <v>1705.3864803700199</v>
      </c>
      <c r="D223" s="95">
        <v>1033.0841808531361</v>
      </c>
      <c r="E223" s="95">
        <v>311.84892805205538</v>
      </c>
      <c r="F223" s="95">
        <v>112.96699106484466</v>
      </c>
      <c r="G223" s="95">
        <v>184.80281712719614</v>
      </c>
      <c r="H223" s="95">
        <v>62.683563272787445</v>
      </c>
    </row>
    <row r="224" spans="1:8" ht="15" customHeight="1">
      <c r="A224" s="111" t="s">
        <v>140</v>
      </c>
      <c r="B224" s="114" t="s">
        <v>141</v>
      </c>
      <c r="C224" s="95">
        <f t="shared" si="23"/>
        <v>13299.919820738</v>
      </c>
      <c r="D224" s="95">
        <v>9350.2575491042589</v>
      </c>
      <c r="E224" s="95">
        <v>111.74450769280634</v>
      </c>
      <c r="F224" s="95">
        <v>691.20596354768145</v>
      </c>
      <c r="G224" s="95">
        <v>2442.230090465534</v>
      </c>
      <c r="H224" s="95">
        <v>704.48170992771747</v>
      </c>
    </row>
    <row r="225" spans="1:11" ht="15" customHeight="1">
      <c r="A225" s="111" t="s">
        <v>146</v>
      </c>
      <c r="B225" s="114" t="s">
        <v>142</v>
      </c>
      <c r="C225" s="95">
        <f t="shared" si="23"/>
        <v>31192.215116651667</v>
      </c>
      <c r="D225" s="95">
        <v>10811.215094078023</v>
      </c>
      <c r="E225" s="95">
        <v>7172.5253451972749</v>
      </c>
      <c r="F225" s="95">
        <v>1684.8189532303377</v>
      </c>
      <c r="G225" s="95">
        <v>9746.0269131737859</v>
      </c>
      <c r="H225" s="95">
        <v>1777.6288109722498</v>
      </c>
    </row>
    <row r="226" spans="1:11" ht="9.9499999999999993" customHeight="1">
      <c r="A226" s="220"/>
      <c r="B226" s="221"/>
      <c r="C226" s="95"/>
      <c r="D226" s="95"/>
      <c r="E226" s="95"/>
      <c r="F226" s="95"/>
      <c r="G226" s="95"/>
      <c r="H226" s="95"/>
    </row>
    <row r="227" spans="1:11" ht="15" customHeight="1">
      <c r="A227" s="180"/>
      <c r="B227" s="119" t="s">
        <v>143</v>
      </c>
      <c r="C227" s="101">
        <f t="shared" ref="C227:H227" si="24">SUM(C208:C225)</f>
        <v>918240.55346183327</v>
      </c>
      <c r="D227" s="96">
        <f t="shared" si="24"/>
        <v>183671.29377691276</v>
      </c>
      <c r="E227" s="96">
        <f t="shared" si="24"/>
        <v>445615.42195621971</v>
      </c>
      <c r="F227" s="96">
        <f t="shared" si="24"/>
        <v>19153.903045241896</v>
      </c>
      <c r="G227" s="96">
        <f t="shared" si="24"/>
        <v>205077.6666404563</v>
      </c>
      <c r="H227" s="96">
        <f t="shared" si="24"/>
        <v>64722.268043002543</v>
      </c>
    </row>
    <row r="228" spans="1:11" ht="15" customHeight="1">
      <c r="A228" s="100"/>
      <c r="B228" s="282" t="s">
        <v>398</v>
      </c>
      <c r="C228" s="95">
        <f>SUM(D228:H228)</f>
        <v>620629.86859960842</v>
      </c>
      <c r="D228" s="127">
        <v>566846.32800790598</v>
      </c>
      <c r="E228" s="127">
        <v>0</v>
      </c>
      <c r="F228" s="127">
        <v>0</v>
      </c>
      <c r="G228" s="127">
        <v>48755.272224545784</v>
      </c>
      <c r="H228" s="127">
        <v>5028.2683671566301</v>
      </c>
    </row>
    <row r="229" spans="1:11" ht="15" customHeight="1">
      <c r="A229" s="100"/>
      <c r="B229" s="119" t="s">
        <v>399</v>
      </c>
      <c r="C229" s="101">
        <f t="shared" ref="C229:H229" si="25">SUM(C227:C228)</f>
        <v>1538870.4220614417</v>
      </c>
      <c r="D229" s="96">
        <f t="shared" si="25"/>
        <v>750517.62178481871</v>
      </c>
      <c r="E229" s="96">
        <f t="shared" si="25"/>
        <v>445615.42195621971</v>
      </c>
      <c r="F229" s="96">
        <f t="shared" si="25"/>
        <v>19153.903045241896</v>
      </c>
      <c r="G229" s="96">
        <f t="shared" si="25"/>
        <v>253832.93886500207</v>
      </c>
      <c r="H229" s="96">
        <f t="shared" si="25"/>
        <v>69750.536410159169</v>
      </c>
    </row>
    <row r="230" spans="1:11" ht="15" customHeight="1">
      <c r="A230" s="100"/>
      <c r="B230" s="282" t="s">
        <v>400</v>
      </c>
      <c r="C230" s="287">
        <f>SUM(D230:H230)</f>
        <v>-37007.852698877759</v>
      </c>
      <c r="D230" s="287">
        <v>-5339.8994434520391</v>
      </c>
      <c r="E230" s="287">
        <v>-26917.760267111866</v>
      </c>
      <c r="F230" s="95">
        <v>0</v>
      </c>
      <c r="G230" s="287">
        <v>-4750.1929883138546</v>
      </c>
      <c r="H230" s="95">
        <v>0</v>
      </c>
      <c r="I230" s="186"/>
      <c r="J230" s="186"/>
      <c r="K230" s="186"/>
    </row>
    <row r="231" spans="1:11" ht="15" customHeight="1">
      <c r="A231" s="100"/>
      <c r="B231" s="119" t="s">
        <v>170</v>
      </c>
      <c r="C231" s="96">
        <f>SUM(D231:H231)</f>
        <v>1501862.569362564</v>
      </c>
      <c r="D231" s="96">
        <f>D229+D230</f>
        <v>745177.72234136669</v>
      </c>
      <c r="E231" s="96">
        <f>E229+E230</f>
        <v>418697.66168910783</v>
      </c>
      <c r="F231" s="96">
        <f>F229+F230</f>
        <v>19153.903045241896</v>
      </c>
      <c r="G231" s="96">
        <f>G229+G230</f>
        <v>249082.74587668822</v>
      </c>
      <c r="H231" s="96">
        <f>H229+H230</f>
        <v>69750.536410159169</v>
      </c>
    </row>
    <row r="232" spans="1:11" ht="18" customHeight="1">
      <c r="A232" s="105" t="s">
        <v>83</v>
      </c>
      <c r="B232" s="106"/>
      <c r="C232" s="106"/>
    </row>
    <row r="233" spans="1:11" ht="15" customHeight="1">
      <c r="A233" s="103" t="s">
        <v>402</v>
      </c>
      <c r="B233" s="106"/>
      <c r="C233" s="106"/>
    </row>
    <row r="234" spans="1:11" ht="15" customHeight="1">
      <c r="A234" s="103" t="s">
        <v>338</v>
      </c>
      <c r="B234" s="106"/>
      <c r="C234" s="106"/>
    </row>
    <row r="235" spans="1:11" ht="15" customHeight="1">
      <c r="A235" s="103" t="s">
        <v>406</v>
      </c>
      <c r="B235" s="106"/>
      <c r="C235" s="106"/>
    </row>
    <row r="236" spans="1:11" ht="15" customHeight="1">
      <c r="A236" s="14" t="s">
        <v>407</v>
      </c>
      <c r="B236" s="106"/>
      <c r="C236" s="106"/>
    </row>
    <row r="237" spans="1:11" ht="15" customHeight="1">
      <c r="A237" s="103" t="s">
        <v>408</v>
      </c>
    </row>
    <row r="238" spans="1:11" ht="15" customHeight="1">
      <c r="A238" s="103" t="s">
        <v>435</v>
      </c>
    </row>
    <row r="239" spans="1:11" ht="15" customHeight="1">
      <c r="A239" s="14" t="s">
        <v>409</v>
      </c>
    </row>
  </sheetData>
  <pageMargins left="0.59055118110236227" right="0.19685039370078741" top="0.78740157480314965" bottom="0.78740157480314965" header="0.31496062992125984" footer="0.19685039370078741"/>
  <pageSetup paperSize="9" scale="70" orientation="portrait" r:id="rId1"/>
  <headerFooter>
    <oddFooter>&amp;L&amp;"MetaNormalLF-Roman,Standard"&amp;10Statistisches Bundesamt, Tabellen zu den UGR, Teil 5, 2019</oddFooter>
  </headerFooter>
  <rowBreaks count="2" manualBreakCount="2">
    <brk id="155" max="16383" man="1"/>
    <brk id="206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6"/>
  <sheetViews>
    <sheetView workbookViewId="0"/>
  </sheetViews>
  <sheetFormatPr baseColWidth="10" defaultRowHeight="15"/>
  <cols>
    <col min="1" max="1" width="5.7109375" customWidth="1"/>
    <col min="2" max="2" width="52.7109375" customWidth="1"/>
    <col min="16" max="16" width="11.42578125" style="117"/>
  </cols>
  <sheetData>
    <row r="1" spans="1:16" s="85" customFormat="1" ht="21" customHeight="1">
      <c r="A1" s="271" t="s">
        <v>410</v>
      </c>
      <c r="B1" s="86"/>
      <c r="H1" s="84"/>
      <c r="P1" s="279"/>
    </row>
    <row r="2" spans="1:16" s="88" customFormat="1" ht="18" customHeight="1">
      <c r="A2" s="5" t="s">
        <v>151</v>
      </c>
      <c r="B2" s="89"/>
      <c r="H2" s="87"/>
      <c r="P2" s="124"/>
    </row>
    <row r="3" spans="1:16" s="14" customFormat="1" ht="18" customHeight="1">
      <c r="B3" s="108"/>
      <c r="P3" s="82"/>
    </row>
    <row r="4" spans="1:16" s="104" customFormat="1" ht="27" customHeight="1">
      <c r="A4" s="110" t="s">
        <v>322</v>
      </c>
      <c r="B4" s="92" t="s">
        <v>107</v>
      </c>
      <c r="C4" s="109">
        <v>2005</v>
      </c>
      <c r="D4" s="109">
        <v>2006</v>
      </c>
      <c r="E4" s="92">
        <v>2007</v>
      </c>
      <c r="F4" s="93" t="s">
        <v>323</v>
      </c>
      <c r="G4" s="92" t="s">
        <v>324</v>
      </c>
      <c r="H4" s="93">
        <v>2010</v>
      </c>
      <c r="I4" s="92">
        <v>2011</v>
      </c>
      <c r="J4" s="93">
        <v>2012</v>
      </c>
      <c r="K4" s="92" t="s">
        <v>325</v>
      </c>
      <c r="L4" s="109" t="s">
        <v>326</v>
      </c>
      <c r="M4" s="92">
        <v>2015</v>
      </c>
      <c r="N4" s="92">
        <v>2016</v>
      </c>
      <c r="O4" s="109" t="s">
        <v>348</v>
      </c>
      <c r="P4" s="62"/>
    </row>
    <row r="5" spans="1:16" ht="21" customHeight="1">
      <c r="A5" s="111" t="s">
        <v>108</v>
      </c>
      <c r="B5" s="112" t="s">
        <v>109</v>
      </c>
      <c r="C5" s="95">
        <v>692.91466026110356</v>
      </c>
      <c r="D5" s="95">
        <v>621.63422515279819</v>
      </c>
      <c r="E5" s="95">
        <v>538.76918325105328</v>
      </c>
      <c r="F5" s="95">
        <v>494.4740619529224</v>
      </c>
      <c r="G5" s="95">
        <v>413.4601245058476</v>
      </c>
      <c r="H5" s="95">
        <v>385.10311722792159</v>
      </c>
      <c r="I5" s="95">
        <v>374.94181654596127</v>
      </c>
      <c r="J5" s="113">
        <v>334.53622280942676</v>
      </c>
      <c r="K5" s="113">
        <v>330.42768953733344</v>
      </c>
      <c r="L5" s="113">
        <v>559.84312561858951</v>
      </c>
      <c r="M5" s="113">
        <v>488.01622343269025</v>
      </c>
      <c r="N5" s="113">
        <v>465.80854804506453</v>
      </c>
      <c r="O5" s="113">
        <v>439.30153200283564</v>
      </c>
    </row>
    <row r="6" spans="1:16" ht="15" customHeight="1">
      <c r="A6" s="111" t="s">
        <v>110</v>
      </c>
      <c r="B6" s="114" t="s">
        <v>111</v>
      </c>
      <c r="C6" s="95">
        <v>225.50322800259767</v>
      </c>
      <c r="D6" s="95">
        <v>188.74580480090657</v>
      </c>
      <c r="E6" s="95">
        <v>136.0463719587882</v>
      </c>
      <c r="F6" s="95">
        <v>124.39623341428847</v>
      </c>
      <c r="G6" s="95">
        <v>108.65223873440196</v>
      </c>
      <c r="H6" s="95">
        <v>101.00693841309996</v>
      </c>
      <c r="I6" s="95">
        <v>89.862932021602376</v>
      </c>
      <c r="J6" s="95">
        <v>82.548395086969293</v>
      </c>
      <c r="K6" s="95">
        <v>80.992246139577759</v>
      </c>
      <c r="L6" s="95">
        <v>76.882135476781428</v>
      </c>
      <c r="M6" s="95">
        <v>65.457615858120278</v>
      </c>
      <c r="N6" s="95">
        <v>61.193480056945475</v>
      </c>
      <c r="O6" s="95">
        <v>58.518016696368093</v>
      </c>
    </row>
    <row r="7" spans="1:16" ht="15" customHeight="1">
      <c r="A7" s="111" t="s">
        <v>112</v>
      </c>
      <c r="B7" s="114" t="s">
        <v>113</v>
      </c>
      <c r="C7" s="95">
        <v>12421.313663327523</v>
      </c>
      <c r="D7" s="95">
        <v>11435.894941908333</v>
      </c>
      <c r="E7" s="95">
        <v>9564.3713884441077</v>
      </c>
      <c r="F7" s="95">
        <v>8683.918692829584</v>
      </c>
      <c r="G7" s="95">
        <v>8279.7687145154123</v>
      </c>
      <c r="H7" s="95">
        <v>8650.5186461809444</v>
      </c>
      <c r="I7" s="95">
        <v>9103.4715866530078</v>
      </c>
      <c r="J7" s="95">
        <v>9096.217945626342</v>
      </c>
      <c r="K7" s="95">
        <v>8986.0837138114803</v>
      </c>
      <c r="L7" s="95">
        <v>11060.494108528383</v>
      </c>
      <c r="M7" s="95">
        <v>10695.325297761485</v>
      </c>
      <c r="N7" s="95">
        <v>10917.903379938281</v>
      </c>
      <c r="O7" s="95">
        <v>12133.799847163329</v>
      </c>
    </row>
    <row r="8" spans="1:16" ht="15" customHeight="1">
      <c r="A8" s="111" t="s">
        <v>114</v>
      </c>
      <c r="B8" s="114" t="s">
        <v>115</v>
      </c>
      <c r="C8" s="95">
        <v>492.10405133265965</v>
      </c>
      <c r="D8" s="95">
        <v>468.60922006660968</v>
      </c>
      <c r="E8" s="95">
        <v>426.42982172165534</v>
      </c>
      <c r="F8" s="95">
        <v>430.30198686824104</v>
      </c>
      <c r="G8" s="95">
        <v>559.42589295072435</v>
      </c>
      <c r="H8" s="95">
        <v>596.43662360733481</v>
      </c>
      <c r="I8" s="95">
        <v>454.29500844297883</v>
      </c>
      <c r="J8" s="95">
        <v>458.46968158349318</v>
      </c>
      <c r="K8" s="95">
        <v>344.15534873427328</v>
      </c>
      <c r="L8" s="95">
        <v>506.85231150639032</v>
      </c>
      <c r="M8" s="95">
        <v>505.38626070285875</v>
      </c>
      <c r="N8" s="95">
        <v>506.72228709102313</v>
      </c>
      <c r="O8" s="95">
        <v>518.16563760606584</v>
      </c>
    </row>
    <row r="9" spans="1:16" ht="15" customHeight="1">
      <c r="A9" s="111" t="s">
        <v>116</v>
      </c>
      <c r="B9" s="114" t="s">
        <v>117</v>
      </c>
      <c r="C9" s="95">
        <v>3232.2698353477999</v>
      </c>
      <c r="D9" s="95">
        <v>3370.085383857228</v>
      </c>
      <c r="E9" s="95">
        <v>2905.2133620296695</v>
      </c>
      <c r="F9" s="95">
        <v>2968.833827800162</v>
      </c>
      <c r="G9" s="95">
        <v>2684.2820553926026</v>
      </c>
      <c r="H9" s="95">
        <v>2484.1099591403195</v>
      </c>
      <c r="I9" s="95">
        <v>2372.7578545734491</v>
      </c>
      <c r="J9" s="95">
        <v>2224.1808844198586</v>
      </c>
      <c r="K9" s="95">
        <v>2162.3159872245301</v>
      </c>
      <c r="L9" s="95">
        <v>312.23433541639588</v>
      </c>
      <c r="M9" s="95">
        <v>270.17757594737009</v>
      </c>
      <c r="N9" s="95">
        <v>257.05718540202986</v>
      </c>
      <c r="O9" s="95">
        <v>255.56064967992037</v>
      </c>
    </row>
    <row r="10" spans="1:16" ht="15" customHeight="1">
      <c r="A10" s="111" t="s">
        <v>118</v>
      </c>
      <c r="B10" s="114" t="s">
        <v>119</v>
      </c>
      <c r="C10" s="95">
        <v>3228.6460991546401</v>
      </c>
      <c r="D10" s="95">
        <v>2884.8143742977973</v>
      </c>
      <c r="E10" s="95">
        <v>2269.0057075199106</v>
      </c>
      <c r="F10" s="95">
        <v>2112.2407308147194</v>
      </c>
      <c r="G10" s="95">
        <v>1838.5569978707849</v>
      </c>
      <c r="H10" s="95">
        <v>1995.0945081950376</v>
      </c>
      <c r="I10" s="95">
        <v>2090.2351033119439</v>
      </c>
      <c r="J10" s="95">
        <v>2181.6871282962024</v>
      </c>
      <c r="K10" s="95">
        <v>2241.3251396420173</v>
      </c>
      <c r="L10" s="95">
        <v>2621.5316555168401</v>
      </c>
      <c r="M10" s="95">
        <v>2369.0310515834317</v>
      </c>
      <c r="N10" s="95">
        <v>2325.56921537586</v>
      </c>
      <c r="O10" s="95">
        <v>2328.1375577752528</v>
      </c>
    </row>
    <row r="11" spans="1:16" ht="15" customHeight="1">
      <c r="A11" s="111" t="s">
        <v>120</v>
      </c>
      <c r="B11" s="114" t="s">
        <v>121</v>
      </c>
      <c r="C11" s="95">
        <v>15998.956338866175</v>
      </c>
      <c r="D11" s="95">
        <v>14874.500841633142</v>
      </c>
      <c r="E11" s="95">
        <v>13403.85021880631</v>
      </c>
      <c r="F11" s="95">
        <v>11698.21684103911</v>
      </c>
      <c r="G11" s="95">
        <v>12818.262345873256</v>
      </c>
      <c r="H11" s="95">
        <v>13184.095696663797</v>
      </c>
      <c r="I11" s="95">
        <v>13309.485024369413</v>
      </c>
      <c r="J11" s="95">
        <v>13118.39713377829</v>
      </c>
      <c r="K11" s="95">
        <v>12951.942710127161</v>
      </c>
      <c r="L11" s="95">
        <v>6067.4129856875152</v>
      </c>
      <c r="M11" s="95">
        <v>5552.848843993047</v>
      </c>
      <c r="N11" s="95">
        <v>5567.0907527715171</v>
      </c>
      <c r="O11" s="95">
        <v>5596.2611498624156</v>
      </c>
    </row>
    <row r="12" spans="1:16" ht="15" customHeight="1">
      <c r="A12" s="111" t="s">
        <v>122</v>
      </c>
      <c r="B12" s="114" t="s">
        <v>123</v>
      </c>
      <c r="C12" s="95">
        <v>2732.9795443542321</v>
      </c>
      <c r="D12" s="95">
        <v>2600.0381178719026</v>
      </c>
      <c r="E12" s="95">
        <v>2203.9992167074238</v>
      </c>
      <c r="F12" s="95">
        <v>2059.8400263570952</v>
      </c>
      <c r="G12" s="95">
        <v>2517.7628694577265</v>
      </c>
      <c r="H12" s="95">
        <v>2614.0947587884584</v>
      </c>
      <c r="I12" s="95">
        <v>2165.6015088538416</v>
      </c>
      <c r="J12" s="95">
        <v>2198.9806812824713</v>
      </c>
      <c r="K12" s="95">
        <v>1905.5188538075624</v>
      </c>
      <c r="L12" s="95">
        <v>3681.6665774300232</v>
      </c>
      <c r="M12" s="95">
        <v>3249.9949507672472</v>
      </c>
      <c r="N12" s="95">
        <v>3137.9127067053923</v>
      </c>
      <c r="O12" s="95">
        <v>3060.6154439944803</v>
      </c>
    </row>
    <row r="13" spans="1:16" ht="15" customHeight="1">
      <c r="A13" s="111" t="s">
        <v>124</v>
      </c>
      <c r="B13" s="114" t="s">
        <v>125</v>
      </c>
      <c r="C13" s="95">
        <v>1365.1209098744687</v>
      </c>
      <c r="D13" s="95">
        <v>1252.6093959509938</v>
      </c>
      <c r="E13" s="95">
        <v>1038.9273035762258</v>
      </c>
      <c r="F13" s="95">
        <v>1036.3750801403628</v>
      </c>
      <c r="G13" s="95">
        <v>989.29631414438575</v>
      </c>
      <c r="H13" s="95">
        <v>1003.0476754033949</v>
      </c>
      <c r="I13" s="95">
        <v>1026.5863220461595</v>
      </c>
      <c r="J13" s="95">
        <v>1037.9976570069882</v>
      </c>
      <c r="K13" s="95">
        <v>1030.6668311505803</v>
      </c>
      <c r="L13" s="95">
        <v>1470.8343109498896</v>
      </c>
      <c r="M13" s="95">
        <v>1359.2372071230577</v>
      </c>
      <c r="N13" s="95">
        <v>1367.7483108031572</v>
      </c>
      <c r="O13" s="95">
        <v>1376.5301815700559</v>
      </c>
    </row>
    <row r="14" spans="1:16" ht="15" customHeight="1">
      <c r="A14" s="111" t="s">
        <v>126</v>
      </c>
      <c r="B14" s="114" t="s">
        <v>127</v>
      </c>
      <c r="C14" s="95">
        <v>4099.0130274637513</v>
      </c>
      <c r="D14" s="95">
        <v>3746.1149204797985</v>
      </c>
      <c r="E14" s="95">
        <v>3098.0270006589799</v>
      </c>
      <c r="F14" s="95">
        <v>3097.9418833521595</v>
      </c>
      <c r="G14" s="95">
        <v>2256.9361743375998</v>
      </c>
      <c r="H14" s="95">
        <v>2102.9136537721561</v>
      </c>
      <c r="I14" s="95">
        <v>2427.2202535739316</v>
      </c>
      <c r="J14" s="95">
        <v>2422.7034092868944</v>
      </c>
      <c r="K14" s="95">
        <v>2394.0103481066571</v>
      </c>
      <c r="L14" s="95">
        <v>692.55993653486848</v>
      </c>
      <c r="M14" s="95">
        <v>667.67048471541239</v>
      </c>
      <c r="N14" s="95">
        <v>752.25702838738277</v>
      </c>
      <c r="O14" s="95">
        <v>869.64306343821738</v>
      </c>
    </row>
    <row r="15" spans="1:16" ht="15" customHeight="1">
      <c r="A15" s="111" t="s">
        <v>128</v>
      </c>
      <c r="B15" s="114" t="s">
        <v>129</v>
      </c>
      <c r="C15" s="95">
        <v>1224.1943080792666</v>
      </c>
      <c r="D15" s="95">
        <v>1066.4085595701117</v>
      </c>
      <c r="E15" s="95">
        <v>793.91691797788474</v>
      </c>
      <c r="F15" s="95">
        <v>731.814436534008</v>
      </c>
      <c r="G15" s="95">
        <v>738.05248853440162</v>
      </c>
      <c r="H15" s="95">
        <v>771.26319498913415</v>
      </c>
      <c r="I15" s="95">
        <v>802.24362672042662</v>
      </c>
      <c r="J15" s="95">
        <v>834.59107103648898</v>
      </c>
      <c r="K15" s="95">
        <v>831.82006268165753</v>
      </c>
      <c r="L15" s="95">
        <v>1080.6844692813588</v>
      </c>
      <c r="M15" s="95">
        <v>1037.0908533882573</v>
      </c>
      <c r="N15" s="95">
        <v>1067.4323014937538</v>
      </c>
      <c r="O15" s="95">
        <v>1175.5721263621829</v>
      </c>
    </row>
    <row r="16" spans="1:16" ht="15" customHeight="1">
      <c r="A16" s="111" t="s">
        <v>130</v>
      </c>
      <c r="B16" s="114" t="s">
        <v>131</v>
      </c>
      <c r="C16" s="95">
        <v>2480.2541514415298</v>
      </c>
      <c r="D16" s="95">
        <v>2364.5639636867336</v>
      </c>
      <c r="E16" s="95">
        <v>1961.6747601192812</v>
      </c>
      <c r="F16" s="95">
        <v>1936.217439073557</v>
      </c>
      <c r="G16" s="95">
        <v>1683.4864347120754</v>
      </c>
      <c r="H16" s="95">
        <v>1688.427607684449</v>
      </c>
      <c r="I16" s="95">
        <v>1736.5424504610164</v>
      </c>
      <c r="J16" s="95">
        <v>1833.1208494426546</v>
      </c>
      <c r="K16" s="95">
        <v>1813.231005824797</v>
      </c>
      <c r="L16" s="95">
        <v>606.55968329180837</v>
      </c>
      <c r="M16" s="95">
        <v>611.06549115352664</v>
      </c>
      <c r="N16" s="95">
        <v>719.61278732425012</v>
      </c>
      <c r="O16" s="95">
        <v>825.78218146095287</v>
      </c>
    </row>
    <row r="17" spans="1:15" ht="15" customHeight="1">
      <c r="A17" s="111" t="s">
        <v>132</v>
      </c>
      <c r="B17" s="114" t="s">
        <v>133</v>
      </c>
      <c r="C17" s="95">
        <v>20838.492972975338</v>
      </c>
      <c r="D17" s="95">
        <v>20189.075942786185</v>
      </c>
      <c r="E17" s="95">
        <v>17713.403690341562</v>
      </c>
      <c r="F17" s="95">
        <v>18083.63672533974</v>
      </c>
      <c r="G17" s="95">
        <v>15099.929643947087</v>
      </c>
      <c r="H17" s="95">
        <v>14276.967806793138</v>
      </c>
      <c r="I17" s="95">
        <v>13896.477993933788</v>
      </c>
      <c r="J17" s="95">
        <v>13695.163293627345</v>
      </c>
      <c r="K17" s="95">
        <v>13531.305529949559</v>
      </c>
      <c r="L17" s="95">
        <v>7614.8965164363526</v>
      </c>
      <c r="M17" s="95">
        <v>7749.5874735263642</v>
      </c>
      <c r="N17" s="95">
        <v>8796.3126693143331</v>
      </c>
      <c r="O17" s="95">
        <v>10309.272036891061</v>
      </c>
    </row>
    <row r="18" spans="1:15" ht="15" customHeight="1">
      <c r="A18" s="111" t="s">
        <v>134</v>
      </c>
      <c r="B18" s="114" t="s">
        <v>135</v>
      </c>
      <c r="C18" s="95">
        <v>1223.3240232192243</v>
      </c>
      <c r="D18" s="95">
        <v>672.23519368288396</v>
      </c>
      <c r="E18" s="95">
        <v>827.07081949462042</v>
      </c>
      <c r="F18" s="95">
        <v>842.43124854961343</v>
      </c>
      <c r="G18" s="95">
        <v>577.10548026802553</v>
      </c>
      <c r="H18" s="95">
        <v>625.00565508772252</v>
      </c>
      <c r="I18" s="95">
        <v>647.95227377082779</v>
      </c>
      <c r="J18" s="95">
        <v>661.76517261571041</v>
      </c>
      <c r="K18" s="95">
        <v>653.08413285377628</v>
      </c>
      <c r="L18" s="95">
        <v>797.72063192779251</v>
      </c>
      <c r="M18" s="95">
        <v>734.44179048795081</v>
      </c>
      <c r="N18" s="95">
        <v>732.34909122159718</v>
      </c>
      <c r="O18" s="95">
        <v>932.32895028628411</v>
      </c>
    </row>
    <row r="19" spans="1:15" ht="15" customHeight="1">
      <c r="A19" s="111" t="s">
        <v>136</v>
      </c>
      <c r="B19" s="114" t="s">
        <v>332</v>
      </c>
      <c r="C19" s="95">
        <v>2393.2459218756599</v>
      </c>
      <c r="D19" s="95">
        <v>2219.2431311138339</v>
      </c>
      <c r="E19" s="95">
        <v>1983.9455958059714</v>
      </c>
      <c r="F19" s="95">
        <v>1901.0858759799819</v>
      </c>
      <c r="G19" s="95">
        <v>1686.8243478574605</v>
      </c>
      <c r="H19" s="95">
        <v>1544.0414656633459</v>
      </c>
      <c r="I19" s="95">
        <v>1486.5850707315005</v>
      </c>
      <c r="J19" s="95">
        <v>1369.967052985158</v>
      </c>
      <c r="K19" s="95">
        <v>1317.1999981411641</v>
      </c>
      <c r="L19" s="95">
        <v>1828.448376328912</v>
      </c>
      <c r="M19" s="95">
        <v>1607.2401163962711</v>
      </c>
      <c r="N19" s="95">
        <v>1525.3529487682929</v>
      </c>
      <c r="O19" s="95">
        <v>1529.4478391995706</v>
      </c>
    </row>
    <row r="20" spans="1:15" ht="15" customHeight="1">
      <c r="A20" s="111" t="s">
        <v>138</v>
      </c>
      <c r="B20" s="114" t="s">
        <v>139</v>
      </c>
      <c r="C20" s="95">
        <v>246.30541779950903</v>
      </c>
      <c r="D20" s="95">
        <v>232.317419602283</v>
      </c>
      <c r="E20" s="95">
        <v>209.96953772827939</v>
      </c>
      <c r="F20" s="95">
        <v>218.80180204990282</v>
      </c>
      <c r="G20" s="95">
        <v>208.14237791774704</v>
      </c>
      <c r="H20" s="95">
        <v>207.78158525700078</v>
      </c>
      <c r="I20" s="95">
        <v>214.51282499136136</v>
      </c>
      <c r="J20" s="95">
        <v>220.16110778436769</v>
      </c>
      <c r="K20" s="95">
        <v>215.09575580839552</v>
      </c>
      <c r="L20" s="95">
        <v>196.17768987412947</v>
      </c>
      <c r="M20" s="95">
        <v>191.42164895164194</v>
      </c>
      <c r="N20" s="95">
        <v>200.11142072723786</v>
      </c>
      <c r="O20" s="95">
        <v>212.3480102733408</v>
      </c>
    </row>
    <row r="21" spans="1:15" ht="15" customHeight="1">
      <c r="A21" s="111" t="s">
        <v>140</v>
      </c>
      <c r="B21" s="114" t="s">
        <v>141</v>
      </c>
      <c r="C21" s="95">
        <v>2381.9544095182746</v>
      </c>
      <c r="D21" s="95">
        <v>2333.7817766917874</v>
      </c>
      <c r="E21" s="95">
        <v>2315.1106887155374</v>
      </c>
      <c r="F21" s="95">
        <v>2423.3181847987535</v>
      </c>
      <c r="G21" s="95">
        <v>2574.7705799188716</v>
      </c>
      <c r="H21" s="95">
        <v>2671.1193210559427</v>
      </c>
      <c r="I21" s="95">
        <v>2891.167183579078</v>
      </c>
      <c r="J21" s="95">
        <v>3052.21837163594</v>
      </c>
      <c r="K21" s="95">
        <v>3038.1118172162919</v>
      </c>
      <c r="L21" s="95">
        <v>4430.7692598939648</v>
      </c>
      <c r="M21" s="95">
        <v>4351.1626393162906</v>
      </c>
      <c r="N21" s="95">
        <v>4582.0575148333301</v>
      </c>
      <c r="O21" s="95">
        <v>4905.5083671221755</v>
      </c>
    </row>
    <row r="22" spans="1:15" ht="15" customHeight="1">
      <c r="A22" s="111" t="s">
        <v>146</v>
      </c>
      <c r="B22" s="114" t="s">
        <v>142</v>
      </c>
      <c r="C22" s="95">
        <v>4421.7700548986095</v>
      </c>
      <c r="D22" s="95">
        <v>4165.9245980473897</v>
      </c>
      <c r="E22" s="95">
        <v>3526.8549828623836</v>
      </c>
      <c r="F22" s="95">
        <v>3609.9066672034369</v>
      </c>
      <c r="G22" s="95">
        <v>3729.7141471116129</v>
      </c>
      <c r="H22" s="95">
        <v>3481.507539807832</v>
      </c>
      <c r="I22" s="95">
        <v>3342.268411685865</v>
      </c>
      <c r="J22" s="95">
        <v>3190.8144849492423</v>
      </c>
      <c r="K22" s="95">
        <v>3144.9434662804815</v>
      </c>
      <c r="L22" s="95">
        <v>3602.3490711185391</v>
      </c>
      <c r="M22" s="95">
        <v>3245.5786042102541</v>
      </c>
      <c r="N22" s="95">
        <v>3178.6968413521581</v>
      </c>
      <c r="O22" s="95">
        <v>3231.7903324255162</v>
      </c>
    </row>
    <row r="23" spans="1:15" ht="9.9499999999999993" customHeight="1">
      <c r="A23" s="220"/>
      <c r="B23" s="221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</row>
    <row r="24" spans="1:15" ht="15" customHeight="1">
      <c r="A24" s="180"/>
      <c r="B24" s="119" t="s">
        <v>143</v>
      </c>
      <c r="C24" s="96">
        <f t="shared" ref="C24:I24" si="0">SUM(C5:C22)</f>
        <v>79698.362617792343</v>
      </c>
      <c r="D24" s="96">
        <f t="shared" si="0"/>
        <v>74686.597811200729</v>
      </c>
      <c r="E24" s="96">
        <f t="shared" si="0"/>
        <v>64916.586567719642</v>
      </c>
      <c r="F24" s="96">
        <f t="shared" si="0"/>
        <v>62453.75174409763</v>
      </c>
      <c r="G24" s="96">
        <f t="shared" si="0"/>
        <v>58764.429228050016</v>
      </c>
      <c r="H24" s="96">
        <f t="shared" si="0"/>
        <v>58382.535753731026</v>
      </c>
      <c r="I24" s="96">
        <f t="shared" si="0"/>
        <v>58432.207246266145</v>
      </c>
      <c r="J24" s="96">
        <f t="shared" ref="J24:O24" si="1">SUM(J5:J22)</f>
        <v>58013.520543253857</v>
      </c>
      <c r="K24" s="96">
        <f t="shared" si="1"/>
        <v>56972.230637037297</v>
      </c>
      <c r="L24" s="96">
        <f t="shared" si="1"/>
        <v>47207.917180818527</v>
      </c>
      <c r="M24" s="96">
        <f t="shared" si="1"/>
        <v>44750.734129315271</v>
      </c>
      <c r="N24" s="96">
        <f t="shared" si="1"/>
        <v>46161.18846961161</v>
      </c>
      <c r="O24" s="96">
        <f t="shared" si="1"/>
        <v>49758.58292381002</v>
      </c>
    </row>
    <row r="25" spans="1:15" ht="15" customHeight="1">
      <c r="A25" s="94"/>
      <c r="B25" s="282" t="s">
        <v>350</v>
      </c>
      <c r="C25" s="127">
        <v>982572.55126007739</v>
      </c>
      <c r="D25" s="127">
        <v>943133.13640768873</v>
      </c>
      <c r="E25" s="127">
        <v>911649.78994995705</v>
      </c>
      <c r="F25" s="127">
        <v>885860.78805137309</v>
      </c>
      <c r="G25" s="127">
        <v>871454.96486397728</v>
      </c>
      <c r="H25" s="127">
        <v>847201.8709871748</v>
      </c>
      <c r="I25" s="127">
        <v>846546.82658737781</v>
      </c>
      <c r="J25" s="127">
        <v>800503.72510967276</v>
      </c>
      <c r="K25" s="127">
        <v>783786.51287954848</v>
      </c>
      <c r="L25" s="127">
        <v>792681.25521107763</v>
      </c>
      <c r="M25" s="127">
        <v>757863.1340324562</v>
      </c>
      <c r="N25" s="127">
        <v>756599.39563629089</v>
      </c>
      <c r="O25" s="127">
        <v>767566.70785591425</v>
      </c>
    </row>
    <row r="26" spans="1:15" ht="15" customHeight="1">
      <c r="A26" s="94"/>
      <c r="B26" s="119" t="s">
        <v>351</v>
      </c>
      <c r="C26" s="96">
        <f t="shared" ref="C26:I26" si="2">SUM(C24:C25)</f>
        <v>1062270.9138778697</v>
      </c>
      <c r="D26" s="96">
        <f t="shared" si="2"/>
        <v>1017819.7342188895</v>
      </c>
      <c r="E26" s="96">
        <f t="shared" si="2"/>
        <v>976566.37651767675</v>
      </c>
      <c r="F26" s="96">
        <f t="shared" si="2"/>
        <v>948314.53979547077</v>
      </c>
      <c r="G26" s="96">
        <f t="shared" si="2"/>
        <v>930219.39409202733</v>
      </c>
      <c r="H26" s="96">
        <f t="shared" si="2"/>
        <v>905584.40674090583</v>
      </c>
      <c r="I26" s="96">
        <f t="shared" si="2"/>
        <v>904979.033833644</v>
      </c>
      <c r="J26" s="96">
        <f t="shared" ref="J26:O26" si="3">SUM(J24:J25)</f>
        <v>858517.24565292662</v>
      </c>
      <c r="K26" s="96">
        <f t="shared" si="3"/>
        <v>840758.74351658579</v>
      </c>
      <c r="L26" s="96">
        <f t="shared" si="3"/>
        <v>839889.17239189614</v>
      </c>
      <c r="M26" s="96">
        <f t="shared" si="3"/>
        <v>802613.86816177145</v>
      </c>
      <c r="N26" s="96">
        <f t="shared" si="3"/>
        <v>802760.58410590247</v>
      </c>
      <c r="O26" s="96">
        <f t="shared" si="3"/>
        <v>817325.29077972425</v>
      </c>
    </row>
    <row r="27" spans="1:15" ht="15" customHeight="1">
      <c r="A27" s="94"/>
      <c r="B27" s="282" t="s">
        <v>412</v>
      </c>
      <c r="C27" s="287">
        <v>-100271.47983690014</v>
      </c>
      <c r="D27" s="287">
        <v>-108148.94317819255</v>
      </c>
      <c r="E27" s="287">
        <v>-102124.39979522016</v>
      </c>
      <c r="F27" s="287">
        <v>-107377.23394880741</v>
      </c>
      <c r="G27" s="287">
        <v>-107106.51778938946</v>
      </c>
      <c r="H27" s="287">
        <v>-113457.51721809195</v>
      </c>
      <c r="I27" s="287">
        <v>-114967.13233294644</v>
      </c>
      <c r="J27" s="287">
        <v>-113787.34670757649</v>
      </c>
      <c r="K27" s="287">
        <v>-98008.544648499839</v>
      </c>
      <c r="L27" s="287">
        <v>-93300.661687072759</v>
      </c>
      <c r="M27" s="287">
        <v>-92893.686961815605</v>
      </c>
      <c r="N27" s="287">
        <v>-92932.528480988956</v>
      </c>
      <c r="O27" s="287">
        <v>-93186.227039044257</v>
      </c>
    </row>
    <row r="28" spans="1:15" ht="15" customHeight="1">
      <c r="A28" s="94"/>
      <c r="B28" s="119" t="s">
        <v>170</v>
      </c>
      <c r="C28" s="96">
        <f t="shared" ref="C28:I28" si="4">C26+C27</f>
        <v>961999.43404096959</v>
      </c>
      <c r="D28" s="96">
        <f t="shared" si="4"/>
        <v>909670.7910406969</v>
      </c>
      <c r="E28" s="96">
        <f t="shared" si="4"/>
        <v>874441.97672245663</v>
      </c>
      <c r="F28" s="96">
        <f t="shared" si="4"/>
        <v>840937.30584666342</v>
      </c>
      <c r="G28" s="96">
        <f t="shared" si="4"/>
        <v>823112.87630263786</v>
      </c>
      <c r="H28" s="96">
        <f t="shared" si="4"/>
        <v>792126.88952281384</v>
      </c>
      <c r="I28" s="96">
        <f t="shared" si="4"/>
        <v>790011.9015006976</v>
      </c>
      <c r="J28" s="96">
        <f t="shared" ref="J28:O28" si="5">J26+J27</f>
        <v>744729.89894535008</v>
      </c>
      <c r="K28" s="96">
        <f t="shared" si="5"/>
        <v>742750.19886808598</v>
      </c>
      <c r="L28" s="96">
        <f t="shared" si="5"/>
        <v>746588.51070482342</v>
      </c>
      <c r="M28" s="96">
        <f t="shared" si="5"/>
        <v>709720.18119995587</v>
      </c>
      <c r="N28" s="96">
        <f t="shared" si="5"/>
        <v>709828.05562491354</v>
      </c>
      <c r="O28" s="96">
        <f t="shared" si="5"/>
        <v>724139.06374067999</v>
      </c>
    </row>
    <row r="29" spans="1:15" ht="18" customHeight="1">
      <c r="A29" s="303" t="s">
        <v>83</v>
      </c>
      <c r="B29" s="106"/>
    </row>
    <row r="30" spans="1:15" ht="15" customHeight="1">
      <c r="A30" s="94" t="s">
        <v>392</v>
      </c>
      <c r="B30" s="106"/>
    </row>
    <row r="31" spans="1:15" ht="15" customHeight="1">
      <c r="A31" s="141" t="s">
        <v>498</v>
      </c>
      <c r="B31" s="148"/>
      <c r="C31" s="223"/>
      <c r="D31" s="223"/>
      <c r="E31" s="223"/>
      <c r="F31" s="223"/>
    </row>
    <row r="32" spans="1:15" ht="15" customHeight="1">
      <c r="A32" s="14" t="s">
        <v>499</v>
      </c>
      <c r="B32" s="148"/>
      <c r="C32" s="223"/>
      <c r="D32" s="223"/>
      <c r="E32" s="223"/>
      <c r="F32" s="223"/>
    </row>
    <row r="33" spans="1:7" ht="15" customHeight="1">
      <c r="A33" s="103" t="s">
        <v>500</v>
      </c>
      <c r="B33" s="148"/>
      <c r="C33" s="14"/>
      <c r="D33" s="14"/>
      <c r="E33" s="14"/>
      <c r="F33" s="14"/>
      <c r="G33" s="14"/>
    </row>
    <row r="34" spans="1:7" ht="15" customHeight="1">
      <c r="A34" s="14" t="s">
        <v>349</v>
      </c>
      <c r="B34" s="148"/>
      <c r="C34" s="14"/>
      <c r="D34" s="14"/>
      <c r="E34" s="14"/>
      <c r="F34" s="14"/>
      <c r="G34" s="14"/>
    </row>
    <row r="35" spans="1:7" ht="15" customHeight="1">
      <c r="A35" s="14" t="s">
        <v>501</v>
      </c>
      <c r="B35" s="148"/>
      <c r="C35" s="14"/>
      <c r="D35" s="14"/>
      <c r="E35" s="14"/>
      <c r="F35" s="14"/>
      <c r="G35" s="14"/>
    </row>
    <row r="36" spans="1:7" ht="15" customHeight="1">
      <c r="A36" s="103" t="s">
        <v>502</v>
      </c>
      <c r="B36" s="148"/>
      <c r="C36" s="103"/>
      <c r="D36" s="103"/>
      <c r="E36" s="103"/>
      <c r="F36" s="103"/>
      <c r="G36" s="103"/>
    </row>
    <row r="37" spans="1:7" ht="15" customHeight="1">
      <c r="A37" s="103" t="s">
        <v>503</v>
      </c>
      <c r="B37" s="148"/>
      <c r="C37" s="103"/>
      <c r="D37" s="103"/>
      <c r="E37" s="103"/>
      <c r="F37" s="103"/>
      <c r="G37" s="103"/>
    </row>
    <row r="38" spans="1:7" ht="15" customHeight="1">
      <c r="A38" s="14"/>
      <c r="B38" s="14"/>
      <c r="C38" s="14"/>
      <c r="D38" s="14"/>
      <c r="E38" s="14"/>
      <c r="F38" s="14"/>
      <c r="G38" s="14"/>
    </row>
    <row r="39" spans="1:7" ht="15" customHeight="1">
      <c r="A39" s="14"/>
      <c r="B39" s="106"/>
    </row>
    <row r="40" spans="1:7" ht="15" customHeight="1">
      <c r="A40" s="102"/>
      <c r="B40" s="106"/>
    </row>
    <row r="41" spans="1:7" ht="15" customHeight="1">
      <c r="A41" s="103"/>
      <c r="B41" s="106"/>
    </row>
    <row r="42" spans="1:7" ht="15" customHeight="1">
      <c r="A42" s="102"/>
      <c r="B42" s="106"/>
    </row>
    <row r="43" spans="1:7" ht="15" customHeight="1">
      <c r="A43" s="103"/>
      <c r="B43" s="106"/>
    </row>
    <row r="44" spans="1:7" ht="15" customHeight="1">
      <c r="A44" s="304"/>
      <c r="B44" s="106"/>
    </row>
    <row r="45" spans="1:7">
      <c r="A45" s="105"/>
      <c r="B45" s="106"/>
    </row>
    <row r="46" spans="1:7">
      <c r="A46" s="105"/>
      <c r="B46" s="106"/>
    </row>
    <row r="47" spans="1:7">
      <c r="A47" s="105"/>
      <c r="B47" s="106"/>
    </row>
    <row r="48" spans="1:7">
      <c r="A48" s="105"/>
      <c r="B48" s="106"/>
    </row>
    <row r="49" spans="1:2">
      <c r="A49" s="105"/>
      <c r="B49" s="106"/>
    </row>
    <row r="50" spans="1:2">
      <c r="A50" s="105"/>
      <c r="B50" s="106"/>
    </row>
    <row r="51" spans="1:2">
      <c r="A51" s="105"/>
      <c r="B51" s="106"/>
    </row>
    <row r="52" spans="1:2">
      <c r="A52" s="105"/>
      <c r="B52" s="106"/>
    </row>
    <row r="53" spans="1:2">
      <c r="A53" s="105"/>
      <c r="B53" s="106"/>
    </row>
    <row r="54" spans="1:2">
      <c r="A54" s="105"/>
      <c r="B54" s="106"/>
    </row>
    <row r="55" spans="1:2">
      <c r="A55" s="105"/>
      <c r="B55" s="106"/>
    </row>
    <row r="56" spans="1:2">
      <c r="A56" s="105"/>
      <c r="B56" s="106"/>
    </row>
    <row r="57" spans="1:2">
      <c r="A57" s="105"/>
      <c r="B57" s="106"/>
    </row>
    <row r="58" spans="1:2">
      <c r="A58" s="105"/>
      <c r="B58" s="106"/>
    </row>
    <row r="59" spans="1:2">
      <c r="A59" s="105"/>
      <c r="B59" s="106"/>
    </row>
    <row r="60" spans="1:2">
      <c r="A60" s="105"/>
      <c r="B60" s="106"/>
    </row>
    <row r="61" spans="1:2">
      <c r="A61" s="105"/>
      <c r="B61" s="106"/>
    </row>
    <row r="62" spans="1:2">
      <c r="A62" s="105"/>
      <c r="B62" s="106"/>
    </row>
    <row r="63" spans="1:2">
      <c r="A63" s="105"/>
      <c r="B63" s="106"/>
    </row>
    <row r="64" spans="1:2">
      <c r="A64" s="105"/>
      <c r="B64" s="106"/>
    </row>
    <row r="65" spans="1:2">
      <c r="A65" s="105"/>
      <c r="B65" s="106"/>
    </row>
    <row r="66" spans="1:2">
      <c r="A66" s="105"/>
      <c r="B66" s="106"/>
    </row>
    <row r="67" spans="1:2">
      <c r="A67" s="105"/>
      <c r="B67" s="106"/>
    </row>
    <row r="68" spans="1:2">
      <c r="A68" s="105"/>
      <c r="B68" s="106"/>
    </row>
    <row r="69" spans="1:2">
      <c r="A69" s="105"/>
      <c r="B69" s="106"/>
    </row>
    <row r="70" spans="1:2">
      <c r="A70" s="105"/>
      <c r="B70" s="106"/>
    </row>
    <row r="71" spans="1:2">
      <c r="A71" s="105"/>
      <c r="B71" s="106"/>
    </row>
    <row r="72" spans="1:2">
      <c r="A72" s="105"/>
      <c r="B72" s="106"/>
    </row>
    <row r="73" spans="1:2">
      <c r="A73" s="105"/>
      <c r="B73" s="106"/>
    </row>
    <row r="74" spans="1:2">
      <c r="A74" s="105"/>
      <c r="B74" s="106"/>
    </row>
    <row r="75" spans="1:2">
      <c r="A75" s="105"/>
      <c r="B75" s="106"/>
    </row>
    <row r="76" spans="1:2">
      <c r="A76" s="105"/>
      <c r="B76" s="106"/>
    </row>
    <row r="77" spans="1:2">
      <c r="A77" s="105"/>
      <c r="B77" s="106"/>
    </row>
    <row r="78" spans="1:2">
      <c r="A78" s="105"/>
      <c r="B78" s="106"/>
    </row>
    <row r="79" spans="1:2">
      <c r="A79" s="105"/>
      <c r="B79" s="106"/>
    </row>
    <row r="80" spans="1:2">
      <c r="A80" s="105"/>
      <c r="B80" s="106"/>
    </row>
    <row r="81" spans="1:2">
      <c r="A81" s="105"/>
      <c r="B81" s="106"/>
    </row>
    <row r="82" spans="1:2">
      <c r="A82" s="105"/>
      <c r="B82" s="106"/>
    </row>
    <row r="83" spans="1:2">
      <c r="A83" s="105"/>
      <c r="B83" s="106"/>
    </row>
    <row r="84" spans="1:2">
      <c r="A84" s="105"/>
      <c r="B84" s="106"/>
    </row>
    <row r="85" spans="1:2">
      <c r="A85" s="105"/>
      <c r="B85" s="106"/>
    </row>
    <row r="86" spans="1:2">
      <c r="A86" s="105"/>
      <c r="B86" s="106"/>
    </row>
    <row r="87" spans="1:2">
      <c r="A87" s="105"/>
      <c r="B87" s="106"/>
    </row>
    <row r="88" spans="1:2">
      <c r="A88" s="105"/>
      <c r="B88" s="106"/>
    </row>
    <row r="89" spans="1:2">
      <c r="A89" s="105"/>
      <c r="B89" s="106"/>
    </row>
    <row r="90" spans="1:2">
      <c r="A90" s="105"/>
      <c r="B90" s="106"/>
    </row>
    <row r="91" spans="1:2">
      <c r="A91" s="105"/>
      <c r="B91" s="106"/>
    </row>
    <row r="92" spans="1:2">
      <c r="A92" s="105"/>
      <c r="B92" s="106"/>
    </row>
    <row r="93" spans="1:2">
      <c r="A93" s="105"/>
      <c r="B93" s="106"/>
    </row>
    <row r="94" spans="1:2">
      <c r="A94" s="105"/>
      <c r="B94" s="106"/>
    </row>
    <row r="95" spans="1:2">
      <c r="A95" s="105"/>
      <c r="B95" s="106"/>
    </row>
    <row r="96" spans="1:2">
      <c r="A96" s="105"/>
      <c r="B96" s="106"/>
    </row>
    <row r="97" spans="1:2">
      <c r="A97" s="105"/>
      <c r="B97" s="106"/>
    </row>
    <row r="98" spans="1:2">
      <c r="A98" s="105"/>
      <c r="B98" s="106"/>
    </row>
    <row r="99" spans="1:2">
      <c r="A99" s="105"/>
      <c r="B99" s="106"/>
    </row>
    <row r="100" spans="1:2">
      <c r="A100" s="105"/>
      <c r="B100" s="106"/>
    </row>
    <row r="101" spans="1:2">
      <c r="A101" s="105"/>
      <c r="B101" s="106"/>
    </row>
    <row r="102" spans="1:2">
      <c r="A102" s="105"/>
      <c r="B102" s="106"/>
    </row>
    <row r="103" spans="1:2">
      <c r="A103" s="105"/>
      <c r="B103" s="106"/>
    </row>
    <row r="104" spans="1:2">
      <c r="A104" s="105"/>
      <c r="B104" s="106"/>
    </row>
    <row r="105" spans="1:2">
      <c r="A105" s="105"/>
      <c r="B105" s="106"/>
    </row>
    <row r="106" spans="1:2">
      <c r="A106" s="105"/>
      <c r="B106" s="106"/>
    </row>
    <row r="107" spans="1:2">
      <c r="A107" s="105"/>
      <c r="B107" s="106"/>
    </row>
    <row r="108" spans="1:2">
      <c r="A108" s="105"/>
      <c r="B108" s="106"/>
    </row>
    <row r="109" spans="1:2">
      <c r="A109" s="105"/>
      <c r="B109" s="106"/>
    </row>
    <row r="110" spans="1:2">
      <c r="A110" s="105"/>
      <c r="B110" s="106"/>
    </row>
    <row r="111" spans="1:2">
      <c r="A111" s="105"/>
      <c r="B111" s="106"/>
    </row>
    <row r="112" spans="1:2">
      <c r="A112" s="105"/>
      <c r="B112" s="106"/>
    </row>
    <row r="113" spans="1:2">
      <c r="A113" s="105"/>
      <c r="B113" s="106"/>
    </row>
    <row r="114" spans="1:2">
      <c r="A114" s="105"/>
      <c r="B114" s="106"/>
    </row>
    <row r="115" spans="1:2">
      <c r="A115" s="105"/>
      <c r="B115" s="106"/>
    </row>
    <row r="116" spans="1:2">
      <c r="A116" s="105"/>
      <c r="B116" s="106"/>
    </row>
    <row r="117" spans="1:2">
      <c r="A117" s="105"/>
      <c r="B117" s="106"/>
    </row>
    <row r="118" spans="1:2">
      <c r="A118" s="105"/>
      <c r="B118" s="106"/>
    </row>
    <row r="119" spans="1:2">
      <c r="A119" s="105"/>
      <c r="B119" s="106"/>
    </row>
    <row r="120" spans="1:2">
      <c r="B120" s="106"/>
    </row>
    <row r="121" spans="1:2">
      <c r="B121" s="106"/>
    </row>
    <row r="122" spans="1:2">
      <c r="B122" s="106"/>
    </row>
    <row r="123" spans="1:2">
      <c r="B123" s="106"/>
    </row>
    <row r="124" spans="1:2">
      <c r="B124" s="106"/>
    </row>
    <row r="125" spans="1:2">
      <c r="B125" s="106"/>
    </row>
    <row r="126" spans="1:2">
      <c r="B126" s="106"/>
    </row>
    <row r="127" spans="1:2">
      <c r="B127" s="106"/>
    </row>
    <row r="128" spans="1:2">
      <c r="B128" s="106"/>
    </row>
    <row r="129" spans="2:2">
      <c r="B129" s="106"/>
    </row>
    <row r="130" spans="2:2">
      <c r="B130" s="106"/>
    </row>
    <row r="131" spans="2:2">
      <c r="B131" s="106"/>
    </row>
    <row r="132" spans="2:2">
      <c r="B132" s="106"/>
    </row>
    <row r="133" spans="2:2">
      <c r="B133" s="106"/>
    </row>
    <row r="134" spans="2:2">
      <c r="B134" s="106"/>
    </row>
    <row r="135" spans="2:2">
      <c r="B135" s="106"/>
    </row>
    <row r="136" spans="2:2">
      <c r="B136" s="106"/>
    </row>
    <row r="137" spans="2:2">
      <c r="B137" s="106"/>
    </row>
    <row r="138" spans="2:2">
      <c r="B138" s="106"/>
    </row>
    <row r="139" spans="2:2">
      <c r="B139" s="106"/>
    </row>
    <row r="140" spans="2:2">
      <c r="B140" s="106"/>
    </row>
    <row r="141" spans="2:2">
      <c r="B141" s="106"/>
    </row>
    <row r="142" spans="2:2">
      <c r="B142" s="106"/>
    </row>
    <row r="143" spans="2:2">
      <c r="B143" s="106"/>
    </row>
    <row r="144" spans="2:2">
      <c r="B144" s="106"/>
    </row>
    <row r="145" spans="2:2">
      <c r="B145" s="106"/>
    </row>
    <row r="146" spans="2:2">
      <c r="B146" s="106"/>
    </row>
  </sheetData>
  <pageMargins left="0.39370078740157483" right="0.19685039370078741" top="0.78740157480314965" bottom="0.78740157480314965" header="0.31496062992125984" footer="0.19685039370078741"/>
  <pageSetup paperSize="9" scale="70" orientation="portrait" r:id="rId1"/>
  <headerFooter>
    <oddFooter>&amp;L&amp;"MetaNormalLF-Roman,Standard"&amp;10Statistisches Bundesamt, Tabellen zu den UGR, Teil 5, 2019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6"/>
  <sheetViews>
    <sheetView workbookViewId="0"/>
  </sheetViews>
  <sheetFormatPr baseColWidth="10" defaultRowHeight="15"/>
  <cols>
    <col min="1" max="1" width="5.7109375" customWidth="1"/>
    <col min="2" max="2" width="52.7109375" customWidth="1"/>
    <col min="16" max="16" width="11.42578125" style="117"/>
  </cols>
  <sheetData>
    <row r="1" spans="1:16" s="85" customFormat="1" ht="21" customHeight="1">
      <c r="A1" s="271" t="s">
        <v>414</v>
      </c>
      <c r="B1" s="86"/>
      <c r="C1" s="84"/>
      <c r="P1" s="279"/>
    </row>
    <row r="2" spans="1:16" s="88" customFormat="1" ht="18" customHeight="1">
      <c r="A2" s="297" t="s">
        <v>151</v>
      </c>
      <c r="B2" s="89"/>
      <c r="C2" s="87"/>
      <c r="P2" s="124"/>
    </row>
    <row r="3" spans="1:16" s="14" customFormat="1" ht="18" customHeight="1">
      <c r="B3" s="108"/>
      <c r="P3" s="82"/>
    </row>
    <row r="4" spans="1:16" s="104" customFormat="1" ht="27" customHeight="1">
      <c r="A4" s="110" t="s">
        <v>322</v>
      </c>
      <c r="B4" s="92" t="s">
        <v>107</v>
      </c>
      <c r="C4" s="109">
        <v>2005</v>
      </c>
      <c r="D4" s="109">
        <v>2006</v>
      </c>
      <c r="E4" s="92">
        <v>2007</v>
      </c>
      <c r="F4" s="93" t="s">
        <v>413</v>
      </c>
      <c r="G4" s="92" t="s">
        <v>324</v>
      </c>
      <c r="H4" s="93">
        <v>2010</v>
      </c>
      <c r="I4" s="92">
        <v>2011</v>
      </c>
      <c r="J4" s="93">
        <v>2012</v>
      </c>
      <c r="K4" s="92" t="s">
        <v>325</v>
      </c>
      <c r="L4" s="109" t="s">
        <v>326</v>
      </c>
      <c r="M4" s="92">
        <v>2015</v>
      </c>
      <c r="N4" s="92">
        <v>2016</v>
      </c>
      <c r="O4" s="109" t="s">
        <v>348</v>
      </c>
      <c r="P4" s="62"/>
    </row>
    <row r="5" spans="1:16" ht="21" customHeight="1">
      <c r="A5" s="305" t="s">
        <v>108</v>
      </c>
      <c r="B5" s="112" t="s">
        <v>109</v>
      </c>
      <c r="C5" s="113">
        <v>1071.1159561674178</v>
      </c>
      <c r="D5" s="95">
        <v>1089.6349187463229</v>
      </c>
      <c r="E5" s="95">
        <v>1000.5512321475614</v>
      </c>
      <c r="F5" s="113">
        <v>950.7760173777815</v>
      </c>
      <c r="G5" s="95">
        <v>889.54802421228851</v>
      </c>
      <c r="H5" s="95">
        <v>928.67419457855499</v>
      </c>
      <c r="I5" s="95">
        <v>954.42285670946524</v>
      </c>
      <c r="J5" s="113">
        <v>947.77160432284973</v>
      </c>
      <c r="K5" s="113">
        <v>937.78057182164105</v>
      </c>
      <c r="L5" s="113">
        <v>1234.4872633168682</v>
      </c>
      <c r="M5" s="113">
        <v>1234.3960764504213</v>
      </c>
      <c r="N5" s="113">
        <v>1282.6009024247908</v>
      </c>
      <c r="O5" s="113">
        <v>1333.8799211186786</v>
      </c>
    </row>
    <row r="6" spans="1:16" ht="15" customHeight="1">
      <c r="A6" s="111" t="s">
        <v>110</v>
      </c>
      <c r="B6" s="114" t="s">
        <v>111</v>
      </c>
      <c r="C6" s="95">
        <v>479.54704658149603</v>
      </c>
      <c r="D6" s="95">
        <v>480.27978844833723</v>
      </c>
      <c r="E6" s="95">
        <v>425.72374005451655</v>
      </c>
      <c r="F6" s="95">
        <v>400.34877412834152</v>
      </c>
      <c r="G6" s="95">
        <v>404.06145338724832</v>
      </c>
      <c r="H6" s="95">
        <v>389.27291778354981</v>
      </c>
      <c r="I6" s="95">
        <v>382.4824947218147</v>
      </c>
      <c r="J6" s="95">
        <v>383.64791098738124</v>
      </c>
      <c r="K6" s="95">
        <v>378.03248007559489</v>
      </c>
      <c r="L6" s="95">
        <v>495.72931396887407</v>
      </c>
      <c r="M6" s="95">
        <v>513.11567926630892</v>
      </c>
      <c r="N6" s="95">
        <v>512.72337225740296</v>
      </c>
      <c r="O6" s="95">
        <v>537.34268890308817</v>
      </c>
    </row>
    <row r="7" spans="1:16" ht="15" customHeight="1">
      <c r="A7" s="111" t="s">
        <v>112</v>
      </c>
      <c r="B7" s="114" t="s">
        <v>113</v>
      </c>
      <c r="C7" s="95">
        <v>22646.275599730747</v>
      </c>
      <c r="D7" s="95">
        <v>25092.345963318196</v>
      </c>
      <c r="E7" s="95">
        <v>25448.778925194369</v>
      </c>
      <c r="F7" s="95">
        <v>23866.831088866013</v>
      </c>
      <c r="G7" s="95">
        <v>25559.642315739799</v>
      </c>
      <c r="H7" s="95">
        <v>26762.776534282344</v>
      </c>
      <c r="I7" s="95">
        <v>29067.764513078164</v>
      </c>
      <c r="J7" s="95">
        <v>30863.448102675131</v>
      </c>
      <c r="K7" s="95">
        <v>30364.020314623584</v>
      </c>
      <c r="L7" s="95">
        <v>41695.400988655172</v>
      </c>
      <c r="M7" s="95">
        <v>41643.821261880883</v>
      </c>
      <c r="N7" s="95">
        <v>42093.323058469716</v>
      </c>
      <c r="O7" s="95">
        <v>41953.771455686066</v>
      </c>
    </row>
    <row r="8" spans="1:16" ht="15" customHeight="1">
      <c r="A8" s="111" t="s">
        <v>114</v>
      </c>
      <c r="B8" s="114" t="s">
        <v>115</v>
      </c>
      <c r="C8" s="95">
        <v>790.88550474829128</v>
      </c>
      <c r="D8" s="95">
        <v>875.21525470517577</v>
      </c>
      <c r="E8" s="95">
        <v>932.88401256883731</v>
      </c>
      <c r="F8" s="95">
        <v>1028.4276289816153</v>
      </c>
      <c r="G8" s="95">
        <v>1714.4661602248664</v>
      </c>
      <c r="H8" s="95">
        <v>1947.9649223857116</v>
      </c>
      <c r="I8" s="95">
        <v>1572.1695910893311</v>
      </c>
      <c r="J8" s="95">
        <v>1726.9913349350149</v>
      </c>
      <c r="K8" s="95">
        <v>1698.1427125980749</v>
      </c>
      <c r="L8" s="95">
        <v>2395.0879862008123</v>
      </c>
      <c r="M8" s="95">
        <v>2465.1872555621953</v>
      </c>
      <c r="N8" s="95">
        <v>2650.181945290185</v>
      </c>
      <c r="O8" s="95">
        <v>2801.8604049005248</v>
      </c>
    </row>
    <row r="9" spans="1:16" ht="15" customHeight="1">
      <c r="A9" s="111" t="s">
        <v>116</v>
      </c>
      <c r="B9" s="114" t="s">
        <v>117</v>
      </c>
      <c r="C9" s="95">
        <v>5438.6541236377989</v>
      </c>
      <c r="D9" s="95">
        <v>6815.4676329633976</v>
      </c>
      <c r="E9" s="95">
        <v>7002.427012828005</v>
      </c>
      <c r="F9" s="95">
        <v>7524.79349894801</v>
      </c>
      <c r="G9" s="95">
        <v>7162.4668328469534</v>
      </c>
      <c r="H9" s="95">
        <v>6978.523401290483</v>
      </c>
      <c r="I9" s="95">
        <v>6877.5442486461707</v>
      </c>
      <c r="J9" s="95">
        <v>6657.159679403987</v>
      </c>
      <c r="K9" s="95">
        <v>6563.8865203225996</v>
      </c>
      <c r="L9" s="95">
        <v>1372.467838253126</v>
      </c>
      <c r="M9" s="95">
        <v>1390.3524035233061</v>
      </c>
      <c r="N9" s="95">
        <v>1421.3711638423777</v>
      </c>
      <c r="O9" s="95">
        <v>1430.4088748484703</v>
      </c>
    </row>
    <row r="10" spans="1:16" ht="15" customHeight="1">
      <c r="A10" s="111" t="s">
        <v>118</v>
      </c>
      <c r="B10" s="114" t="s">
        <v>119</v>
      </c>
      <c r="C10" s="95">
        <v>7374.3586799241475</v>
      </c>
      <c r="D10" s="95">
        <v>7675.384258791375</v>
      </c>
      <c r="E10" s="95">
        <v>7237.6243969207362</v>
      </c>
      <c r="F10" s="95">
        <v>7500.2827629945077</v>
      </c>
      <c r="G10" s="95">
        <v>6406.6188470165471</v>
      </c>
      <c r="H10" s="95">
        <v>6870.6065018218706</v>
      </c>
      <c r="I10" s="95">
        <v>8096.837830706856</v>
      </c>
      <c r="J10" s="95">
        <v>8027.9828854947154</v>
      </c>
      <c r="K10" s="95">
        <v>7700.6673393106958</v>
      </c>
      <c r="L10" s="95">
        <v>11055.874163757897</v>
      </c>
      <c r="M10" s="95">
        <v>11402.5993372013</v>
      </c>
      <c r="N10" s="95">
        <v>11936.930920083578</v>
      </c>
      <c r="O10" s="95">
        <v>12618.608174991545</v>
      </c>
    </row>
    <row r="11" spans="1:16" ht="15" customHeight="1">
      <c r="A11" s="111" t="s">
        <v>120</v>
      </c>
      <c r="B11" s="114" t="s">
        <v>121</v>
      </c>
      <c r="C11" s="95">
        <v>23757.523864521019</v>
      </c>
      <c r="D11" s="95">
        <v>25576.768667056043</v>
      </c>
      <c r="E11" s="95">
        <v>25542.671686239068</v>
      </c>
      <c r="F11" s="95">
        <v>23008.26013475921</v>
      </c>
      <c r="G11" s="95">
        <v>19875.36621077044</v>
      </c>
      <c r="H11" s="95">
        <v>20837.083133260006</v>
      </c>
      <c r="I11" s="95">
        <v>22720.861604621845</v>
      </c>
      <c r="J11" s="95">
        <v>23978.215592674071</v>
      </c>
      <c r="K11" s="95">
        <v>23665.094607879248</v>
      </c>
      <c r="L11" s="95">
        <v>24657.082874828029</v>
      </c>
      <c r="M11" s="95">
        <v>25482.687594555944</v>
      </c>
      <c r="N11" s="95">
        <v>26877.224973637742</v>
      </c>
      <c r="O11" s="95">
        <v>27499.232081117007</v>
      </c>
    </row>
    <row r="12" spans="1:16" ht="15" customHeight="1">
      <c r="A12" s="111" t="s">
        <v>122</v>
      </c>
      <c r="B12" s="114" t="s">
        <v>123</v>
      </c>
      <c r="C12" s="95">
        <v>8672.9230204285104</v>
      </c>
      <c r="D12" s="95">
        <v>9899.7815302574527</v>
      </c>
      <c r="E12" s="95">
        <v>10209.738622818015</v>
      </c>
      <c r="F12" s="95">
        <v>10063.897735354936</v>
      </c>
      <c r="G12" s="95">
        <v>13244.216947985526</v>
      </c>
      <c r="H12" s="95">
        <v>14355.791923939589</v>
      </c>
      <c r="I12" s="95">
        <v>10962.424291760597</v>
      </c>
      <c r="J12" s="95">
        <v>13187.728305342351</v>
      </c>
      <c r="K12" s="95">
        <v>13225.627027862862</v>
      </c>
      <c r="L12" s="95">
        <v>19886.900305694806</v>
      </c>
      <c r="M12" s="95">
        <v>20073.773434319999</v>
      </c>
      <c r="N12" s="95">
        <v>21284.088317753889</v>
      </c>
      <c r="O12" s="95">
        <v>22322.900238731876</v>
      </c>
    </row>
    <row r="13" spans="1:16" ht="15" customHeight="1">
      <c r="A13" s="111" t="s">
        <v>124</v>
      </c>
      <c r="B13" s="114" t="s">
        <v>125</v>
      </c>
      <c r="C13" s="95">
        <v>1042.8476635497027</v>
      </c>
      <c r="D13" s="95">
        <v>1132.3343429940821</v>
      </c>
      <c r="E13" s="95">
        <v>1095.1927806783344</v>
      </c>
      <c r="F13" s="95">
        <v>1155.2543387478502</v>
      </c>
      <c r="G13" s="95">
        <v>1159.1132786265061</v>
      </c>
      <c r="H13" s="95">
        <v>1272.5102734556742</v>
      </c>
      <c r="I13" s="95">
        <v>1377.3457674850845</v>
      </c>
      <c r="J13" s="95">
        <v>1517.0162557713113</v>
      </c>
      <c r="K13" s="95">
        <v>1510.8015326451014</v>
      </c>
      <c r="L13" s="95">
        <v>2014.8545505735981</v>
      </c>
      <c r="M13" s="95">
        <v>2113.3714985468955</v>
      </c>
      <c r="N13" s="95">
        <v>2274.5698684935528</v>
      </c>
      <c r="O13" s="95">
        <v>2405.1298810050566</v>
      </c>
    </row>
    <row r="14" spans="1:16" ht="15" customHeight="1">
      <c r="A14" s="111" t="s">
        <v>126</v>
      </c>
      <c r="B14" s="114" t="s">
        <v>127</v>
      </c>
      <c r="C14" s="95">
        <v>7620.5826754885165</v>
      </c>
      <c r="D14" s="95">
        <v>8284.903666592194</v>
      </c>
      <c r="E14" s="95">
        <v>8134.0594841318871</v>
      </c>
      <c r="F14" s="95">
        <v>8467.2223733485171</v>
      </c>
      <c r="G14" s="95">
        <v>5545.2894555957482</v>
      </c>
      <c r="H14" s="95">
        <v>5364.0610992291304</v>
      </c>
      <c r="I14" s="95">
        <v>8948.4496188887315</v>
      </c>
      <c r="J14" s="95">
        <v>8746.6040751681394</v>
      </c>
      <c r="K14" s="95">
        <v>8597.2637704170484</v>
      </c>
      <c r="L14" s="95">
        <v>4670.2073723347748</v>
      </c>
      <c r="M14" s="95">
        <v>4740.8821318554274</v>
      </c>
      <c r="N14" s="95">
        <v>5031.2410096024241</v>
      </c>
      <c r="O14" s="95">
        <v>5374.6290032995603</v>
      </c>
    </row>
    <row r="15" spans="1:16" ht="15" customHeight="1">
      <c r="A15" s="111" t="s">
        <v>128</v>
      </c>
      <c r="B15" s="114" t="s">
        <v>129</v>
      </c>
      <c r="C15" s="95">
        <v>1691.857149337585</v>
      </c>
      <c r="D15" s="95">
        <v>2018.3249086315614</v>
      </c>
      <c r="E15" s="95">
        <v>2119.2620041452292</v>
      </c>
      <c r="F15" s="95">
        <v>2243.1536666817183</v>
      </c>
      <c r="G15" s="95">
        <v>2488.0198781823624</v>
      </c>
      <c r="H15" s="95">
        <v>2742.4748173339776</v>
      </c>
      <c r="I15" s="95">
        <v>3001.9727045993091</v>
      </c>
      <c r="J15" s="95">
        <v>3207.5051471248353</v>
      </c>
      <c r="K15" s="95">
        <v>3187.5808293986047</v>
      </c>
      <c r="L15" s="95">
        <v>4399.9077233023827</v>
      </c>
      <c r="M15" s="95">
        <v>4489.3900476804092</v>
      </c>
      <c r="N15" s="95">
        <v>4577.1752788509357</v>
      </c>
      <c r="O15" s="95">
        <v>4737.7912458781839</v>
      </c>
    </row>
    <row r="16" spans="1:16" ht="15" customHeight="1">
      <c r="A16" s="111" t="s">
        <v>130</v>
      </c>
      <c r="B16" s="114" t="s">
        <v>131</v>
      </c>
      <c r="C16" s="95">
        <v>3733.5752815711467</v>
      </c>
      <c r="D16" s="95">
        <v>4244.0866240697778</v>
      </c>
      <c r="E16" s="95">
        <v>4216.5673872007392</v>
      </c>
      <c r="F16" s="95">
        <v>4094.4282477471411</v>
      </c>
      <c r="G16" s="95">
        <v>4104.7290205774661</v>
      </c>
      <c r="H16" s="95">
        <v>4164.2818698418523</v>
      </c>
      <c r="I16" s="95">
        <v>4234.4730213563398</v>
      </c>
      <c r="J16" s="95">
        <v>4385.2350001799023</v>
      </c>
      <c r="K16" s="95">
        <v>4346.3297890765471</v>
      </c>
      <c r="L16" s="95">
        <v>1043.2140373388174</v>
      </c>
      <c r="M16" s="95">
        <v>1214.5769335186096</v>
      </c>
      <c r="N16" s="95">
        <v>1470.1614582418738</v>
      </c>
      <c r="O16" s="95">
        <v>1673.4451116273858</v>
      </c>
    </row>
    <row r="17" spans="1:15" ht="15" customHeight="1">
      <c r="A17" s="111" t="s">
        <v>132</v>
      </c>
      <c r="B17" s="114" t="s">
        <v>133</v>
      </c>
      <c r="C17" s="95">
        <v>24292.79558566866</v>
      </c>
      <c r="D17" s="95">
        <v>28576.345943247219</v>
      </c>
      <c r="E17" s="95">
        <v>30016.012457997611</v>
      </c>
      <c r="F17" s="95">
        <v>32021.655569988903</v>
      </c>
      <c r="G17" s="95">
        <v>33908.323594805566</v>
      </c>
      <c r="H17" s="95">
        <v>33352.70789968552</v>
      </c>
      <c r="I17" s="95">
        <v>33094.301297080892</v>
      </c>
      <c r="J17" s="95">
        <v>33264.843249942016</v>
      </c>
      <c r="K17" s="95">
        <v>32899.852073115806</v>
      </c>
      <c r="L17" s="95">
        <v>18228.533755087545</v>
      </c>
      <c r="M17" s="95">
        <v>20854.625215410255</v>
      </c>
      <c r="N17" s="95">
        <v>23844.981157445909</v>
      </c>
      <c r="O17" s="95">
        <v>26661.07557890371</v>
      </c>
    </row>
    <row r="18" spans="1:15" ht="15" customHeight="1">
      <c r="A18" s="111" t="s">
        <v>134</v>
      </c>
      <c r="B18" s="114" t="s">
        <v>135</v>
      </c>
      <c r="C18" s="95">
        <v>1971.2698102682311</v>
      </c>
      <c r="D18" s="95">
        <v>1310.9213835430048</v>
      </c>
      <c r="E18" s="95">
        <v>1903.7514679032427</v>
      </c>
      <c r="F18" s="95">
        <v>2038.1010219611244</v>
      </c>
      <c r="G18" s="95">
        <v>1235.5050904431084</v>
      </c>
      <c r="H18" s="95">
        <v>1520.1823593765753</v>
      </c>
      <c r="I18" s="95">
        <v>1761.4754692355461</v>
      </c>
      <c r="J18" s="95">
        <v>2069.764580628027</v>
      </c>
      <c r="K18" s="95">
        <v>2045.8747462090114</v>
      </c>
      <c r="L18" s="95">
        <v>2611.8146472707117</v>
      </c>
      <c r="M18" s="95">
        <v>2642.8142309178206</v>
      </c>
      <c r="N18" s="95">
        <v>2700.6908782468608</v>
      </c>
      <c r="O18" s="95">
        <v>2655.9185337045124</v>
      </c>
    </row>
    <row r="19" spans="1:15" ht="15" customHeight="1">
      <c r="A19" s="111" t="s">
        <v>136</v>
      </c>
      <c r="B19" s="114" t="s">
        <v>332</v>
      </c>
      <c r="C19" s="95">
        <v>3884.5962572182593</v>
      </c>
      <c r="D19" s="95">
        <v>4720.331725964993</v>
      </c>
      <c r="E19" s="95">
        <v>4747.256873860928</v>
      </c>
      <c r="F19" s="95">
        <v>5043.736187045587</v>
      </c>
      <c r="G19" s="95">
        <v>5186.3086387697849</v>
      </c>
      <c r="H19" s="95">
        <v>5583.7842504658502</v>
      </c>
      <c r="I19" s="95">
        <v>5655.8199110065671</v>
      </c>
      <c r="J19" s="95">
        <v>5919.7867973545608</v>
      </c>
      <c r="K19" s="95">
        <v>5865.3140063933461</v>
      </c>
      <c r="L19" s="95">
        <v>7858.7851789036504</v>
      </c>
      <c r="M19" s="95">
        <v>8056.9007223374765</v>
      </c>
      <c r="N19" s="95">
        <v>8234.3130200516207</v>
      </c>
      <c r="O19" s="95">
        <v>8470.7437581617178</v>
      </c>
    </row>
    <row r="20" spans="1:15" ht="15" customHeight="1">
      <c r="A20" s="111" t="s">
        <v>138</v>
      </c>
      <c r="B20" s="114" t="s">
        <v>139</v>
      </c>
      <c r="C20" s="95">
        <v>506.80016026760876</v>
      </c>
      <c r="D20" s="95">
        <v>575.77760039801956</v>
      </c>
      <c r="E20" s="95">
        <v>614.76155568002457</v>
      </c>
      <c r="F20" s="95">
        <v>658.91656396913356</v>
      </c>
      <c r="G20" s="95">
        <v>654.87883949464822</v>
      </c>
      <c r="H20" s="95">
        <v>717.47727310915354</v>
      </c>
      <c r="I20" s="95">
        <v>768.1585619843504</v>
      </c>
      <c r="J20" s="95">
        <v>833.25605185125494</v>
      </c>
      <c r="K20" s="95">
        <v>822.55294935451047</v>
      </c>
      <c r="L20" s="95">
        <v>769.36593653612215</v>
      </c>
      <c r="M20" s="95">
        <v>841.04408998203542</v>
      </c>
      <c r="N20" s="95">
        <v>948.52631815238351</v>
      </c>
      <c r="O20" s="95">
        <v>1033.0841808531361</v>
      </c>
    </row>
    <row r="21" spans="1:15" ht="15" customHeight="1">
      <c r="A21" s="111" t="s">
        <v>140</v>
      </c>
      <c r="B21" s="114" t="s">
        <v>141</v>
      </c>
      <c r="C21" s="95">
        <v>2435.8375595168727</v>
      </c>
      <c r="D21" s="95">
        <v>3142.4050155893551</v>
      </c>
      <c r="E21" s="95">
        <v>3488.5558204440836</v>
      </c>
      <c r="F21" s="95">
        <v>3879.2987608548306</v>
      </c>
      <c r="G21" s="95">
        <v>4344.1978611106279</v>
      </c>
      <c r="H21" s="95">
        <v>4921.5186212399476</v>
      </c>
      <c r="I21" s="95">
        <v>5334.8437030718796</v>
      </c>
      <c r="J21" s="95">
        <v>5813.9439565013945</v>
      </c>
      <c r="K21" s="95">
        <v>5787.3437002176615</v>
      </c>
      <c r="L21" s="95">
        <v>7696.0022462083507</v>
      </c>
      <c r="M21" s="95">
        <v>8163.2172224452079</v>
      </c>
      <c r="N21" s="95">
        <v>8793.8823694752664</v>
      </c>
      <c r="O21" s="95">
        <v>9350.2575491042589</v>
      </c>
    </row>
    <row r="22" spans="1:15" ht="15" customHeight="1">
      <c r="A22" s="111" t="s">
        <v>146</v>
      </c>
      <c r="B22" s="114" t="s">
        <v>142</v>
      </c>
      <c r="C22" s="95">
        <v>15958.935808879727</v>
      </c>
      <c r="D22" s="95">
        <v>18042.957952308341</v>
      </c>
      <c r="E22" s="95">
        <v>18435.854061443839</v>
      </c>
      <c r="F22" s="95">
        <v>19840.514737314857</v>
      </c>
      <c r="G22" s="95">
        <v>19231.689777279273</v>
      </c>
      <c r="H22" s="95">
        <v>18652.838923733289</v>
      </c>
      <c r="I22" s="95">
        <v>18206.984025532303</v>
      </c>
      <c r="J22" s="95">
        <v>17713.473358915766</v>
      </c>
      <c r="K22" s="95">
        <v>17501.667864821535</v>
      </c>
      <c r="L22" s="95">
        <v>10310.598060147357</v>
      </c>
      <c r="M22" s="95">
        <v>10570.232664226296</v>
      </c>
      <c r="N22" s="95">
        <v>10733.612975165399</v>
      </c>
      <c r="O22" s="95">
        <v>10811.215094078023</v>
      </c>
    </row>
    <row r="23" spans="1:15" ht="9.9499999999999993" customHeight="1">
      <c r="A23" s="306"/>
      <c r="B23" s="126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</row>
    <row r="24" spans="1:15" ht="15" customHeight="1">
      <c r="A24" s="94"/>
      <c r="B24" s="119" t="s">
        <v>143</v>
      </c>
      <c r="C24" s="96">
        <f t="shared" ref="C24:H24" si="0">SUM(C5:C22)</f>
        <v>133370.38174750574</v>
      </c>
      <c r="D24" s="96">
        <f t="shared" si="0"/>
        <v>149553.26717762486</v>
      </c>
      <c r="E24" s="96">
        <f t="shared" si="0"/>
        <v>152571.67352225701</v>
      </c>
      <c r="F24" s="96">
        <f t="shared" si="0"/>
        <v>153785.8991090701</v>
      </c>
      <c r="G24" s="96">
        <f t="shared" si="0"/>
        <v>153114.44222706874</v>
      </c>
      <c r="H24" s="96">
        <f t="shared" si="0"/>
        <v>157362.53091681312</v>
      </c>
      <c r="I24" s="96">
        <f t="shared" ref="I24:N24" si="1">SUM(I5:I22)</f>
        <v>163018.3315115752</v>
      </c>
      <c r="J24" s="96">
        <f t="shared" si="1"/>
        <v>169244.37388927268</v>
      </c>
      <c r="K24" s="96">
        <f t="shared" si="1"/>
        <v>167097.8328361435</v>
      </c>
      <c r="L24" s="96">
        <f t="shared" si="1"/>
        <v>162396.31424237887</v>
      </c>
      <c r="M24" s="96">
        <f t="shared" si="1"/>
        <v>167892.98779968076</v>
      </c>
      <c r="N24" s="96">
        <f t="shared" si="1"/>
        <v>176667.59898748589</v>
      </c>
      <c r="O24" s="96">
        <f>SUM(O5:O22)</f>
        <v>183671.29377691276</v>
      </c>
    </row>
    <row r="25" spans="1:15" ht="15" customHeight="1">
      <c r="A25" s="94"/>
      <c r="B25" s="282" t="s">
        <v>350</v>
      </c>
      <c r="C25" s="127">
        <v>323470.71845536231</v>
      </c>
      <c r="D25" s="127">
        <v>354556.17705793708</v>
      </c>
      <c r="E25" s="127">
        <v>380079.63313085132</v>
      </c>
      <c r="F25" s="127">
        <v>373943.56764991482</v>
      </c>
      <c r="G25" s="127">
        <v>395681.10527607956</v>
      </c>
      <c r="H25" s="127">
        <v>421739.19252635812</v>
      </c>
      <c r="I25" s="127">
        <v>432719.62724296417</v>
      </c>
      <c r="J25" s="127">
        <v>458256.04439319391</v>
      </c>
      <c r="K25" s="128">
        <v>495362.30131893279</v>
      </c>
      <c r="L25" s="128">
        <v>524453.55192748399</v>
      </c>
      <c r="M25" s="128">
        <v>545571.88115648425</v>
      </c>
      <c r="N25" s="128">
        <v>565702.6823238295</v>
      </c>
      <c r="O25" s="128">
        <v>566846.32800790598</v>
      </c>
    </row>
    <row r="26" spans="1:15" ht="15" customHeight="1">
      <c r="A26" s="94"/>
      <c r="B26" s="119" t="s">
        <v>351</v>
      </c>
      <c r="C26" s="96">
        <f t="shared" ref="C26:I26" si="2">SUM(C24:C25)</f>
        <v>456841.10020286805</v>
      </c>
      <c r="D26" s="96">
        <f t="shared" si="2"/>
        <v>504109.44423556194</v>
      </c>
      <c r="E26" s="96">
        <f t="shared" si="2"/>
        <v>532651.30665310833</v>
      </c>
      <c r="F26" s="96">
        <f t="shared" si="2"/>
        <v>527729.46675898496</v>
      </c>
      <c r="G26" s="96">
        <f t="shared" si="2"/>
        <v>548795.54750314832</v>
      </c>
      <c r="H26" s="96">
        <f t="shared" si="2"/>
        <v>579101.72344317124</v>
      </c>
      <c r="I26" s="96">
        <f t="shared" si="2"/>
        <v>595737.95875453937</v>
      </c>
      <c r="J26" s="96">
        <f t="shared" ref="J26:O26" si="3">SUM(J24:J25)</f>
        <v>627500.41828246659</v>
      </c>
      <c r="K26" s="96">
        <f t="shared" si="3"/>
        <v>662460.13415507623</v>
      </c>
      <c r="L26" s="96">
        <f t="shared" si="3"/>
        <v>686849.86616986291</v>
      </c>
      <c r="M26" s="96">
        <f t="shared" si="3"/>
        <v>713464.86895616504</v>
      </c>
      <c r="N26" s="96">
        <f t="shared" si="3"/>
        <v>742370.28131131537</v>
      </c>
      <c r="O26" s="96">
        <f t="shared" si="3"/>
        <v>750517.62178481871</v>
      </c>
    </row>
    <row r="27" spans="1:15" ht="15" customHeight="1">
      <c r="A27" s="94"/>
      <c r="B27" s="282" t="s">
        <v>412</v>
      </c>
      <c r="C27" s="287">
        <v>-30480.630422430404</v>
      </c>
      <c r="D27" s="287">
        <v>-39445.256935755962</v>
      </c>
      <c r="E27" s="287">
        <v>-46616.835032599556</v>
      </c>
      <c r="F27" s="287">
        <v>-43031.050975529644</v>
      </c>
      <c r="G27" s="287">
        <v>-32273.774587878692</v>
      </c>
      <c r="H27" s="287">
        <v>-32273.253632847682</v>
      </c>
      <c r="I27" s="287">
        <v>-25101.831362100686</v>
      </c>
      <c r="J27" s="287">
        <v>-21515.90196404223</v>
      </c>
      <c r="K27" s="287">
        <v>-10778.425767117815</v>
      </c>
      <c r="L27" s="287">
        <v>-8900.0407548279472</v>
      </c>
      <c r="M27" s="287">
        <v>-8909.4333913490482</v>
      </c>
      <c r="N27" s="287">
        <v>-10323.808181250852</v>
      </c>
      <c r="O27" s="287">
        <v>-5339.8994434520391</v>
      </c>
    </row>
    <row r="28" spans="1:15" ht="15" customHeight="1">
      <c r="A28" s="94"/>
      <c r="B28" s="119" t="s">
        <v>170</v>
      </c>
      <c r="C28" s="96">
        <f t="shared" ref="C28:I28" si="4">C26+C27</f>
        <v>426360.46978043765</v>
      </c>
      <c r="D28" s="96">
        <f t="shared" si="4"/>
        <v>464664.18729980598</v>
      </c>
      <c r="E28" s="96">
        <f t="shared" si="4"/>
        <v>486034.47162050876</v>
      </c>
      <c r="F28" s="96">
        <f t="shared" si="4"/>
        <v>484698.4157834553</v>
      </c>
      <c r="G28" s="96">
        <f t="shared" si="4"/>
        <v>516521.77291526966</v>
      </c>
      <c r="H28" s="96">
        <f t="shared" si="4"/>
        <v>546828.46981032356</v>
      </c>
      <c r="I28" s="96">
        <f t="shared" si="4"/>
        <v>570636.12739243871</v>
      </c>
      <c r="J28" s="96">
        <f t="shared" ref="J28:O28" si="5">J26+J27</f>
        <v>605984.51631842437</v>
      </c>
      <c r="K28" s="96">
        <f t="shared" si="5"/>
        <v>651681.70838795847</v>
      </c>
      <c r="L28" s="96">
        <f t="shared" si="5"/>
        <v>677949.82541503501</v>
      </c>
      <c r="M28" s="96">
        <f t="shared" si="5"/>
        <v>704555.435564816</v>
      </c>
      <c r="N28" s="96">
        <f t="shared" si="5"/>
        <v>732046.47313006455</v>
      </c>
      <c r="O28" s="96">
        <f t="shared" si="5"/>
        <v>745177.72234136669</v>
      </c>
    </row>
    <row r="29" spans="1:15" ht="18" customHeight="1">
      <c r="A29" s="303" t="s">
        <v>311</v>
      </c>
      <c r="B29" s="106"/>
    </row>
    <row r="30" spans="1:15" ht="15" customHeight="1">
      <c r="A30" s="103" t="s">
        <v>402</v>
      </c>
      <c r="B30" s="14"/>
    </row>
    <row r="31" spans="1:15" ht="15" customHeight="1">
      <c r="A31" s="141" t="s">
        <v>498</v>
      </c>
      <c r="B31" s="223"/>
      <c r="C31" s="223"/>
      <c r="D31" s="223"/>
      <c r="E31" s="223"/>
      <c r="F31" s="223"/>
      <c r="G31" s="129"/>
      <c r="H31" s="129"/>
    </row>
    <row r="32" spans="1:15" ht="15" customHeight="1">
      <c r="A32" s="14" t="s">
        <v>499</v>
      </c>
      <c r="B32" s="223"/>
      <c r="C32" s="223"/>
      <c r="D32" s="223"/>
      <c r="E32" s="223"/>
      <c r="F32" s="223"/>
      <c r="G32" s="129"/>
      <c r="H32" s="129"/>
    </row>
    <row r="33" spans="1:16" ht="15" customHeight="1">
      <c r="A33" s="103" t="s">
        <v>500</v>
      </c>
      <c r="B33" s="14"/>
      <c r="C33" s="14"/>
      <c r="D33" s="14"/>
      <c r="E33" s="14"/>
      <c r="F33" s="14"/>
      <c r="G33" s="129"/>
      <c r="H33" s="129"/>
    </row>
    <row r="34" spans="1:16" ht="15" customHeight="1">
      <c r="A34" s="14" t="s">
        <v>349</v>
      </c>
      <c r="B34" s="14"/>
      <c r="C34" s="14"/>
      <c r="D34" s="14"/>
      <c r="E34" s="14"/>
      <c r="F34" s="14"/>
      <c r="G34" s="129"/>
      <c r="H34" s="129"/>
    </row>
    <row r="35" spans="1:16" ht="15" customHeight="1">
      <c r="A35" s="14" t="s">
        <v>501</v>
      </c>
      <c r="B35" s="14"/>
      <c r="C35" s="14"/>
      <c r="D35" s="14"/>
      <c r="E35" s="14"/>
      <c r="F35" s="14"/>
      <c r="G35" s="129"/>
      <c r="H35" s="129"/>
    </row>
    <row r="36" spans="1:16" ht="15" customHeight="1">
      <c r="A36" s="103" t="s">
        <v>502</v>
      </c>
      <c r="B36" s="103"/>
      <c r="C36" s="103"/>
      <c r="D36" s="103"/>
      <c r="E36" s="103"/>
      <c r="F36" s="103"/>
    </row>
    <row r="37" spans="1:16" ht="15" customHeight="1">
      <c r="A37" s="103" t="s">
        <v>503</v>
      </c>
      <c r="B37" s="103"/>
      <c r="C37" s="103"/>
      <c r="D37" s="103"/>
      <c r="E37" s="103"/>
      <c r="F37" s="103"/>
    </row>
    <row r="38" spans="1:16" ht="15" customHeight="1">
      <c r="A38" s="14"/>
      <c r="B38" s="14"/>
      <c r="C38" s="14"/>
      <c r="D38" s="14"/>
      <c r="E38" s="14"/>
      <c r="F38" s="14"/>
    </row>
    <row r="39" spans="1:16" ht="15" customHeight="1">
      <c r="A39" s="14"/>
      <c r="B39" s="106"/>
    </row>
    <row r="40" spans="1:16" ht="15" customHeight="1">
      <c r="A40" s="102"/>
      <c r="B40" s="106"/>
    </row>
    <row r="41" spans="1:16" ht="15" customHeight="1">
      <c r="A41" s="103"/>
      <c r="B41" s="106"/>
    </row>
    <row r="42" spans="1:16" ht="15" customHeight="1">
      <c r="A42" s="102"/>
      <c r="B42" s="106"/>
    </row>
    <row r="43" spans="1:16" s="85" customFormat="1" ht="15" customHeight="1">
      <c r="A43" s="103"/>
      <c r="B43" s="106"/>
      <c r="C43"/>
      <c r="D43"/>
      <c r="E43"/>
      <c r="F43"/>
      <c r="P43" s="279"/>
    </row>
    <row r="44" spans="1:16" s="85" customFormat="1" ht="15" customHeight="1">
      <c r="A44" s="102"/>
      <c r="B44" s="106"/>
      <c r="C44"/>
      <c r="D44"/>
      <c r="E44"/>
      <c r="F44"/>
      <c r="P44" s="279"/>
    </row>
    <row r="45" spans="1:16">
      <c r="A45" s="105"/>
      <c r="B45" s="106"/>
    </row>
    <row r="46" spans="1:16">
      <c r="A46" s="105"/>
      <c r="B46" s="106"/>
    </row>
    <row r="47" spans="1:16">
      <c r="A47" s="105"/>
      <c r="B47" s="106"/>
    </row>
    <row r="48" spans="1:16">
      <c r="A48" s="105"/>
      <c r="B48" s="106"/>
    </row>
    <row r="49" spans="1:2">
      <c r="A49" s="105"/>
      <c r="B49" s="106"/>
    </row>
    <row r="50" spans="1:2">
      <c r="A50" s="105"/>
      <c r="B50" s="106"/>
    </row>
    <row r="51" spans="1:2">
      <c r="A51" s="105"/>
      <c r="B51" s="106"/>
    </row>
    <row r="52" spans="1:2">
      <c r="A52" s="105"/>
      <c r="B52" s="106"/>
    </row>
    <row r="53" spans="1:2">
      <c r="A53" s="105"/>
      <c r="B53" s="106"/>
    </row>
    <row r="54" spans="1:2">
      <c r="A54" s="105"/>
      <c r="B54" s="106"/>
    </row>
    <row r="55" spans="1:2">
      <c r="A55" s="105"/>
      <c r="B55" s="106"/>
    </row>
    <row r="56" spans="1:2">
      <c r="A56" s="105"/>
      <c r="B56" s="106"/>
    </row>
    <row r="57" spans="1:2">
      <c r="A57" s="105"/>
      <c r="B57" s="106"/>
    </row>
    <row r="58" spans="1:2">
      <c r="A58" s="105"/>
      <c r="B58" s="106"/>
    </row>
    <row r="59" spans="1:2">
      <c r="A59" s="105"/>
      <c r="B59" s="106"/>
    </row>
    <row r="60" spans="1:2">
      <c r="A60" s="105"/>
      <c r="B60" s="106"/>
    </row>
    <row r="61" spans="1:2">
      <c r="A61" s="105"/>
      <c r="B61" s="106"/>
    </row>
    <row r="62" spans="1:2">
      <c r="A62" s="105"/>
      <c r="B62" s="106"/>
    </row>
    <row r="63" spans="1:2">
      <c r="A63" s="105"/>
      <c r="B63" s="106"/>
    </row>
    <row r="64" spans="1:2">
      <c r="A64" s="105"/>
      <c r="B64" s="106"/>
    </row>
    <row r="65" spans="1:2">
      <c r="A65" s="105"/>
      <c r="B65" s="106"/>
    </row>
    <row r="66" spans="1:2">
      <c r="A66" s="105"/>
      <c r="B66" s="106"/>
    </row>
    <row r="67" spans="1:2">
      <c r="A67" s="105"/>
      <c r="B67" s="106"/>
    </row>
    <row r="68" spans="1:2">
      <c r="A68" s="105"/>
      <c r="B68" s="106"/>
    </row>
    <row r="69" spans="1:2">
      <c r="A69" s="105"/>
      <c r="B69" s="106"/>
    </row>
    <row r="70" spans="1:2">
      <c r="A70" s="105"/>
      <c r="B70" s="106"/>
    </row>
    <row r="71" spans="1:2">
      <c r="A71" s="105"/>
      <c r="B71" s="106"/>
    </row>
    <row r="72" spans="1:2">
      <c r="A72" s="105"/>
      <c r="B72" s="106"/>
    </row>
    <row r="73" spans="1:2">
      <c r="A73" s="105"/>
      <c r="B73" s="106"/>
    </row>
    <row r="74" spans="1:2">
      <c r="A74" s="105"/>
      <c r="B74" s="106"/>
    </row>
    <row r="75" spans="1:2">
      <c r="A75" s="105"/>
      <c r="B75" s="106"/>
    </row>
    <row r="76" spans="1:2">
      <c r="A76" s="105"/>
      <c r="B76" s="106"/>
    </row>
    <row r="77" spans="1:2">
      <c r="A77" s="105"/>
      <c r="B77" s="106"/>
    </row>
    <row r="78" spans="1:2">
      <c r="A78" s="105"/>
      <c r="B78" s="106"/>
    </row>
    <row r="79" spans="1:2">
      <c r="A79" s="105"/>
      <c r="B79" s="106"/>
    </row>
    <row r="80" spans="1:2">
      <c r="A80" s="105"/>
      <c r="B80" s="106"/>
    </row>
    <row r="81" spans="1:2">
      <c r="A81" s="105"/>
      <c r="B81" s="106"/>
    </row>
    <row r="82" spans="1:2">
      <c r="A82" s="105"/>
      <c r="B82" s="106"/>
    </row>
    <row r="83" spans="1:2">
      <c r="A83" s="105"/>
      <c r="B83" s="106"/>
    </row>
    <row r="84" spans="1:2">
      <c r="A84" s="105"/>
      <c r="B84" s="106"/>
    </row>
    <row r="85" spans="1:2">
      <c r="A85" s="105"/>
      <c r="B85" s="106"/>
    </row>
    <row r="86" spans="1:2">
      <c r="A86" s="105"/>
      <c r="B86" s="106"/>
    </row>
    <row r="87" spans="1:2">
      <c r="A87" s="105"/>
      <c r="B87" s="106"/>
    </row>
    <row r="88" spans="1:2">
      <c r="A88" s="105"/>
      <c r="B88" s="106"/>
    </row>
    <row r="89" spans="1:2">
      <c r="A89" s="105"/>
      <c r="B89" s="106"/>
    </row>
    <row r="90" spans="1:2">
      <c r="A90" s="105"/>
      <c r="B90" s="106"/>
    </row>
    <row r="91" spans="1:2">
      <c r="A91" s="105"/>
      <c r="B91" s="106"/>
    </row>
    <row r="92" spans="1:2">
      <c r="A92" s="105"/>
      <c r="B92" s="106"/>
    </row>
    <row r="93" spans="1:2">
      <c r="A93" s="105"/>
      <c r="B93" s="106"/>
    </row>
    <row r="94" spans="1:2">
      <c r="A94" s="105"/>
      <c r="B94" s="106"/>
    </row>
    <row r="95" spans="1:2">
      <c r="A95" s="105"/>
      <c r="B95" s="106"/>
    </row>
    <row r="96" spans="1:2">
      <c r="A96" s="105"/>
      <c r="B96" s="106"/>
    </row>
    <row r="97" spans="1:2">
      <c r="A97" s="105"/>
      <c r="B97" s="106"/>
    </row>
    <row r="98" spans="1:2">
      <c r="A98" s="105"/>
      <c r="B98" s="106"/>
    </row>
    <row r="99" spans="1:2">
      <c r="A99" s="105"/>
      <c r="B99" s="106"/>
    </row>
    <row r="100" spans="1:2">
      <c r="A100" s="105"/>
      <c r="B100" s="106"/>
    </row>
    <row r="101" spans="1:2">
      <c r="A101" s="105"/>
      <c r="B101" s="106"/>
    </row>
    <row r="102" spans="1:2">
      <c r="A102" s="105"/>
      <c r="B102" s="106"/>
    </row>
    <row r="103" spans="1:2">
      <c r="A103" s="105"/>
      <c r="B103" s="106"/>
    </row>
    <row r="104" spans="1:2">
      <c r="A104" s="105"/>
      <c r="B104" s="106"/>
    </row>
    <row r="105" spans="1:2">
      <c r="A105" s="105"/>
      <c r="B105" s="106"/>
    </row>
    <row r="106" spans="1:2">
      <c r="A106" s="105"/>
      <c r="B106" s="106"/>
    </row>
    <row r="107" spans="1:2">
      <c r="A107" s="105"/>
      <c r="B107" s="106"/>
    </row>
    <row r="108" spans="1:2">
      <c r="A108" s="105"/>
      <c r="B108" s="106"/>
    </row>
    <row r="109" spans="1:2">
      <c r="A109" s="105"/>
      <c r="B109" s="106"/>
    </row>
    <row r="110" spans="1:2">
      <c r="A110" s="105"/>
      <c r="B110" s="106"/>
    </row>
    <row r="111" spans="1:2">
      <c r="A111" s="105"/>
      <c r="B111" s="106"/>
    </row>
    <row r="112" spans="1:2">
      <c r="A112" s="105"/>
      <c r="B112" s="106"/>
    </row>
    <row r="113" spans="1:2">
      <c r="A113" s="105"/>
      <c r="B113" s="106"/>
    </row>
    <row r="114" spans="1:2">
      <c r="A114" s="105"/>
      <c r="B114" s="106"/>
    </row>
    <row r="115" spans="1:2">
      <c r="A115" s="105"/>
      <c r="B115" s="106"/>
    </row>
    <row r="116" spans="1:2">
      <c r="A116" s="105"/>
      <c r="B116" s="106"/>
    </row>
    <row r="117" spans="1:2">
      <c r="A117" s="105"/>
      <c r="B117" s="106"/>
    </row>
    <row r="118" spans="1:2">
      <c r="A118" s="105"/>
      <c r="B118" s="106"/>
    </row>
    <row r="119" spans="1:2">
      <c r="A119" s="105"/>
      <c r="B119" s="106"/>
    </row>
    <row r="120" spans="1:2">
      <c r="B120" s="106"/>
    </row>
    <row r="121" spans="1:2">
      <c r="B121" s="106"/>
    </row>
    <row r="122" spans="1:2">
      <c r="B122" s="106"/>
    </row>
    <row r="123" spans="1:2">
      <c r="B123" s="106"/>
    </row>
    <row r="124" spans="1:2">
      <c r="B124" s="106"/>
    </row>
    <row r="125" spans="1:2">
      <c r="B125" s="106"/>
    </row>
    <row r="126" spans="1:2">
      <c r="B126" s="106"/>
    </row>
    <row r="127" spans="1:2">
      <c r="B127" s="106"/>
    </row>
    <row r="128" spans="1:2">
      <c r="B128" s="106"/>
    </row>
    <row r="129" spans="2:2">
      <c r="B129" s="106"/>
    </row>
    <row r="130" spans="2:2">
      <c r="B130" s="106"/>
    </row>
    <row r="131" spans="2:2">
      <c r="B131" s="106"/>
    </row>
    <row r="132" spans="2:2">
      <c r="B132" s="106"/>
    </row>
    <row r="133" spans="2:2">
      <c r="B133" s="106"/>
    </row>
    <row r="134" spans="2:2">
      <c r="B134" s="106"/>
    </row>
    <row r="135" spans="2:2">
      <c r="B135" s="106"/>
    </row>
    <row r="136" spans="2:2">
      <c r="B136" s="106"/>
    </row>
    <row r="137" spans="2:2">
      <c r="B137" s="106"/>
    </row>
    <row r="138" spans="2:2">
      <c r="B138" s="106"/>
    </row>
    <row r="139" spans="2:2">
      <c r="B139" s="106"/>
    </row>
    <row r="140" spans="2:2">
      <c r="B140" s="106"/>
    </row>
    <row r="141" spans="2:2">
      <c r="B141" s="106"/>
    </row>
    <row r="142" spans="2:2">
      <c r="B142" s="106"/>
    </row>
    <row r="143" spans="2:2">
      <c r="B143" s="106"/>
    </row>
    <row r="144" spans="2:2">
      <c r="B144" s="106"/>
    </row>
    <row r="145" spans="2:2">
      <c r="B145" s="106"/>
    </row>
    <row r="146" spans="2:2">
      <c r="B146" s="106"/>
    </row>
  </sheetData>
  <pageMargins left="0.39370078740157483" right="0.19685039370078741" top="0.78740157480314965" bottom="0.78740157480314965" header="0.31496062992125984" footer="0.19685039370078741"/>
  <pageSetup paperSize="9" scale="70" orientation="portrait" r:id="rId1"/>
  <headerFooter>
    <oddFooter>&amp;L&amp;"MetaNormalLF-Roman,Standard"&amp;10Statistisches Bundesamt, Tabellen zu den UGR, Teil 5,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workbookViewId="0"/>
  </sheetViews>
  <sheetFormatPr baseColWidth="10" defaultRowHeight="15"/>
  <cols>
    <col min="3" max="3" width="80" customWidth="1"/>
  </cols>
  <sheetData>
    <row r="1" spans="1:3" ht="18">
      <c r="A1" s="231" t="s">
        <v>0</v>
      </c>
      <c r="B1" s="231"/>
      <c r="C1" s="11"/>
    </row>
    <row r="2" spans="1:3" ht="15" customHeight="1">
      <c r="A2" s="1"/>
      <c r="B2" s="1"/>
      <c r="C2" s="2"/>
    </row>
    <row r="3" spans="1:3" ht="15" customHeight="1">
      <c r="A3" s="1"/>
      <c r="B3" s="1"/>
      <c r="C3" s="2"/>
    </row>
    <row r="4" spans="1:3" ht="15" customHeight="1">
      <c r="A4" s="1"/>
      <c r="B4" s="1"/>
      <c r="C4" s="232"/>
    </row>
    <row r="5" spans="1:3" ht="15" customHeight="1">
      <c r="A5" s="232" t="s">
        <v>1</v>
      </c>
      <c r="B5" s="232" t="s">
        <v>211</v>
      </c>
      <c r="C5" s="233" t="s">
        <v>2</v>
      </c>
    </row>
    <row r="6" spans="1:3" ht="15" customHeight="1">
      <c r="B6" s="232" t="s">
        <v>212</v>
      </c>
      <c r="C6" s="233" t="s">
        <v>4</v>
      </c>
    </row>
    <row r="7" spans="1:3" ht="15" customHeight="1">
      <c r="B7" s="232"/>
      <c r="C7" s="233"/>
    </row>
    <row r="8" spans="1:3" ht="15" customHeight="1">
      <c r="A8" s="232" t="s">
        <v>3</v>
      </c>
      <c r="B8" s="233" t="s">
        <v>213</v>
      </c>
      <c r="C8" s="233" t="s">
        <v>6</v>
      </c>
    </row>
    <row r="9" spans="1:3" ht="15" customHeight="1">
      <c r="B9" s="1"/>
      <c r="C9" s="1"/>
    </row>
    <row r="10" spans="1:3" ht="15" customHeight="1">
      <c r="A10" s="233" t="s">
        <v>5</v>
      </c>
      <c r="B10" s="232" t="s">
        <v>214</v>
      </c>
      <c r="C10" s="232" t="s">
        <v>8</v>
      </c>
    </row>
    <row r="11" spans="1:3" ht="15" customHeight="1">
      <c r="B11" s="232"/>
      <c r="C11" s="232"/>
    </row>
    <row r="12" spans="1:3" ht="15" customHeight="1">
      <c r="A12" s="232" t="s">
        <v>7</v>
      </c>
      <c r="B12" s="232" t="s">
        <v>215</v>
      </c>
      <c r="C12" s="232" t="s">
        <v>10</v>
      </c>
    </row>
    <row r="13" spans="1:3" ht="15" customHeight="1">
      <c r="A13" s="232"/>
      <c r="B13" s="232" t="s">
        <v>216</v>
      </c>
      <c r="C13" s="232" t="s">
        <v>11</v>
      </c>
    </row>
    <row r="14" spans="1:3" ht="15" customHeight="1">
      <c r="A14" s="232"/>
      <c r="B14" s="232" t="s">
        <v>217</v>
      </c>
      <c r="C14" s="232" t="s">
        <v>12</v>
      </c>
    </row>
    <row r="15" spans="1:3" ht="15" customHeight="1">
      <c r="A15" s="232"/>
      <c r="B15" s="232" t="s">
        <v>218</v>
      </c>
      <c r="C15" s="232" t="s">
        <v>13</v>
      </c>
    </row>
    <row r="16" spans="1:3" ht="15" customHeight="1">
      <c r="A16" s="232"/>
      <c r="B16" s="232" t="s">
        <v>219</v>
      </c>
      <c r="C16" s="232" t="s">
        <v>14</v>
      </c>
    </row>
    <row r="17" spans="1:3" ht="15" customHeight="1">
      <c r="A17" s="232"/>
      <c r="B17" s="232"/>
      <c r="C17" s="232"/>
    </row>
    <row r="18" spans="1:3" ht="15" customHeight="1">
      <c r="A18" s="232"/>
      <c r="B18" s="232"/>
      <c r="C18" s="232"/>
    </row>
    <row r="19" spans="1:3" ht="15" customHeight="1">
      <c r="A19" s="232" t="s">
        <v>9</v>
      </c>
      <c r="B19" s="234" t="s">
        <v>220</v>
      </c>
      <c r="C19" s="234" t="s">
        <v>209</v>
      </c>
    </row>
    <row r="20" spans="1:3" ht="15" customHeight="1">
      <c r="A20" s="232"/>
      <c r="B20" s="232"/>
      <c r="C20" s="232"/>
    </row>
    <row r="21" spans="1:3" ht="15" customHeight="1">
      <c r="A21" s="235"/>
      <c r="B21" s="9" t="s">
        <v>206</v>
      </c>
      <c r="C21" s="8" t="s">
        <v>497</v>
      </c>
    </row>
    <row r="22" spans="1:3" ht="15" customHeight="1">
      <c r="A22" s="235"/>
      <c r="B22" s="239"/>
      <c r="C22" s="235"/>
    </row>
    <row r="23" spans="1:3" ht="15" customHeight="1">
      <c r="A23" s="236"/>
      <c r="B23" s="240" t="s">
        <v>207</v>
      </c>
      <c r="C23" s="9" t="s">
        <v>15</v>
      </c>
    </row>
    <row r="24" spans="1:3" ht="15" customHeight="1">
      <c r="A24" s="235"/>
      <c r="B24" s="8" t="s">
        <v>225</v>
      </c>
      <c r="C24" s="8" t="s">
        <v>463</v>
      </c>
    </row>
    <row r="25" spans="1:3" ht="15" customHeight="1">
      <c r="A25" s="235"/>
      <c r="B25" s="8" t="s">
        <v>226</v>
      </c>
      <c r="C25" s="8" t="s">
        <v>464</v>
      </c>
    </row>
    <row r="26" spans="1:3" ht="15" customHeight="1">
      <c r="A26" s="235"/>
      <c r="B26" s="235"/>
      <c r="C26" s="235"/>
    </row>
    <row r="27" spans="1:3" ht="15" customHeight="1">
      <c r="A27" s="7"/>
      <c r="B27" s="241" t="s">
        <v>208</v>
      </c>
      <c r="C27" s="9" t="s">
        <v>363</v>
      </c>
    </row>
    <row r="28" spans="1:3" ht="15" customHeight="1">
      <c r="A28" s="235"/>
      <c r="B28" s="8" t="s">
        <v>227</v>
      </c>
      <c r="C28" s="8" t="s">
        <v>364</v>
      </c>
    </row>
    <row r="29" spans="1:3" ht="15" customHeight="1">
      <c r="A29" s="235"/>
      <c r="B29" s="8" t="s">
        <v>228</v>
      </c>
      <c r="C29" s="8" t="s">
        <v>365</v>
      </c>
    </row>
    <row r="30" spans="1:3" ht="15" customHeight="1">
      <c r="A30" s="235"/>
      <c r="B30" s="8" t="s">
        <v>229</v>
      </c>
      <c r="C30" s="8" t="s">
        <v>366</v>
      </c>
    </row>
    <row r="31" spans="1:3" ht="15" customHeight="1">
      <c r="A31" s="235"/>
      <c r="B31" s="8" t="s">
        <v>230</v>
      </c>
      <c r="C31" s="8" t="s">
        <v>367</v>
      </c>
    </row>
    <row r="32" spans="1:3" ht="15" customHeight="1">
      <c r="A32" s="235"/>
      <c r="B32" s="8" t="s">
        <v>231</v>
      </c>
      <c r="C32" s="8" t="s">
        <v>368</v>
      </c>
    </row>
    <row r="33" spans="1:3" ht="15" customHeight="1">
      <c r="A33" s="235"/>
      <c r="B33" s="8" t="s">
        <v>232</v>
      </c>
      <c r="C33" s="8" t="s">
        <v>369</v>
      </c>
    </row>
    <row r="34" spans="1:3" ht="15" customHeight="1">
      <c r="A34" s="235"/>
      <c r="B34" s="235"/>
      <c r="C34" s="235"/>
    </row>
    <row r="35" spans="1:3" ht="15" customHeight="1">
      <c r="A35" s="7"/>
      <c r="B35" s="241" t="s">
        <v>221</v>
      </c>
      <c r="C35" s="9" t="s">
        <v>377</v>
      </c>
    </row>
    <row r="36" spans="1:3" ht="15" customHeight="1">
      <c r="A36" s="235"/>
      <c r="B36" s="8" t="s">
        <v>233</v>
      </c>
      <c r="C36" s="8" t="s">
        <v>370</v>
      </c>
    </row>
    <row r="37" spans="1:3" ht="15" customHeight="1">
      <c r="A37" s="235"/>
      <c r="B37" s="8" t="s">
        <v>234</v>
      </c>
      <c r="C37" s="8" t="s">
        <v>371</v>
      </c>
    </row>
    <row r="38" spans="1:3" ht="15" customHeight="1">
      <c r="A38" s="235"/>
      <c r="B38" s="8" t="s">
        <v>235</v>
      </c>
      <c r="C38" s="8" t="s">
        <v>372</v>
      </c>
    </row>
    <row r="39" spans="1:3" ht="15" customHeight="1">
      <c r="A39" s="235"/>
      <c r="B39" s="8" t="s">
        <v>236</v>
      </c>
      <c r="C39" s="8" t="s">
        <v>373</v>
      </c>
    </row>
    <row r="40" spans="1:3" ht="15" customHeight="1">
      <c r="A40" s="235"/>
      <c r="B40" s="8" t="s">
        <v>237</v>
      </c>
      <c r="C40" s="8" t="s">
        <v>374</v>
      </c>
    </row>
    <row r="41" spans="1:3" ht="15" customHeight="1">
      <c r="A41" s="235"/>
      <c r="B41" s="8" t="s">
        <v>238</v>
      </c>
      <c r="C41" s="8" t="s">
        <v>375</v>
      </c>
    </row>
    <row r="42" spans="1:3" ht="15" customHeight="1">
      <c r="A42" s="235"/>
      <c r="B42" s="235"/>
      <c r="C42" s="235"/>
    </row>
    <row r="43" spans="1:3" ht="15" customHeight="1">
      <c r="A43" s="2"/>
      <c r="B43" s="242" t="s">
        <v>222</v>
      </c>
      <c r="C43" s="9" t="s">
        <v>376</v>
      </c>
    </row>
    <row r="44" spans="1:3" ht="15" customHeight="1">
      <c r="A44" s="237"/>
      <c r="B44" s="243" t="s">
        <v>239</v>
      </c>
      <c r="C44" s="8" t="s">
        <v>465</v>
      </c>
    </row>
    <row r="45" spans="1:3" ht="15" customHeight="1">
      <c r="A45" s="238"/>
      <c r="B45" s="243" t="s">
        <v>240</v>
      </c>
      <c r="C45" s="8" t="s">
        <v>466</v>
      </c>
    </row>
    <row r="46" spans="1:3" ht="15" customHeight="1">
      <c r="A46" s="238"/>
      <c r="B46" s="243" t="s">
        <v>241</v>
      </c>
      <c r="C46" s="8" t="s">
        <v>467</v>
      </c>
    </row>
    <row r="47" spans="1:3" ht="15" customHeight="1">
      <c r="A47" s="238"/>
      <c r="B47" s="243" t="s">
        <v>242</v>
      </c>
      <c r="C47" s="8" t="s">
        <v>468</v>
      </c>
    </row>
    <row r="48" spans="1:3" ht="15" customHeight="1">
      <c r="A48" s="238"/>
      <c r="B48" s="243" t="s">
        <v>243</v>
      </c>
      <c r="C48" s="8" t="s">
        <v>469</v>
      </c>
    </row>
    <row r="49" spans="1:3" ht="15" customHeight="1">
      <c r="B49" s="243" t="s">
        <v>244</v>
      </c>
      <c r="C49" s="359" t="s">
        <v>470</v>
      </c>
    </row>
    <row r="50" spans="1:3" ht="15" customHeight="1">
      <c r="A50" s="1"/>
      <c r="B50" s="1"/>
      <c r="C50" s="10"/>
    </row>
    <row r="51" spans="1:3" ht="15" customHeight="1">
      <c r="A51" s="232"/>
      <c r="B51" s="232"/>
    </row>
    <row r="52" spans="1:3" ht="15" customHeight="1">
      <c r="A52" s="7"/>
      <c r="B52" s="232" t="s">
        <v>223</v>
      </c>
      <c r="C52" s="232" t="s">
        <v>16</v>
      </c>
    </row>
    <row r="53" spans="1:3" ht="15" customHeight="1">
      <c r="A53" s="7"/>
      <c r="B53" s="232"/>
      <c r="C53" s="1" t="s">
        <v>471</v>
      </c>
    </row>
    <row r="54" spans="1:3" ht="15" customHeight="1">
      <c r="A54" s="7"/>
      <c r="B54" s="232"/>
      <c r="C54" s="1" t="s">
        <v>474</v>
      </c>
    </row>
    <row r="55" spans="1:3" ht="15" customHeight="1">
      <c r="A55" s="7"/>
      <c r="B55" s="232"/>
      <c r="C55" s="360" t="s">
        <v>472</v>
      </c>
    </row>
    <row r="56" spans="1:3" ht="15" customHeight="1">
      <c r="A56" s="7"/>
      <c r="B56" s="232"/>
      <c r="C56" s="1" t="s">
        <v>473</v>
      </c>
    </row>
    <row r="57" spans="1:3" ht="15" customHeight="1">
      <c r="A57" s="7"/>
      <c r="B57" s="232"/>
      <c r="C57" s="232"/>
    </row>
    <row r="58" spans="1:3" ht="15" customHeight="1">
      <c r="A58" s="232"/>
      <c r="B58" s="232" t="s">
        <v>224</v>
      </c>
      <c r="C58" s="232" t="s">
        <v>17</v>
      </c>
    </row>
    <row r="59" spans="1:3" ht="15" customHeight="1">
      <c r="A59" s="1"/>
      <c r="B59" s="1"/>
      <c r="C59" s="10" t="s">
        <v>475</v>
      </c>
    </row>
    <row r="60" spans="1:3">
      <c r="A60" s="1"/>
      <c r="B60" s="1"/>
      <c r="C60" s="2" t="s">
        <v>476</v>
      </c>
    </row>
    <row r="61" spans="1:3">
      <c r="A61" s="3"/>
      <c r="B61" s="3"/>
      <c r="C61" s="4"/>
    </row>
    <row r="62" spans="1:3">
      <c r="A62" s="5"/>
      <c r="B62" s="5"/>
      <c r="C62" s="3"/>
    </row>
    <row r="63" spans="1:3">
      <c r="A63" s="3"/>
      <c r="B63" s="3"/>
      <c r="C63" s="4"/>
    </row>
    <row r="64" spans="1:3">
      <c r="A64" s="5"/>
      <c r="B64" s="5"/>
      <c r="C64" s="6"/>
    </row>
    <row r="65" spans="1:3">
      <c r="A65" s="3"/>
      <c r="B65" s="3"/>
      <c r="C65" s="4"/>
    </row>
    <row r="66" spans="1:3">
      <c r="A66" s="3"/>
      <c r="B66" s="3"/>
      <c r="C66" s="4"/>
    </row>
    <row r="67" spans="1:3">
      <c r="A67" s="4"/>
      <c r="B67" s="4"/>
      <c r="C67" s="4"/>
    </row>
  </sheetData>
  <hyperlinks>
    <hyperlink ref="B28" location="'10.3.1'!A1" display="10.3.1"/>
    <hyperlink ref="B29" location="Inhalt!A1" display="10.3.2"/>
    <hyperlink ref="B30" location="Inhalt!A1" display="10.3.3"/>
    <hyperlink ref="B31" location="'10.3.4'!A1" display="10.3.4"/>
    <hyperlink ref="B32" location="'10.3.5'!A1" display="10.3.5"/>
    <hyperlink ref="B33" location="'10.3.6'!A1" display="10.3.6"/>
    <hyperlink ref="B36" location="'10.4.1'!A1" display="10.4.1"/>
    <hyperlink ref="B37" location="'10.4.2'!A1" display="10.4.2"/>
    <hyperlink ref="B38" location="'10.4.3'!A1" display="10.4.3"/>
    <hyperlink ref="B39" location="'10.4.4'!A1" display="10.4.4"/>
    <hyperlink ref="B40" location="'10.4.5'!A1" display="10.4.5"/>
    <hyperlink ref="B41" location="'10.4.6'!A1" display="10.4.6"/>
    <hyperlink ref="B44" location="'10.5.1'!A1" display="10.5.1"/>
    <hyperlink ref="B45" location="'10.5.2'!A1" display="10.5.2"/>
    <hyperlink ref="B46" location="'10.5.3'!A1" display="10.5.3"/>
    <hyperlink ref="B47" location="'10.5.4'!A1" display="10.5.4"/>
    <hyperlink ref="B48" location="'10.5.5'!A1" display="10.5.5"/>
    <hyperlink ref="B49" location="'10.5.6'!A1" display="10.5.6"/>
    <hyperlink ref="C21" location="'10.1'!A1" display="Verkehrs- und umweltrelevanten Indikatoren der nationalen Nachhaltigkeitsstrategie"/>
    <hyperlink ref="C24" location="'10.2.1'!A1" display="Bestände, Fahrleistungen, Kraftstoffverbrauch und CO2-Emissionen Pkw's"/>
    <hyperlink ref="C25" location="'10.2.2'!A1" display="Bestände, Fahrleistungen, Kraftstoffverbrauch und CO2-Emissionen Lkw's"/>
    <hyperlink ref="C28" location="'10.3.1'!A1" display="Fahrleistungen im Straßenverkehr insgesamt"/>
    <hyperlink ref="C29" location="'10.3.2'!A1" display="Fahrleistungen nach Fahrzeugtypen, Ottokraftstoffe"/>
    <hyperlink ref="C30" location="'10.3.3'!A1" display="Fahrleistungen nach Fahrzeugtypen, Dieselkraftstoffe "/>
    <hyperlink ref="C31" location="'10.3.4'!A1" display="Fahrleistungen der Ottokraftstoff-Pkw"/>
    <hyperlink ref="C32" location="'10.3.5'!A1" display="Fahrleistungen der Dieselkraftstoff-Pkw "/>
    <hyperlink ref="C33" location="'10.3.6'!A1" display="Transportleistungen und Fahrleistungen des Lastkraftverkehrs nach 22 Haltergruppen"/>
    <hyperlink ref="C36" location="'10.4.1'!A1" display="Energieverbrauch im Straßenverkehr insgesamt "/>
    <hyperlink ref="C37" location="'10.4.2'!A1" display="Energieverbrauch im Straßenverkehr nach Kraftstoffarten "/>
    <hyperlink ref="C38" location="'10.4.3'!A1" display="Energieverbrauch nach Fahrzeugtypen, Ottokraftstoffe"/>
    <hyperlink ref="C39" location="'10.4.4'!A1" display="Energieverbrauch nach Fahrzeugtypen, Dieselkraftstoffe "/>
    <hyperlink ref="C40" location="'10.4.5'!A1" display="Energieverbrauch der Ottokraftstoff-Pkw "/>
    <hyperlink ref="C41" location="'10.4.6'!A1" display="Energieverbrauch der Dieselkraftstoff-Pkw"/>
    <hyperlink ref="C44" location="'10.5.1'!A1" display="CO2-Emissionen im Straßenverkehr durch Diesel-und Ottokraftstoffe "/>
    <hyperlink ref="C45" location="'10.5.2'!A1" display="CO2-Emissionen im Straßenverkehr nach Kraftstoffarten "/>
    <hyperlink ref="C46" location="'10.5.3'!A1" display="CO2-Emissionen durch Ottokraftstoffe nach Fahrzeugtypen "/>
    <hyperlink ref="C47" location="'10.5.4'!A1" display="CO2-Emissionen durch Dieselkraftstoffe nach Fahrzeugtypen "/>
    <hyperlink ref="C48" location="'10.5.5'!A1" display="CO2-Emissionen der Ottokraftstoff-Pkw "/>
    <hyperlink ref="C49" location="'10.5.6'!A1" display="CO2-Emissionen der Dieselkraftstoff-Pkw "/>
    <hyperlink ref="C55" r:id="rId1" location="sprg238692"/>
  </hyperlinks>
  <pageMargins left="0.70866141732283472" right="0.70866141732283472" top="0.78740157480314965" bottom="0.78740157480314965" header="0.31496062992125984" footer="0.19685039370078741"/>
  <pageSetup paperSize="9" scale="80" orientation="portrait" r:id="rId2"/>
  <headerFooter>
    <oddFooter>&amp;L&amp;"MetaNormalLF-Roman,Standard"&amp;10Statistisches Bundesamt, Tabellen zu den UGR, Teil 5, 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5"/>
  <sheetViews>
    <sheetView workbookViewId="0"/>
  </sheetViews>
  <sheetFormatPr baseColWidth="10" defaultRowHeight="15"/>
  <cols>
    <col min="1" max="1" width="5.7109375" customWidth="1"/>
    <col min="2" max="2" width="52.7109375" customWidth="1"/>
    <col min="16" max="16" width="11.42578125" style="117"/>
  </cols>
  <sheetData>
    <row r="1" spans="1:16" s="130" customFormat="1" ht="21.75" customHeight="1">
      <c r="A1" s="313" t="s">
        <v>419</v>
      </c>
      <c r="P1" s="310"/>
    </row>
    <row r="2" spans="1:16" s="130" customFormat="1" ht="20.100000000000001" customHeight="1">
      <c r="A2" s="318" t="s">
        <v>420</v>
      </c>
      <c r="P2" s="310"/>
    </row>
    <row r="3" spans="1:16" s="132" customFormat="1" ht="18" customHeight="1">
      <c r="A3" s="314" t="s">
        <v>75</v>
      </c>
      <c r="B3" s="133"/>
      <c r="P3" s="161"/>
    </row>
    <row r="4" spans="1:16" s="134" customFormat="1" ht="18" customHeight="1">
      <c r="B4" s="135"/>
      <c r="P4" s="308"/>
    </row>
    <row r="5" spans="1:16" s="150" customFormat="1" ht="27" customHeight="1">
      <c r="A5" s="110" t="s">
        <v>322</v>
      </c>
      <c r="B5" s="92" t="s">
        <v>107</v>
      </c>
      <c r="C5" s="109">
        <v>2005</v>
      </c>
      <c r="D5" s="92">
        <v>2006</v>
      </c>
      <c r="E5" s="110">
        <v>2007</v>
      </c>
      <c r="F5" s="93" t="s">
        <v>323</v>
      </c>
      <c r="G5" s="92" t="s">
        <v>324</v>
      </c>
      <c r="H5" s="93">
        <v>2010</v>
      </c>
      <c r="I5" s="92">
        <v>2011</v>
      </c>
      <c r="J5" s="93">
        <v>2012</v>
      </c>
      <c r="K5" s="92" t="s">
        <v>325</v>
      </c>
      <c r="L5" s="109" t="s">
        <v>326</v>
      </c>
      <c r="M5" s="92">
        <v>2015</v>
      </c>
      <c r="N5" s="92" t="s">
        <v>378</v>
      </c>
      <c r="O5" s="109" t="s">
        <v>379</v>
      </c>
      <c r="P5" s="311"/>
    </row>
    <row r="6" spans="1:16" s="149" customFormat="1" ht="21.75" customHeight="1">
      <c r="A6" s="137" t="s">
        <v>108</v>
      </c>
      <c r="B6" s="138" t="s">
        <v>109</v>
      </c>
      <c r="C6" s="95">
        <v>500.22467490136933</v>
      </c>
      <c r="D6" s="95">
        <v>479.38610890107645</v>
      </c>
      <c r="E6" s="95">
        <v>478.41086716250436</v>
      </c>
      <c r="F6" s="113">
        <v>470.12505949259292</v>
      </c>
      <c r="G6" s="95">
        <v>526.80173711032035</v>
      </c>
      <c r="H6" s="95">
        <v>517.76237956010493</v>
      </c>
      <c r="I6" s="95">
        <v>520.71228276348393</v>
      </c>
      <c r="J6" s="113">
        <v>505.99325232829267</v>
      </c>
      <c r="K6" s="113">
        <v>535.62188771708952</v>
      </c>
      <c r="L6" s="113">
        <v>724.04557458029524</v>
      </c>
      <c r="M6" s="113">
        <v>763.21700694427386</v>
      </c>
      <c r="N6" s="113">
        <v>767.46866751162486</v>
      </c>
      <c r="O6" s="113">
        <v>760.40785164556712</v>
      </c>
      <c r="P6" s="160"/>
    </row>
    <row r="7" spans="1:16" s="149" customFormat="1" ht="15" customHeight="1">
      <c r="A7" s="137" t="s">
        <v>110</v>
      </c>
      <c r="B7" s="139" t="s">
        <v>111</v>
      </c>
      <c r="C7" s="95">
        <v>230.3684937499155</v>
      </c>
      <c r="D7" s="95">
        <v>216.0494116650095</v>
      </c>
      <c r="E7" s="95">
        <v>199.46050415523513</v>
      </c>
      <c r="F7" s="95">
        <v>196.66115275738454</v>
      </c>
      <c r="G7" s="95">
        <v>200.86356268764666</v>
      </c>
      <c r="H7" s="95">
        <v>206.6948685778832</v>
      </c>
      <c r="I7" s="95">
        <v>192.33842371825517</v>
      </c>
      <c r="J7" s="95">
        <v>206.98860545294099</v>
      </c>
      <c r="K7" s="95">
        <v>211.73793536691659</v>
      </c>
      <c r="L7" s="95">
        <v>257.14863095799274</v>
      </c>
      <c r="M7" s="95">
        <v>249.97260803055042</v>
      </c>
      <c r="N7" s="95">
        <v>246.77887382219262</v>
      </c>
      <c r="O7" s="95">
        <v>264.11233951133062</v>
      </c>
      <c r="P7" s="160"/>
    </row>
    <row r="8" spans="1:16" s="149" customFormat="1" ht="15" customHeight="1">
      <c r="A8" s="137" t="s">
        <v>112</v>
      </c>
      <c r="B8" s="139" t="s">
        <v>113</v>
      </c>
      <c r="C8" s="95">
        <v>4834.4691965829625</v>
      </c>
      <c r="D8" s="95">
        <v>4810.1276301240896</v>
      </c>
      <c r="E8" s="95">
        <v>4659.5353057526454</v>
      </c>
      <c r="F8" s="95">
        <v>4617.048126140342</v>
      </c>
      <c r="G8" s="95">
        <v>4748.9176859234349</v>
      </c>
      <c r="H8" s="95">
        <v>5000.822719504481</v>
      </c>
      <c r="I8" s="95">
        <v>5206.0024019945695</v>
      </c>
      <c r="J8" s="95">
        <v>5416.732718255299</v>
      </c>
      <c r="K8" s="95">
        <v>5462.8650015243302</v>
      </c>
      <c r="L8" s="95">
        <v>7403.066675676323</v>
      </c>
      <c r="M8" s="95">
        <v>7546.4167822819763</v>
      </c>
      <c r="N8" s="95">
        <v>7617.6809655612806</v>
      </c>
      <c r="O8" s="95">
        <v>7212.5142210932054</v>
      </c>
      <c r="P8" s="160"/>
    </row>
    <row r="9" spans="1:16" s="149" customFormat="1" ht="15" customHeight="1">
      <c r="A9" s="137" t="s">
        <v>114</v>
      </c>
      <c r="B9" s="139" t="s">
        <v>115</v>
      </c>
      <c r="C9" s="95">
        <v>305.97966988957302</v>
      </c>
      <c r="D9" s="95">
        <v>318.69064728471852</v>
      </c>
      <c r="E9" s="95">
        <v>329.89602214245139</v>
      </c>
      <c r="F9" s="95">
        <v>351.94565673073066</v>
      </c>
      <c r="G9" s="95">
        <v>437.53115907967481</v>
      </c>
      <c r="H9" s="95">
        <v>493.63687785300169</v>
      </c>
      <c r="I9" s="95">
        <v>462.16553170201144</v>
      </c>
      <c r="J9" s="95">
        <v>504.28479741680019</v>
      </c>
      <c r="K9" s="95">
        <v>538.89682224324793</v>
      </c>
      <c r="L9" s="95">
        <v>826.94185169934951</v>
      </c>
      <c r="M9" s="95">
        <v>898.8600198454767</v>
      </c>
      <c r="N9" s="95">
        <v>952.83958199873007</v>
      </c>
      <c r="O9" s="95">
        <v>886.44738108606543</v>
      </c>
      <c r="P9" s="160"/>
    </row>
    <row r="10" spans="1:16" s="149" customFormat="1" ht="15" customHeight="1">
      <c r="A10" s="137" t="s">
        <v>116</v>
      </c>
      <c r="B10" s="139" t="s">
        <v>117</v>
      </c>
      <c r="C10" s="95">
        <v>5144.0434315037646</v>
      </c>
      <c r="D10" s="95">
        <v>5336.8858434634167</v>
      </c>
      <c r="E10" s="95">
        <v>5479.7210601922534</v>
      </c>
      <c r="F10" s="95">
        <v>5711.0524848022387</v>
      </c>
      <c r="G10" s="95">
        <v>5557.026214852508</v>
      </c>
      <c r="H10" s="95">
        <v>5306.5576253809841</v>
      </c>
      <c r="I10" s="95">
        <v>5232.1646681896927</v>
      </c>
      <c r="J10" s="95">
        <v>4947.0938148407831</v>
      </c>
      <c r="K10" s="95">
        <v>4950.3419294975256</v>
      </c>
      <c r="L10" s="95">
        <v>3120.63232002319</v>
      </c>
      <c r="M10" s="95">
        <v>3210.5967873847162</v>
      </c>
      <c r="N10" s="95">
        <v>3205.4953973702482</v>
      </c>
      <c r="O10" s="95">
        <v>3659.6377098838693</v>
      </c>
      <c r="P10" s="160"/>
    </row>
    <row r="11" spans="1:16" s="149" customFormat="1" ht="15" customHeight="1">
      <c r="A11" s="137" t="s">
        <v>118</v>
      </c>
      <c r="B11" s="139" t="s">
        <v>119</v>
      </c>
      <c r="C11" s="95">
        <v>3264.8654206484998</v>
      </c>
      <c r="D11" s="95">
        <v>3255.1009493309571</v>
      </c>
      <c r="E11" s="95">
        <v>3187.139687353013</v>
      </c>
      <c r="F11" s="95">
        <v>3283.4016098993134</v>
      </c>
      <c r="G11" s="95">
        <v>3134.192883382565</v>
      </c>
      <c r="H11" s="95">
        <v>3252.6572158773288</v>
      </c>
      <c r="I11" s="95">
        <v>3582.0439231455011</v>
      </c>
      <c r="J11" s="95">
        <v>3646.0559722344269</v>
      </c>
      <c r="K11" s="95">
        <v>3828.3817573319752</v>
      </c>
      <c r="L11" s="95">
        <v>5611.399053419389</v>
      </c>
      <c r="M11" s="95">
        <v>5919.8650611909316</v>
      </c>
      <c r="N11" s="95">
        <v>6243.6772740570123</v>
      </c>
      <c r="O11" s="95">
        <v>5990.1663020975911</v>
      </c>
      <c r="P11" s="160"/>
    </row>
    <row r="12" spans="1:16" s="149" customFormat="1" ht="15" customHeight="1">
      <c r="A12" s="137" t="s">
        <v>120</v>
      </c>
      <c r="B12" s="139" t="s">
        <v>121</v>
      </c>
      <c r="C12" s="95">
        <v>9912.1975806392002</v>
      </c>
      <c r="D12" s="95">
        <v>9774.9070580603075</v>
      </c>
      <c r="E12" s="95">
        <v>9781.0795340186269</v>
      </c>
      <c r="F12" s="95">
        <v>9668.7754738332078</v>
      </c>
      <c r="G12" s="95">
        <v>9133.759969371953</v>
      </c>
      <c r="H12" s="95">
        <v>9574.0713213426934</v>
      </c>
      <c r="I12" s="95">
        <v>9632.160004920579</v>
      </c>
      <c r="J12" s="95">
        <v>9703.6764554225374</v>
      </c>
      <c r="K12" s="95">
        <v>9819.6414513472992</v>
      </c>
      <c r="L12" s="95">
        <v>9308.7881274608408</v>
      </c>
      <c r="M12" s="95">
        <v>9157.010639402517</v>
      </c>
      <c r="N12" s="95">
        <v>9399.0408673432976</v>
      </c>
      <c r="O12" s="95">
        <v>9281.2950632137508</v>
      </c>
      <c r="P12" s="160"/>
    </row>
    <row r="13" spans="1:16" s="149" customFormat="1" ht="15" customHeight="1">
      <c r="A13" s="137" t="s">
        <v>122</v>
      </c>
      <c r="B13" s="139" t="s">
        <v>123</v>
      </c>
      <c r="C13" s="95">
        <v>24256.889677262036</v>
      </c>
      <c r="D13" s="95">
        <v>24071.522077206886</v>
      </c>
      <c r="E13" s="95">
        <v>24063.644488103808</v>
      </c>
      <c r="F13" s="95">
        <v>24531.637203649185</v>
      </c>
      <c r="G13" s="95">
        <v>22967.979103946232</v>
      </c>
      <c r="H13" s="95">
        <v>24086.095292713297</v>
      </c>
      <c r="I13" s="95">
        <v>24480.547419289633</v>
      </c>
      <c r="J13" s="95">
        <v>23952.837308806982</v>
      </c>
      <c r="K13" s="95">
        <v>24963.079559549067</v>
      </c>
      <c r="L13" s="95">
        <v>25530.309790497544</v>
      </c>
      <c r="M13" s="95">
        <v>26331.994442340019</v>
      </c>
      <c r="N13" s="95">
        <v>26801.937176420834</v>
      </c>
      <c r="O13" s="95">
        <v>27099.995158681868</v>
      </c>
      <c r="P13" s="160"/>
    </row>
    <row r="14" spans="1:16" s="149" customFormat="1" ht="15" customHeight="1">
      <c r="A14" s="137" t="s">
        <v>124</v>
      </c>
      <c r="B14" s="139" t="s">
        <v>125</v>
      </c>
      <c r="C14" s="95">
        <v>273.80151164740778</v>
      </c>
      <c r="D14" s="95">
        <v>270.35668063190809</v>
      </c>
      <c r="E14" s="95">
        <v>250.82906448017087</v>
      </c>
      <c r="F14" s="95">
        <v>261.25191936978797</v>
      </c>
      <c r="G14" s="95">
        <v>250.25701663007496</v>
      </c>
      <c r="H14" s="95">
        <v>264.31747867027138</v>
      </c>
      <c r="I14" s="95">
        <v>282.81160619263926</v>
      </c>
      <c r="J14" s="95">
        <v>300.94279906867462</v>
      </c>
      <c r="K14" s="95">
        <v>308.23449830540869</v>
      </c>
      <c r="L14" s="95">
        <v>454.5412852500603</v>
      </c>
      <c r="M14" s="95">
        <v>475.01585654427538</v>
      </c>
      <c r="N14" s="95">
        <v>500.98524713217711</v>
      </c>
      <c r="O14" s="95">
        <v>440.48097957390286</v>
      </c>
      <c r="P14" s="160"/>
    </row>
    <row r="15" spans="1:16" s="149" customFormat="1" ht="15" customHeight="1">
      <c r="A15" s="137" t="s">
        <v>126</v>
      </c>
      <c r="B15" s="139" t="s">
        <v>127</v>
      </c>
      <c r="C15" s="95">
        <v>2734.3150677989433</v>
      </c>
      <c r="D15" s="95">
        <v>2681.1502532793647</v>
      </c>
      <c r="E15" s="95">
        <v>2594.4542375303913</v>
      </c>
      <c r="F15" s="95">
        <v>2716.0077888031974</v>
      </c>
      <c r="G15" s="95">
        <v>2054.4825054694775</v>
      </c>
      <c r="H15" s="95">
        <v>1963.4588839677044</v>
      </c>
      <c r="I15" s="95">
        <v>2334.465864498723</v>
      </c>
      <c r="J15" s="95">
        <v>2253.9531376636669</v>
      </c>
      <c r="K15" s="95">
        <v>2259.887744367622</v>
      </c>
      <c r="L15" s="95">
        <v>1231.313103015844</v>
      </c>
      <c r="M15" s="95">
        <v>1270.7465981264736</v>
      </c>
      <c r="N15" s="95">
        <v>1313.1042411435631</v>
      </c>
      <c r="O15" s="95">
        <v>1477.844492585009</v>
      </c>
      <c r="P15" s="160"/>
    </row>
    <row r="16" spans="1:16" s="149" customFormat="1" ht="15" customHeight="1">
      <c r="A16" s="137" t="s">
        <v>128</v>
      </c>
      <c r="B16" s="139" t="s">
        <v>129</v>
      </c>
      <c r="C16" s="95">
        <v>247.05153483303593</v>
      </c>
      <c r="D16" s="95">
        <v>253.92520579791559</v>
      </c>
      <c r="E16" s="95">
        <v>240.47242275400043</v>
      </c>
      <c r="F16" s="95">
        <v>249.39509763708929</v>
      </c>
      <c r="G16" s="95">
        <v>259.04970314650723</v>
      </c>
      <c r="H16" s="95">
        <v>281.44486784994234</v>
      </c>
      <c r="I16" s="95">
        <v>309.42260912684543</v>
      </c>
      <c r="J16" s="95">
        <v>331.5224698589231</v>
      </c>
      <c r="K16" s="95">
        <v>331.78386796100619</v>
      </c>
      <c r="L16" s="95">
        <v>457.93801439802957</v>
      </c>
      <c r="M16" s="95">
        <v>469.04529959095544</v>
      </c>
      <c r="N16" s="95">
        <v>480.12340524925639</v>
      </c>
      <c r="O16" s="95">
        <v>463.75669033707567</v>
      </c>
      <c r="P16" s="160"/>
    </row>
    <row r="17" spans="1:16" s="149" customFormat="1" ht="15" customHeight="1">
      <c r="A17" s="137" t="s">
        <v>130</v>
      </c>
      <c r="B17" s="139" t="s">
        <v>131</v>
      </c>
      <c r="C17" s="95">
        <v>728.08032186794514</v>
      </c>
      <c r="D17" s="95">
        <v>751.04654713131754</v>
      </c>
      <c r="E17" s="95">
        <v>723.03843108001342</v>
      </c>
      <c r="F17" s="95">
        <v>744.72427230467292</v>
      </c>
      <c r="G17" s="95">
        <v>715.72749091823152</v>
      </c>
      <c r="H17" s="95">
        <v>724.20627825247414</v>
      </c>
      <c r="I17" s="95">
        <v>738.95241557847078</v>
      </c>
      <c r="J17" s="95">
        <v>769.09655565713058</v>
      </c>
      <c r="K17" s="95">
        <v>794.10583035817012</v>
      </c>
      <c r="L17" s="95">
        <v>245.44333987300269</v>
      </c>
      <c r="M17" s="95">
        <v>292.63466395376429</v>
      </c>
      <c r="N17" s="95">
        <v>370.25249501158481</v>
      </c>
      <c r="O17" s="95">
        <v>348.54505774940662</v>
      </c>
      <c r="P17" s="160"/>
    </row>
    <row r="18" spans="1:16" s="149" customFormat="1" ht="15" customHeight="1">
      <c r="A18" s="137" t="s">
        <v>132</v>
      </c>
      <c r="B18" s="139" t="s">
        <v>133</v>
      </c>
      <c r="C18" s="95">
        <v>5398.016853778372</v>
      </c>
      <c r="D18" s="95">
        <v>5635.058287591306</v>
      </c>
      <c r="E18" s="95">
        <v>5604.3981880883593</v>
      </c>
      <c r="F18" s="95">
        <v>5938.4202301583473</v>
      </c>
      <c r="G18" s="95">
        <v>6036.1561122050298</v>
      </c>
      <c r="H18" s="95">
        <v>5892.0482072535942</v>
      </c>
      <c r="I18" s="95">
        <v>5790.2303124306518</v>
      </c>
      <c r="J18" s="95">
        <v>5796.4457508679461</v>
      </c>
      <c r="K18" s="95">
        <v>5790.2340008738502</v>
      </c>
      <c r="L18" s="95">
        <v>2042.5922393946255</v>
      </c>
      <c r="M18" s="95">
        <v>2289.6221065123868</v>
      </c>
      <c r="N18" s="95">
        <v>2598.2893269779624</v>
      </c>
      <c r="O18" s="95">
        <v>2808.3345712220535</v>
      </c>
      <c r="P18" s="160"/>
    </row>
    <row r="19" spans="1:16" s="149" customFormat="1" ht="15" customHeight="1">
      <c r="A19" s="137" t="s">
        <v>134</v>
      </c>
      <c r="B19" s="139" t="s">
        <v>135</v>
      </c>
      <c r="C19" s="95">
        <v>565.31710200964756</v>
      </c>
      <c r="D19" s="95">
        <v>389.29462074008967</v>
      </c>
      <c r="E19" s="95">
        <v>494.65709018519647</v>
      </c>
      <c r="F19" s="95">
        <v>520.62018437178972</v>
      </c>
      <c r="G19" s="95">
        <v>241.70689465548782</v>
      </c>
      <c r="H19" s="95">
        <v>286.26283041482958</v>
      </c>
      <c r="I19" s="95">
        <v>324.01712446649918</v>
      </c>
      <c r="J19" s="95">
        <v>357.71970001220467</v>
      </c>
      <c r="K19" s="95">
        <v>373.20618887222776</v>
      </c>
      <c r="L19" s="95">
        <v>475.83648024213937</v>
      </c>
      <c r="M19" s="95">
        <v>489.05856095564195</v>
      </c>
      <c r="N19" s="95">
        <v>502.62270766830045</v>
      </c>
      <c r="O19" s="95">
        <v>472.42927309693903</v>
      </c>
      <c r="P19" s="160"/>
    </row>
    <row r="20" spans="1:16" s="149" customFormat="1" ht="15" customHeight="1">
      <c r="A20" s="137" t="s">
        <v>136</v>
      </c>
      <c r="B20" s="139" t="s">
        <v>332</v>
      </c>
      <c r="C20" s="95">
        <v>2415.0282446513947</v>
      </c>
      <c r="D20" s="95">
        <v>2443.4848784707842</v>
      </c>
      <c r="E20" s="95">
        <v>2457.2692949560687</v>
      </c>
      <c r="F20" s="95">
        <v>2529.0251143542077</v>
      </c>
      <c r="G20" s="95">
        <v>2620.2195671885215</v>
      </c>
      <c r="H20" s="95">
        <v>2677.9566892693756</v>
      </c>
      <c r="I20" s="95">
        <v>2679.3496168341144</v>
      </c>
      <c r="J20" s="95">
        <v>2740.5915864713056</v>
      </c>
      <c r="K20" s="95">
        <v>2778.0961289370957</v>
      </c>
      <c r="L20" s="95">
        <v>4041.026711685668</v>
      </c>
      <c r="M20" s="95">
        <v>4136.1000081767752</v>
      </c>
      <c r="N20" s="95">
        <v>4219.7923525480901</v>
      </c>
      <c r="O20" s="95">
        <v>2619.0886543241559</v>
      </c>
      <c r="P20" s="160"/>
    </row>
    <row r="21" spans="1:16" s="149" customFormat="1" ht="15" customHeight="1">
      <c r="A21" s="137" t="s">
        <v>138</v>
      </c>
      <c r="B21" s="139" t="s">
        <v>139</v>
      </c>
      <c r="C21" s="95">
        <v>124.89120441834925</v>
      </c>
      <c r="D21" s="95">
        <v>126.47821033904708</v>
      </c>
      <c r="E21" s="95">
        <v>130.09109720533709</v>
      </c>
      <c r="F21" s="95">
        <v>137.91374938901049</v>
      </c>
      <c r="G21" s="95">
        <v>129.83059633296077</v>
      </c>
      <c r="H21" s="95">
        <v>133.68425581236295</v>
      </c>
      <c r="I21" s="95">
        <v>138.84478076515163</v>
      </c>
      <c r="J21" s="95">
        <v>145.20356028644045</v>
      </c>
      <c r="K21" s="95">
        <v>146.24720672151065</v>
      </c>
      <c r="L21" s="95">
        <v>122.74221981871679</v>
      </c>
      <c r="M21" s="95">
        <v>133.06185489122544</v>
      </c>
      <c r="N21" s="95">
        <v>144.92377369415533</v>
      </c>
      <c r="O21" s="95">
        <v>135.21940994530604</v>
      </c>
      <c r="P21" s="160"/>
    </row>
    <row r="22" spans="1:16" s="149" customFormat="1" ht="15" customHeight="1">
      <c r="A22" s="137" t="s">
        <v>140</v>
      </c>
      <c r="B22" s="139" t="s">
        <v>141</v>
      </c>
      <c r="C22" s="95">
        <v>523.03611699501243</v>
      </c>
      <c r="D22" s="95">
        <v>523.08432581310922</v>
      </c>
      <c r="E22" s="95">
        <v>552.14957919060464</v>
      </c>
      <c r="F22" s="95">
        <v>602.9621658654471</v>
      </c>
      <c r="G22" s="95">
        <v>671.7684826308282</v>
      </c>
      <c r="H22" s="95">
        <v>729.90671113038582</v>
      </c>
      <c r="I22" s="95">
        <v>793.4098535115013</v>
      </c>
      <c r="J22" s="95">
        <v>854.95055254911858</v>
      </c>
      <c r="K22" s="95">
        <v>871.95844247220975</v>
      </c>
      <c r="L22" s="95">
        <v>1243.7210678565596</v>
      </c>
      <c r="M22" s="95">
        <v>1311.8387255887219</v>
      </c>
      <c r="N22" s="95">
        <v>1396.8040230621257</v>
      </c>
      <c r="O22" s="95">
        <v>1258.8346537559771</v>
      </c>
      <c r="P22" s="160"/>
    </row>
    <row r="23" spans="1:16" s="149" customFormat="1" ht="15" customHeight="1">
      <c r="A23" s="137" t="s">
        <v>146</v>
      </c>
      <c r="B23" s="139" t="s">
        <v>142</v>
      </c>
      <c r="C23" s="95">
        <v>3455.1512027408348</v>
      </c>
      <c r="D23" s="95">
        <v>3514.2396326657522</v>
      </c>
      <c r="E23" s="95">
        <v>3487.6547128963148</v>
      </c>
      <c r="F23" s="95">
        <v>3718.5672882759368</v>
      </c>
      <c r="G23" s="95">
        <v>3649.7322703555651</v>
      </c>
      <c r="H23" s="95">
        <v>3538.1830394321114</v>
      </c>
      <c r="I23" s="95">
        <v>3457.0628823228049</v>
      </c>
      <c r="J23" s="95">
        <v>3377.2539933856979</v>
      </c>
      <c r="K23" s="95">
        <v>3367.7869614434185</v>
      </c>
      <c r="L23" s="95">
        <v>2622.0469520862798</v>
      </c>
      <c r="M23" s="95">
        <v>2697.9082433115664</v>
      </c>
      <c r="N23" s="95">
        <v>2726.4791856940074</v>
      </c>
      <c r="O23" s="95">
        <v>2427.8318182152402</v>
      </c>
      <c r="P23" s="160"/>
    </row>
    <row r="24" spans="1:16" s="149" customFormat="1" ht="9.9499999999999993" customHeight="1">
      <c r="A24" s="307"/>
      <c r="B24" s="224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160"/>
    </row>
    <row r="25" spans="1:16" s="149" customFormat="1" ht="15" customHeight="1">
      <c r="A25" s="181"/>
      <c r="B25" s="140" t="s">
        <v>143</v>
      </c>
      <c r="C25" s="96">
        <f t="shared" ref="C25:K25" si="0">SUM(C6:C23)</f>
        <v>64913.727305918263</v>
      </c>
      <c r="D25" s="96">
        <f t="shared" si="0"/>
        <v>64850.788368497058</v>
      </c>
      <c r="E25" s="96">
        <f t="shared" si="0"/>
        <v>64713.90158724699</v>
      </c>
      <c r="F25" s="96">
        <f t="shared" si="0"/>
        <v>66249.534577834478</v>
      </c>
      <c r="G25" s="96">
        <f t="shared" si="0"/>
        <v>63336.002955887008</v>
      </c>
      <c r="H25" s="96">
        <f t="shared" si="0"/>
        <v>64929.767542862828</v>
      </c>
      <c r="I25" s="96">
        <f t="shared" si="0"/>
        <v>66156.701721451129</v>
      </c>
      <c r="J25" s="96">
        <f t="shared" si="0"/>
        <v>65811.34303057917</v>
      </c>
      <c r="K25" s="96">
        <f t="shared" si="0"/>
        <v>67332.107214889984</v>
      </c>
      <c r="L25" s="96">
        <f>SUM(L6:L23)</f>
        <v>65719.533437935854</v>
      </c>
      <c r="M25" s="96">
        <f>SUM(M6:M23)</f>
        <v>67642.965265072256</v>
      </c>
      <c r="N25" s="96">
        <f>SUM(N6:N23)</f>
        <v>69488.295562266445</v>
      </c>
      <c r="O25" s="96">
        <f>SUM(O6:O23)</f>
        <v>67606.941628018321</v>
      </c>
      <c r="P25" s="160"/>
    </row>
    <row r="26" spans="1:16" s="149" customFormat="1" ht="15" customHeight="1">
      <c r="A26" s="158"/>
      <c r="B26" s="282" t="s">
        <v>329</v>
      </c>
      <c r="C26" s="127">
        <v>100352.17832211425</v>
      </c>
      <c r="D26" s="127">
        <v>95623.703578664325</v>
      </c>
      <c r="E26" s="127">
        <v>94696.20421968172</v>
      </c>
      <c r="F26" s="127">
        <v>92748.390258658415</v>
      </c>
      <c r="G26" s="127">
        <v>94227.410029484585</v>
      </c>
      <c r="H26" s="127">
        <v>94082.319255871727</v>
      </c>
      <c r="I26" s="127">
        <v>95115.103386589326</v>
      </c>
      <c r="J26" s="127">
        <v>94607.581614021823</v>
      </c>
      <c r="K26" s="127">
        <v>95669.27339237422</v>
      </c>
      <c r="L26" s="127">
        <v>98041.868816932751</v>
      </c>
      <c r="M26" s="127">
        <v>99300.377537512599</v>
      </c>
      <c r="N26" s="127">
        <v>100860.95553862125</v>
      </c>
      <c r="O26" s="127">
        <v>101034.334881016</v>
      </c>
      <c r="P26" s="160"/>
    </row>
    <row r="27" spans="1:16" s="149" customFormat="1" ht="15" customHeight="1">
      <c r="A27" s="158"/>
      <c r="B27" s="119" t="s">
        <v>330</v>
      </c>
      <c r="C27" s="96">
        <f t="shared" ref="C27:K27" si="1">SUM(C25:C26)</f>
        <v>165265.90562803252</v>
      </c>
      <c r="D27" s="96">
        <f t="shared" si="1"/>
        <v>160474.49194716138</v>
      </c>
      <c r="E27" s="96">
        <f t="shared" si="1"/>
        <v>159410.10580692871</v>
      </c>
      <c r="F27" s="96">
        <f t="shared" si="1"/>
        <v>158997.92483649289</v>
      </c>
      <c r="G27" s="96">
        <f t="shared" si="1"/>
        <v>157563.4129853716</v>
      </c>
      <c r="H27" s="96">
        <f t="shared" si="1"/>
        <v>159012.08679873456</v>
      </c>
      <c r="I27" s="96">
        <f t="shared" si="1"/>
        <v>161271.80510804045</v>
      </c>
      <c r="J27" s="96">
        <f t="shared" si="1"/>
        <v>160418.92464460101</v>
      </c>
      <c r="K27" s="96">
        <f t="shared" si="1"/>
        <v>163001.3806072642</v>
      </c>
      <c r="L27" s="96">
        <f>SUM(L25:L26)</f>
        <v>163761.40225486859</v>
      </c>
      <c r="M27" s="96">
        <f>SUM(M25:M26)</f>
        <v>166943.34280258487</v>
      </c>
      <c r="N27" s="96">
        <f>SUM(N25:N26)</f>
        <v>170349.25110088769</v>
      </c>
      <c r="O27" s="96">
        <f>SUM(O25:O26)</f>
        <v>168641.27650903433</v>
      </c>
      <c r="P27" s="160"/>
    </row>
    <row r="28" spans="1:16" s="149" customFormat="1" ht="15" customHeight="1">
      <c r="A28" s="141"/>
      <c r="B28" s="282" t="s">
        <v>415</v>
      </c>
      <c r="C28" s="287">
        <v>-14103.959749071526</v>
      </c>
      <c r="D28" s="287">
        <v>-13448.530153232954</v>
      </c>
      <c r="E28" s="287">
        <v>-15316.614289310455</v>
      </c>
      <c r="F28" s="287">
        <v>-15587.192959525524</v>
      </c>
      <c r="G28" s="287">
        <v>-15404.347283241619</v>
      </c>
      <c r="H28" s="287">
        <v>-15593.473278071444</v>
      </c>
      <c r="I28" s="287">
        <v>-15953.34419526306</v>
      </c>
      <c r="J28" s="287">
        <v>-15599.82191914758</v>
      </c>
      <c r="K28" s="287">
        <v>-13807.029029700889</v>
      </c>
      <c r="L28" s="287">
        <v>-13333.603775677771</v>
      </c>
      <c r="M28" s="287">
        <v>-13743.546904680587</v>
      </c>
      <c r="N28" s="287">
        <v>-13804.422943522175</v>
      </c>
      <c r="O28" s="287">
        <v>-9755.1010821642958</v>
      </c>
      <c r="P28" s="160"/>
    </row>
    <row r="29" spans="1:16" s="149" customFormat="1" ht="15" customHeight="1">
      <c r="A29" s="142"/>
      <c r="B29" s="140" t="s">
        <v>416</v>
      </c>
      <c r="C29" s="96">
        <f t="shared" ref="C29:M29" si="2">C27+C28</f>
        <v>151161.94587896098</v>
      </c>
      <c r="D29" s="96">
        <f t="shared" si="2"/>
        <v>147025.96179392844</v>
      </c>
      <c r="E29" s="96">
        <f t="shared" si="2"/>
        <v>144093.49151761824</v>
      </c>
      <c r="F29" s="96">
        <f t="shared" si="2"/>
        <v>143410.73187696736</v>
      </c>
      <c r="G29" s="96">
        <f t="shared" si="2"/>
        <v>142159.06570212997</v>
      </c>
      <c r="H29" s="96">
        <f t="shared" si="2"/>
        <v>143418.61352066312</v>
      </c>
      <c r="I29" s="96">
        <f t="shared" si="2"/>
        <v>145318.4609127774</v>
      </c>
      <c r="J29" s="96">
        <f t="shared" si="2"/>
        <v>144819.10272545344</v>
      </c>
      <c r="K29" s="96">
        <f t="shared" si="2"/>
        <v>149194.35157756333</v>
      </c>
      <c r="L29" s="96">
        <f t="shared" si="2"/>
        <v>150427.79847919082</v>
      </c>
      <c r="M29" s="96">
        <f t="shared" si="2"/>
        <v>153199.79589790429</v>
      </c>
      <c r="N29" s="96">
        <f>N27+N28</f>
        <v>156544.82815736553</v>
      </c>
      <c r="O29" s="96">
        <f>O27+O28</f>
        <v>158886.17542687003</v>
      </c>
      <c r="P29" s="160"/>
    </row>
    <row r="30" spans="1:16" s="144" customFormat="1" ht="15" customHeight="1">
      <c r="A30" s="143"/>
      <c r="B30" s="315" t="s">
        <v>173</v>
      </c>
      <c r="C30" s="95">
        <v>4815.3674049263336</v>
      </c>
      <c r="D30" s="95">
        <v>9223.3333267851649</v>
      </c>
      <c r="E30" s="95">
        <v>10213.805244453666</v>
      </c>
      <c r="F30" s="95">
        <v>7787.9947232465001</v>
      </c>
      <c r="G30" s="95">
        <v>6324.2596772624993</v>
      </c>
      <c r="H30" s="95">
        <v>6298.4049830655631</v>
      </c>
      <c r="I30" s="95">
        <v>5891.9293706169465</v>
      </c>
      <c r="J30" s="95">
        <v>6037.6525243809619</v>
      </c>
      <c r="K30" s="95">
        <v>5553.2720142460748</v>
      </c>
      <c r="L30" s="95">
        <v>5787.0952420763733</v>
      </c>
      <c r="M30" s="95">
        <v>5296.4175321868934</v>
      </c>
      <c r="N30" s="95">
        <v>5301.2853343139777</v>
      </c>
      <c r="O30" s="95">
        <v>5411.8509028901408</v>
      </c>
      <c r="P30" s="309"/>
    </row>
    <row r="31" spans="1:16" s="144" customFormat="1" ht="15" customHeight="1">
      <c r="A31" s="143"/>
      <c r="B31" s="315" t="s">
        <v>174</v>
      </c>
      <c r="C31" s="95">
        <v>490.84819838000021</v>
      </c>
      <c r="D31" s="95">
        <v>966.09098971000014</v>
      </c>
      <c r="E31" s="95">
        <v>868.40741242000001</v>
      </c>
      <c r="F31" s="95">
        <v>1175.6213661900001</v>
      </c>
      <c r="G31" s="95">
        <v>1705.7734807500001</v>
      </c>
      <c r="H31" s="95">
        <v>2189.5543901028168</v>
      </c>
      <c r="I31" s="95">
        <v>2312.3274197115811</v>
      </c>
      <c r="J31" s="95">
        <v>2354.5464012397988</v>
      </c>
      <c r="K31" s="95">
        <v>2274.9807312751777</v>
      </c>
      <c r="L31" s="95">
        <v>2318.8583978884358</v>
      </c>
      <c r="M31" s="95">
        <v>2212.9806791319729</v>
      </c>
      <c r="N31" s="95">
        <v>2217.8943718840897</v>
      </c>
      <c r="O31" s="95">
        <v>2181.1988106201952</v>
      </c>
      <c r="P31" s="309"/>
    </row>
    <row r="32" spans="1:16" s="144" customFormat="1" ht="15" customHeight="1">
      <c r="A32" s="143"/>
      <c r="B32" s="316" t="s">
        <v>418</v>
      </c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309"/>
    </row>
    <row r="33" spans="1:16" s="144" customFormat="1" ht="15" customHeight="1">
      <c r="A33" s="143"/>
      <c r="B33" s="317" t="s">
        <v>417</v>
      </c>
      <c r="C33" s="96">
        <f t="shared" ref="C33:M33" si="3">C29+C30+C31</f>
        <v>156468.16148226731</v>
      </c>
      <c r="D33" s="96">
        <f t="shared" si="3"/>
        <v>157215.3861104236</v>
      </c>
      <c r="E33" s="96">
        <f t="shared" si="3"/>
        <v>155175.7041744919</v>
      </c>
      <c r="F33" s="96">
        <f t="shared" si="3"/>
        <v>152374.34796640385</v>
      </c>
      <c r="G33" s="96">
        <f t="shared" si="3"/>
        <v>150189.09886014249</v>
      </c>
      <c r="H33" s="96">
        <f t="shared" si="3"/>
        <v>151906.5728938315</v>
      </c>
      <c r="I33" s="96">
        <f t="shared" si="3"/>
        <v>153522.71770310591</v>
      </c>
      <c r="J33" s="96">
        <f t="shared" si="3"/>
        <v>153211.3016510742</v>
      </c>
      <c r="K33" s="96">
        <f t="shared" si="3"/>
        <v>157022.60432308458</v>
      </c>
      <c r="L33" s="96">
        <f t="shared" si="3"/>
        <v>158533.75211915563</v>
      </c>
      <c r="M33" s="96">
        <f t="shared" si="3"/>
        <v>160709.19410922317</v>
      </c>
      <c r="N33" s="96">
        <f>N29+N30+N31</f>
        <v>164064.0078635636</v>
      </c>
      <c r="O33" s="96">
        <f>O29+O30+O31</f>
        <v>166479.22514038038</v>
      </c>
      <c r="P33" s="309"/>
    </row>
    <row r="34" spans="1:16" s="144" customFormat="1" ht="18" customHeight="1">
      <c r="A34" s="145" t="s">
        <v>148</v>
      </c>
      <c r="B34" s="146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309"/>
    </row>
    <row r="35" spans="1:16" s="144" customFormat="1" ht="15" customHeight="1">
      <c r="A35" s="134" t="s">
        <v>504</v>
      </c>
      <c r="B35" s="146"/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309"/>
    </row>
    <row r="36" spans="1:16" s="144" customFormat="1" ht="15" customHeight="1">
      <c r="A36" s="141" t="s">
        <v>498</v>
      </c>
      <c r="B36" s="146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309"/>
    </row>
    <row r="37" spans="1:16" s="144" customFormat="1" ht="15" customHeight="1">
      <c r="A37" s="14" t="s">
        <v>499</v>
      </c>
      <c r="B37" s="146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309"/>
    </row>
    <row r="38" spans="1:16" s="144" customFormat="1" ht="15" customHeight="1">
      <c r="A38" s="103" t="s">
        <v>500</v>
      </c>
      <c r="B38" s="146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309"/>
    </row>
    <row r="39" spans="1:16" s="144" customFormat="1" ht="15" customHeight="1">
      <c r="A39" s="14" t="s">
        <v>505</v>
      </c>
      <c r="B39" s="146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309"/>
    </row>
    <row r="40" spans="1:16" s="144" customFormat="1" ht="15" customHeight="1">
      <c r="A40" s="14" t="s">
        <v>333</v>
      </c>
      <c r="B40" s="146"/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309"/>
    </row>
    <row r="41" spans="1:16" s="149" customFormat="1" ht="15" customHeight="1">
      <c r="A41" s="14" t="s">
        <v>382</v>
      </c>
      <c r="B41" s="148"/>
      <c r="P41" s="160"/>
    </row>
    <row r="42" spans="1:16" ht="15" customHeight="1">
      <c r="A42" s="103" t="s">
        <v>506</v>
      </c>
      <c r="B42" s="148"/>
    </row>
    <row r="43" spans="1:16" ht="15" customHeight="1">
      <c r="A43" s="103" t="s">
        <v>507</v>
      </c>
      <c r="B43" s="148"/>
    </row>
    <row r="44" spans="1:16" ht="15" customHeight="1">
      <c r="A44" s="182" t="s">
        <v>508</v>
      </c>
      <c r="B44" s="148"/>
    </row>
    <row r="45" spans="1:16" ht="15" customHeight="1">
      <c r="A45" s="319"/>
      <c r="B45" s="148"/>
    </row>
    <row r="46" spans="1:16" ht="15" customHeight="1">
      <c r="A46" s="151"/>
      <c r="B46" s="148"/>
    </row>
    <row r="47" spans="1:16">
      <c r="A47" s="142"/>
      <c r="B47" s="148"/>
    </row>
    <row r="48" spans="1:16">
      <c r="A48" s="142"/>
      <c r="B48" s="148"/>
    </row>
    <row r="49" spans="1:2">
      <c r="A49" s="142"/>
      <c r="B49" s="148"/>
    </row>
    <row r="50" spans="1:2">
      <c r="A50" s="142"/>
      <c r="B50" s="148"/>
    </row>
    <row r="51" spans="1:2">
      <c r="A51" s="142"/>
      <c r="B51" s="148"/>
    </row>
    <row r="52" spans="1:2">
      <c r="A52" s="142"/>
      <c r="B52" s="148"/>
    </row>
    <row r="53" spans="1:2">
      <c r="A53" s="142"/>
      <c r="B53" s="148"/>
    </row>
    <row r="54" spans="1:2">
      <c r="A54" s="142"/>
      <c r="B54" s="148"/>
    </row>
    <row r="55" spans="1:2">
      <c r="A55" s="142"/>
      <c r="B55" s="148"/>
    </row>
    <row r="56" spans="1:2">
      <c r="A56" s="142"/>
      <c r="B56" s="148"/>
    </row>
    <row r="57" spans="1:2">
      <c r="A57" s="142"/>
      <c r="B57" s="148"/>
    </row>
    <row r="58" spans="1:2">
      <c r="A58" s="142"/>
      <c r="B58" s="148"/>
    </row>
    <row r="59" spans="1:2">
      <c r="A59" s="142"/>
      <c r="B59" s="148"/>
    </row>
    <row r="60" spans="1:2">
      <c r="A60" s="142"/>
      <c r="B60" s="148"/>
    </row>
    <row r="61" spans="1:2">
      <c r="A61" s="142"/>
      <c r="B61" s="148"/>
    </row>
    <row r="62" spans="1:2">
      <c r="A62" s="142"/>
      <c r="B62" s="148"/>
    </row>
    <row r="63" spans="1:2">
      <c r="A63" s="142"/>
      <c r="B63" s="148"/>
    </row>
    <row r="64" spans="1:2">
      <c r="A64" s="142"/>
      <c r="B64" s="148"/>
    </row>
    <row r="65" spans="1:2">
      <c r="A65" s="142"/>
      <c r="B65" s="148"/>
    </row>
    <row r="66" spans="1:2">
      <c r="A66" s="142"/>
      <c r="B66" s="148"/>
    </row>
    <row r="67" spans="1:2">
      <c r="A67" s="142"/>
      <c r="B67" s="148"/>
    </row>
    <row r="68" spans="1:2">
      <c r="A68" s="142"/>
      <c r="B68" s="148"/>
    </row>
    <row r="69" spans="1:2">
      <c r="A69" s="142"/>
      <c r="B69" s="148"/>
    </row>
    <row r="70" spans="1:2">
      <c r="A70" s="142"/>
      <c r="B70" s="148"/>
    </row>
    <row r="71" spans="1:2">
      <c r="A71" s="142"/>
      <c r="B71" s="148"/>
    </row>
    <row r="72" spans="1:2">
      <c r="A72" s="142"/>
      <c r="B72" s="148"/>
    </row>
    <row r="73" spans="1:2">
      <c r="A73" s="142"/>
      <c r="B73" s="148"/>
    </row>
    <row r="74" spans="1:2">
      <c r="A74" s="142"/>
      <c r="B74" s="148"/>
    </row>
    <row r="75" spans="1:2">
      <c r="A75" s="142"/>
      <c r="B75" s="148"/>
    </row>
    <row r="76" spans="1:2">
      <c r="A76" s="142"/>
      <c r="B76" s="148"/>
    </row>
    <row r="77" spans="1:2">
      <c r="A77" s="142"/>
      <c r="B77" s="148"/>
    </row>
    <row r="78" spans="1:2">
      <c r="A78" s="142"/>
      <c r="B78" s="148"/>
    </row>
    <row r="79" spans="1:2">
      <c r="A79" s="142"/>
      <c r="B79" s="148"/>
    </row>
    <row r="80" spans="1:2">
      <c r="A80" s="142"/>
      <c r="B80" s="148"/>
    </row>
    <row r="81" spans="1:2">
      <c r="A81" s="142"/>
      <c r="B81" s="148"/>
    </row>
    <row r="82" spans="1:2">
      <c r="A82" s="142"/>
      <c r="B82" s="148"/>
    </row>
    <row r="83" spans="1:2">
      <c r="A83" s="142"/>
      <c r="B83" s="148"/>
    </row>
    <row r="84" spans="1:2">
      <c r="A84" s="142"/>
      <c r="B84" s="148"/>
    </row>
    <row r="85" spans="1:2">
      <c r="A85" s="142"/>
      <c r="B85" s="148"/>
    </row>
    <row r="86" spans="1:2">
      <c r="A86" s="142"/>
      <c r="B86" s="148"/>
    </row>
    <row r="87" spans="1:2">
      <c r="A87" s="142"/>
      <c r="B87" s="148"/>
    </row>
    <row r="88" spans="1:2">
      <c r="A88" s="142"/>
      <c r="B88" s="148"/>
    </row>
    <row r="89" spans="1:2">
      <c r="A89" s="142"/>
      <c r="B89" s="148"/>
    </row>
    <row r="90" spans="1:2">
      <c r="A90" s="142"/>
      <c r="B90" s="148"/>
    </row>
    <row r="91" spans="1:2">
      <c r="A91" s="142"/>
      <c r="B91" s="148"/>
    </row>
    <row r="92" spans="1:2">
      <c r="A92" s="142"/>
      <c r="B92" s="148"/>
    </row>
    <row r="93" spans="1:2">
      <c r="A93" s="142"/>
      <c r="B93" s="148"/>
    </row>
    <row r="94" spans="1:2">
      <c r="A94" s="142"/>
      <c r="B94" s="148"/>
    </row>
    <row r="95" spans="1:2">
      <c r="A95" s="142"/>
      <c r="B95" s="148"/>
    </row>
    <row r="96" spans="1:2">
      <c r="A96" s="142"/>
      <c r="B96" s="148"/>
    </row>
    <row r="97" spans="1:2">
      <c r="A97" s="142"/>
      <c r="B97" s="148"/>
    </row>
    <row r="98" spans="1:2">
      <c r="A98" s="142"/>
      <c r="B98" s="148"/>
    </row>
    <row r="99" spans="1:2">
      <c r="A99" s="142"/>
      <c r="B99" s="148"/>
    </row>
    <row r="100" spans="1:2">
      <c r="A100" s="142"/>
      <c r="B100" s="148"/>
    </row>
    <row r="101" spans="1:2">
      <c r="A101" s="142"/>
      <c r="B101" s="148"/>
    </row>
    <row r="102" spans="1:2">
      <c r="A102" s="142"/>
      <c r="B102" s="148"/>
    </row>
    <row r="103" spans="1:2">
      <c r="A103" s="142"/>
      <c r="B103" s="148"/>
    </row>
    <row r="104" spans="1:2">
      <c r="A104" s="142"/>
      <c r="B104" s="148"/>
    </row>
    <row r="105" spans="1:2">
      <c r="A105" s="142"/>
      <c r="B105" s="148"/>
    </row>
    <row r="106" spans="1:2">
      <c r="A106" s="142"/>
      <c r="B106" s="148"/>
    </row>
    <row r="107" spans="1:2">
      <c r="A107" s="142"/>
      <c r="B107" s="148"/>
    </row>
    <row r="108" spans="1:2">
      <c r="A108" s="142"/>
      <c r="B108" s="148"/>
    </row>
    <row r="109" spans="1:2">
      <c r="A109" s="142"/>
      <c r="B109" s="148"/>
    </row>
    <row r="110" spans="1:2">
      <c r="A110" s="142"/>
      <c r="B110" s="148"/>
    </row>
    <row r="111" spans="1:2">
      <c r="A111" s="142"/>
      <c r="B111" s="148"/>
    </row>
    <row r="112" spans="1:2">
      <c r="A112" s="142"/>
      <c r="B112" s="148"/>
    </row>
    <row r="113" spans="1:2">
      <c r="A113" s="142"/>
      <c r="B113" s="148"/>
    </row>
    <row r="114" spans="1:2">
      <c r="A114" s="142"/>
      <c r="B114" s="148"/>
    </row>
    <row r="115" spans="1:2">
      <c r="A115" s="142"/>
      <c r="B115" s="148"/>
    </row>
    <row r="116" spans="1:2">
      <c r="A116" s="142"/>
      <c r="B116" s="148"/>
    </row>
    <row r="117" spans="1:2">
      <c r="A117" s="142"/>
      <c r="B117" s="148"/>
    </row>
    <row r="118" spans="1:2">
      <c r="A118" s="142"/>
      <c r="B118" s="148"/>
    </row>
    <row r="119" spans="1:2">
      <c r="A119" s="142"/>
      <c r="B119" s="148"/>
    </row>
    <row r="120" spans="1:2">
      <c r="A120" s="142"/>
      <c r="B120" s="148"/>
    </row>
    <row r="121" spans="1:2">
      <c r="A121" s="142"/>
      <c r="B121" s="148"/>
    </row>
    <row r="122" spans="1:2">
      <c r="A122" s="142"/>
      <c r="B122" s="148"/>
    </row>
    <row r="123" spans="1:2">
      <c r="A123" s="142"/>
      <c r="B123" s="148"/>
    </row>
    <row r="124" spans="1:2">
      <c r="A124" s="142"/>
      <c r="B124" s="148"/>
    </row>
    <row r="125" spans="1:2">
      <c r="A125" s="142"/>
      <c r="B125" s="148"/>
    </row>
    <row r="126" spans="1:2">
      <c r="A126" s="142"/>
      <c r="B126" s="148"/>
    </row>
    <row r="127" spans="1:2">
      <c r="A127" s="142"/>
      <c r="B127" s="148"/>
    </row>
    <row r="128" spans="1:2">
      <c r="A128" s="142"/>
      <c r="B128" s="148"/>
    </row>
    <row r="129" spans="1:2">
      <c r="A129" s="142"/>
      <c r="B129" s="148"/>
    </row>
    <row r="130" spans="1:2">
      <c r="A130" s="142"/>
      <c r="B130" s="148"/>
    </row>
    <row r="131" spans="1:2">
      <c r="A131" s="142"/>
      <c r="B131" s="148"/>
    </row>
    <row r="132" spans="1:2">
      <c r="A132" s="142"/>
      <c r="B132" s="148"/>
    </row>
    <row r="133" spans="1:2">
      <c r="A133" s="142"/>
      <c r="B133" s="148"/>
    </row>
    <row r="134" spans="1:2">
      <c r="A134" s="142"/>
      <c r="B134" s="148"/>
    </row>
    <row r="135" spans="1:2">
      <c r="A135" s="142"/>
      <c r="B135" s="148"/>
    </row>
    <row r="136" spans="1:2">
      <c r="A136" s="142"/>
      <c r="B136" s="148"/>
    </row>
    <row r="137" spans="1:2">
      <c r="A137" s="142"/>
      <c r="B137" s="148"/>
    </row>
    <row r="138" spans="1:2">
      <c r="A138" s="142"/>
      <c r="B138" s="148"/>
    </row>
    <row r="139" spans="1:2">
      <c r="B139" s="148"/>
    </row>
    <row r="140" spans="1:2">
      <c r="B140" s="148"/>
    </row>
    <row r="141" spans="1:2">
      <c r="B141" s="148"/>
    </row>
    <row r="142" spans="1:2">
      <c r="B142" s="148"/>
    </row>
    <row r="143" spans="1:2">
      <c r="B143" s="148"/>
    </row>
    <row r="144" spans="1:2">
      <c r="B144" s="148"/>
    </row>
    <row r="145" spans="2:2">
      <c r="B145" s="148"/>
    </row>
    <row r="146" spans="2:2">
      <c r="B146" s="148"/>
    </row>
    <row r="147" spans="2:2">
      <c r="B147" s="148"/>
    </row>
    <row r="148" spans="2:2">
      <c r="B148" s="148"/>
    </row>
    <row r="149" spans="2:2">
      <c r="B149" s="148"/>
    </row>
    <row r="150" spans="2:2">
      <c r="B150" s="148"/>
    </row>
    <row r="151" spans="2:2">
      <c r="B151" s="148"/>
    </row>
    <row r="152" spans="2:2">
      <c r="B152" s="148"/>
    </row>
    <row r="153" spans="2:2">
      <c r="B153" s="148"/>
    </row>
    <row r="154" spans="2:2">
      <c r="B154" s="148"/>
    </row>
    <row r="155" spans="2:2">
      <c r="B155" s="148"/>
    </row>
    <row r="156" spans="2:2">
      <c r="B156" s="148"/>
    </row>
    <row r="157" spans="2:2">
      <c r="B157" s="148"/>
    </row>
    <row r="158" spans="2:2">
      <c r="B158" s="148"/>
    </row>
    <row r="159" spans="2:2">
      <c r="B159" s="148"/>
    </row>
    <row r="160" spans="2:2">
      <c r="B160" s="148"/>
    </row>
    <row r="161" spans="2:2">
      <c r="B161" s="148"/>
    </row>
    <row r="162" spans="2:2">
      <c r="B162" s="148"/>
    </row>
    <row r="163" spans="2:2">
      <c r="B163" s="148"/>
    </row>
    <row r="164" spans="2:2">
      <c r="B164" s="148"/>
    </row>
    <row r="165" spans="2:2">
      <c r="B165" s="148"/>
    </row>
  </sheetData>
  <pageMargins left="0.39370078740157483" right="0.19685039370078741" top="0.78740157480314965" bottom="0.59055118110236227" header="0.31496062992125984" footer="0.19685039370078741"/>
  <pageSetup paperSize="9" scale="70" orientation="portrait" r:id="rId1"/>
  <headerFooter>
    <oddFooter>&amp;L&amp;"MetaNormalLF-Roman,Standard"&amp;10Statistisches Bundesamt, Tabellen zu den UGR, Teil 5, 2019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9"/>
  <sheetViews>
    <sheetView workbookViewId="0"/>
  </sheetViews>
  <sheetFormatPr baseColWidth="10" defaultRowHeight="15"/>
  <cols>
    <col min="1" max="1" width="8.7109375" customWidth="1"/>
    <col min="2" max="8" width="12.7109375" customWidth="1"/>
  </cols>
  <sheetData>
    <row r="1" spans="1:25" s="130" customFormat="1" ht="21.75" customHeight="1">
      <c r="A1" s="313" t="s">
        <v>421</v>
      </c>
      <c r="B1" s="152"/>
    </row>
    <row r="2" spans="1:25" s="132" customFormat="1" ht="18" customHeight="1">
      <c r="A2" s="131" t="s">
        <v>75</v>
      </c>
      <c r="B2" s="153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</row>
    <row r="3" spans="1:25" s="132" customFormat="1" ht="18" customHeight="1">
      <c r="A3" s="201"/>
      <c r="B3" s="153"/>
      <c r="G3" s="202"/>
      <c r="L3" s="203"/>
      <c r="M3" s="203"/>
      <c r="N3" s="204"/>
      <c r="O3" s="204"/>
      <c r="P3" s="88"/>
      <c r="Q3" s="88"/>
      <c r="R3" s="88"/>
      <c r="S3" s="88"/>
      <c r="T3" s="88"/>
      <c r="U3" s="88"/>
      <c r="V3" s="88"/>
      <c r="W3" s="88"/>
      <c r="X3" s="88"/>
      <c r="Y3" s="88"/>
    </row>
    <row r="4" spans="1:25" s="132" customFormat="1" ht="15.75" customHeight="1">
      <c r="A4" s="404" t="s">
        <v>155</v>
      </c>
      <c r="B4" s="406" t="s">
        <v>84</v>
      </c>
      <c r="C4" s="401" t="s">
        <v>156</v>
      </c>
      <c r="D4" s="403"/>
      <c r="E4" s="401" t="s">
        <v>385</v>
      </c>
      <c r="F4" s="402"/>
      <c r="G4" s="402"/>
      <c r="H4" s="402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</row>
    <row r="5" spans="1:25" s="150" customFormat="1" ht="30" customHeight="1">
      <c r="A5" s="405"/>
      <c r="B5" s="407"/>
      <c r="C5" s="110" t="s">
        <v>386</v>
      </c>
      <c r="D5" s="92" t="s">
        <v>153</v>
      </c>
      <c r="E5" s="92" t="s">
        <v>157</v>
      </c>
      <c r="F5" s="109" t="s">
        <v>154</v>
      </c>
      <c r="G5" s="92" t="s">
        <v>158</v>
      </c>
      <c r="H5" s="109" t="s">
        <v>159</v>
      </c>
      <c r="L5" s="205"/>
      <c r="M5" s="205"/>
      <c r="N5" s="205"/>
      <c r="O5" s="205"/>
      <c r="P5" s="205"/>
      <c r="Q5" s="205"/>
      <c r="R5" s="62"/>
      <c r="S5" s="205"/>
      <c r="T5" s="205"/>
      <c r="U5" s="205"/>
      <c r="V5" s="205"/>
      <c r="W5" s="205"/>
      <c r="X5" s="205"/>
      <c r="Y5" s="205"/>
    </row>
    <row r="6" spans="1:25" s="150" customFormat="1" ht="24.95" customHeight="1">
      <c r="A6" s="206"/>
      <c r="B6" s="320" t="s">
        <v>160</v>
      </c>
      <c r="C6" s="226"/>
      <c r="D6" s="226"/>
      <c r="E6" s="226"/>
      <c r="F6" s="226"/>
      <c r="G6" s="226"/>
      <c r="H6" s="226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</row>
    <row r="7" spans="1:25" s="149" customFormat="1" ht="15" customHeight="1">
      <c r="A7" s="136" t="s">
        <v>161</v>
      </c>
      <c r="B7" s="95">
        <f t="shared" ref="B7:B18" si="0">SUM(C7:H7)</f>
        <v>170900.78576582196</v>
      </c>
      <c r="C7" s="95">
        <v>86595.21512488804</v>
      </c>
      <c r="D7" s="95">
        <v>4815.3674049263336</v>
      </c>
      <c r="E7" s="95">
        <v>78670.690503144491</v>
      </c>
      <c r="F7" s="95">
        <v>490.84819838000021</v>
      </c>
      <c r="G7" s="95">
        <v>153.90011787609859</v>
      </c>
      <c r="H7" s="95">
        <v>174.7644166069995</v>
      </c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s="149" customFormat="1" ht="15" customHeight="1">
      <c r="A8" s="136" t="s">
        <v>162</v>
      </c>
      <c r="B8" s="95">
        <f t="shared" si="0"/>
        <v>171213.27863439443</v>
      </c>
      <c r="C8" s="95">
        <v>85667.720222470816</v>
      </c>
      <c r="D8" s="95">
        <v>9223.3333267851649</v>
      </c>
      <c r="E8" s="95">
        <v>74806.771724690538</v>
      </c>
      <c r="F8" s="95">
        <v>966.09098971000014</v>
      </c>
      <c r="G8" s="95">
        <v>300.98761802541566</v>
      </c>
      <c r="H8" s="95">
        <v>248.37475271249821</v>
      </c>
      <c r="J8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</row>
    <row r="9" spans="1:25" s="149" customFormat="1" ht="15" customHeight="1">
      <c r="A9" s="136" t="s">
        <v>163</v>
      </c>
      <c r="B9" s="95">
        <f t="shared" si="0"/>
        <v>171414.40380378623</v>
      </c>
      <c r="C9" s="95">
        <v>87762.445290902426</v>
      </c>
      <c r="D9" s="95">
        <v>10213.805244453666</v>
      </c>
      <c r="E9" s="95">
        <v>71647.660516026299</v>
      </c>
      <c r="F9" s="95">
        <v>868.40741242000001</v>
      </c>
      <c r="G9" s="95">
        <v>595.61012908499981</v>
      </c>
      <c r="H9" s="95">
        <v>326.47521089886607</v>
      </c>
      <c r="J9" s="95"/>
      <c r="L9" s="95"/>
      <c r="M9" s="95"/>
      <c r="N9" s="95"/>
      <c r="O9" s="95"/>
      <c r="P9" s="95"/>
      <c r="Q9" s="208"/>
      <c r="R9" s="95"/>
      <c r="S9" s="95"/>
      <c r="T9" s="95"/>
      <c r="U9" s="208"/>
      <c r="V9" s="95"/>
      <c r="W9" s="208"/>
      <c r="X9" s="208"/>
      <c r="Y9" s="207"/>
    </row>
    <row r="10" spans="1:25" s="149" customFormat="1" ht="15" customHeight="1">
      <c r="A10" s="136" t="s">
        <v>164</v>
      </c>
      <c r="B10" s="95">
        <f t="shared" si="0"/>
        <v>169381.5811141626</v>
      </c>
      <c r="C10" s="95">
        <v>89778.620084637078</v>
      </c>
      <c r="D10" s="95">
        <v>7787.9947232465001</v>
      </c>
      <c r="E10" s="95">
        <v>69219.304751855787</v>
      </c>
      <c r="F10" s="95">
        <v>1175.6213661900001</v>
      </c>
      <c r="G10" s="95">
        <v>1020.9085956605528</v>
      </c>
      <c r="H10" s="95">
        <v>399.13159257268296</v>
      </c>
      <c r="J10" s="95"/>
      <c r="K10" s="95"/>
      <c r="L10" s="95"/>
      <c r="M10" s="95"/>
      <c r="N10" s="95"/>
      <c r="O10" s="95"/>
      <c r="P10" s="95"/>
      <c r="Q10" s="208"/>
      <c r="R10" s="95"/>
      <c r="S10" s="95"/>
      <c r="T10" s="95"/>
      <c r="U10" s="208"/>
      <c r="V10" s="95"/>
      <c r="W10" s="208"/>
      <c r="X10" s="208"/>
      <c r="Y10" s="207"/>
    </row>
    <row r="11" spans="1:25" s="149" customFormat="1" ht="15" customHeight="1">
      <c r="A11" s="136" t="s">
        <v>166</v>
      </c>
      <c r="B11" s="95">
        <f t="shared" si="0"/>
        <v>167621.47961961752</v>
      </c>
      <c r="C11" s="95">
        <v>90147.399773674595</v>
      </c>
      <c r="D11" s="95">
        <v>6324.2596772624993</v>
      </c>
      <c r="E11" s="95">
        <v>67416.01321169702</v>
      </c>
      <c r="F11" s="95">
        <v>1705.7734807500001</v>
      </c>
      <c r="G11" s="95">
        <v>1555.7889278122893</v>
      </c>
      <c r="H11" s="95">
        <v>472.24454842111061</v>
      </c>
      <c r="J11" s="95"/>
      <c r="K11" s="95"/>
      <c r="L11" s="95"/>
      <c r="M11" s="95"/>
      <c r="N11" s="95"/>
      <c r="O11" s="95"/>
      <c r="P11" s="95"/>
      <c r="Q11" s="208"/>
      <c r="R11" s="95"/>
      <c r="S11" s="95"/>
      <c r="T11" s="95"/>
      <c r="U11" s="208"/>
      <c r="V11" s="95"/>
      <c r="W11" s="208"/>
      <c r="X11" s="208"/>
      <c r="Y11" s="207"/>
    </row>
    <row r="12" spans="1:25" s="149" customFormat="1" ht="15" customHeight="1">
      <c r="A12" s="136" t="s">
        <v>167</v>
      </c>
      <c r="B12" s="95">
        <f t="shared" si="0"/>
        <v>169416.11908477082</v>
      </c>
      <c r="C12" s="95">
        <v>93861.193820104832</v>
      </c>
      <c r="D12" s="95">
        <v>6298.4049830655631</v>
      </c>
      <c r="E12" s="95">
        <v>65150.892978629694</v>
      </c>
      <c r="F12" s="95">
        <v>2189.5543901028168</v>
      </c>
      <c r="G12" s="95">
        <v>1425.6958527760032</v>
      </c>
      <c r="H12" s="95">
        <v>490.37706009192294</v>
      </c>
      <c r="J12" s="95"/>
      <c r="K12" s="95"/>
      <c r="L12" s="95"/>
      <c r="M12" s="95"/>
      <c r="N12" s="95"/>
      <c r="O12" s="95"/>
      <c r="P12" s="95"/>
      <c r="Q12" s="208"/>
      <c r="R12" s="95"/>
      <c r="S12" s="95"/>
      <c r="T12" s="95"/>
      <c r="U12" s="208"/>
      <c r="V12" s="95"/>
      <c r="W12" s="208"/>
      <c r="X12" s="208"/>
      <c r="Y12" s="207"/>
    </row>
    <row r="13" spans="1:25" s="149" customFormat="1" ht="15" customHeight="1">
      <c r="A13" s="136" t="s">
        <v>168</v>
      </c>
      <c r="B13" s="95">
        <f t="shared" si="0"/>
        <v>171510.82299974828</v>
      </c>
      <c r="C13" s="95">
        <v>96272.355606741694</v>
      </c>
      <c r="D13" s="95">
        <v>5891.9293706169465</v>
      </c>
      <c r="E13" s="95">
        <v>64999.449501298754</v>
      </c>
      <c r="F13" s="95">
        <v>2312.3274197115811</v>
      </c>
      <c r="G13" s="95">
        <v>1544.1675230900155</v>
      </c>
      <c r="H13" s="95">
        <v>490.59357828930587</v>
      </c>
      <c r="J13" s="95"/>
      <c r="K13" s="95"/>
      <c r="L13" s="95"/>
      <c r="M13" s="95"/>
      <c r="N13" s="95"/>
      <c r="O13" s="95"/>
      <c r="P13" s="95"/>
      <c r="Q13" s="208"/>
      <c r="R13" s="95"/>
      <c r="S13" s="95"/>
      <c r="T13" s="95"/>
      <c r="U13" s="208"/>
      <c r="V13" s="95"/>
      <c r="W13" s="208"/>
      <c r="X13" s="208"/>
      <c r="Y13" s="207"/>
    </row>
    <row r="14" spans="1:25" s="149" customFormat="1" ht="15" customHeight="1">
      <c r="A14" s="136" t="s">
        <v>169</v>
      </c>
      <c r="B14" s="95">
        <f t="shared" si="0"/>
        <v>170846.03040634448</v>
      </c>
      <c r="C14" s="95">
        <v>97870.897411449376</v>
      </c>
      <c r="D14" s="95">
        <v>6037.6525243809619</v>
      </c>
      <c r="E14" s="95">
        <v>62548.02723315161</v>
      </c>
      <c r="F14" s="95">
        <v>2354.5464012397988</v>
      </c>
      <c r="G14" s="95">
        <v>1538.9809669523127</v>
      </c>
      <c r="H14" s="95">
        <v>495.92586917043201</v>
      </c>
      <c r="J14" s="95"/>
      <c r="K14" s="95"/>
      <c r="L14" s="95"/>
      <c r="M14" s="95"/>
      <c r="N14" s="95"/>
      <c r="O14" s="95"/>
      <c r="P14" s="95"/>
      <c r="Q14" s="208"/>
      <c r="R14" s="95"/>
      <c r="S14" s="95"/>
      <c r="T14" s="95"/>
      <c r="U14" s="208"/>
      <c r="V14" s="95"/>
      <c r="W14" s="95"/>
      <c r="X14" s="95"/>
      <c r="Y14" s="207"/>
    </row>
    <row r="15" spans="1:25" s="149" customFormat="1" ht="15" customHeight="1">
      <c r="A15" s="136" t="s">
        <v>205</v>
      </c>
      <c r="B15" s="95">
        <f t="shared" si="0"/>
        <v>172752.54205419871</v>
      </c>
      <c r="C15" s="95">
        <v>101666.71054356144</v>
      </c>
      <c r="D15" s="95">
        <v>5553.2720142460748</v>
      </c>
      <c r="E15" s="95">
        <v>61334.670063702746</v>
      </c>
      <c r="F15" s="95">
        <v>2274.9807312751777</v>
      </c>
      <c r="G15" s="95">
        <v>1509.5415877926878</v>
      </c>
      <c r="H15" s="95">
        <v>413.36711362059839</v>
      </c>
      <c r="J15" s="95"/>
      <c r="K15" s="95"/>
      <c r="L15" s="95"/>
      <c r="M15" s="95"/>
      <c r="N15" s="95"/>
      <c r="O15" s="95"/>
      <c r="P15" s="95"/>
      <c r="Q15" s="208"/>
      <c r="R15" s="95"/>
      <c r="S15" s="95"/>
      <c r="T15" s="95"/>
      <c r="U15" s="208"/>
      <c r="V15" s="95"/>
      <c r="W15" s="95"/>
      <c r="X15" s="95"/>
      <c r="Y15" s="207"/>
    </row>
    <row r="16" spans="1:25" s="149" customFormat="1" ht="15" customHeight="1">
      <c r="A16" s="136">
        <v>2014</v>
      </c>
      <c r="B16" s="95">
        <f t="shared" si="0"/>
        <v>173690.3637322734</v>
      </c>
      <c r="C16" s="95">
        <v>102513.82954876355</v>
      </c>
      <c r="D16" s="95">
        <v>5787.0952420763733</v>
      </c>
      <c r="E16" s="95">
        <v>61247.572706105064</v>
      </c>
      <c r="F16" s="95">
        <v>2318.8583978884358</v>
      </c>
      <c r="G16" s="95">
        <v>1405.05404544</v>
      </c>
      <c r="H16" s="95">
        <v>417.95379200000008</v>
      </c>
      <c r="J16" s="95"/>
      <c r="K16" s="95"/>
      <c r="L16" s="95"/>
      <c r="M16" s="95"/>
      <c r="N16" s="95"/>
      <c r="O16" s="95"/>
      <c r="P16" s="95"/>
      <c r="Q16" s="208"/>
      <c r="R16" s="95"/>
      <c r="S16" s="95"/>
      <c r="T16" s="95"/>
      <c r="U16" s="208"/>
      <c r="V16" s="95"/>
      <c r="W16" s="95"/>
      <c r="X16" s="95"/>
      <c r="Y16" s="207"/>
    </row>
    <row r="17" spans="1:25" s="149" customFormat="1" ht="15" customHeight="1">
      <c r="A17" s="136">
        <v>2015</v>
      </c>
      <c r="B17" s="95">
        <f t="shared" si="0"/>
        <v>176125.18290465375</v>
      </c>
      <c r="C17" s="95">
        <v>106596.05128839864</v>
      </c>
      <c r="D17" s="95">
        <v>5296.4175321868934</v>
      </c>
      <c r="E17" s="95">
        <v>60347.291514186196</v>
      </c>
      <c r="F17" s="95">
        <v>2212.9806791319729</v>
      </c>
      <c r="G17" s="95">
        <v>1258.12393875</v>
      </c>
      <c r="H17" s="95">
        <v>414.31795199999993</v>
      </c>
      <c r="J17" s="95"/>
      <c r="K17" s="95"/>
      <c r="L17" s="95"/>
      <c r="M17" s="95"/>
      <c r="N17" s="95"/>
      <c r="O17" s="95"/>
      <c r="P17" s="95"/>
      <c r="Q17" s="208"/>
      <c r="R17" s="95"/>
      <c r="S17" s="95"/>
      <c r="T17" s="95"/>
      <c r="U17" s="208"/>
      <c r="V17" s="95"/>
      <c r="W17" s="95"/>
      <c r="X17" s="95"/>
      <c r="Y17" s="207"/>
    </row>
    <row r="18" spans="1:25" s="149" customFormat="1" ht="15" customHeight="1">
      <c r="A18" s="136">
        <v>2016</v>
      </c>
      <c r="B18" s="95">
        <f t="shared" si="0"/>
        <v>179309.88100158575</v>
      </c>
      <c r="C18" s="95">
        <v>109962.59750269254</v>
      </c>
      <c r="D18" s="95">
        <v>5301.2853343139777</v>
      </c>
      <c r="E18" s="95">
        <v>60386.653598195146</v>
      </c>
      <c r="F18" s="95">
        <v>2217.8943718840897</v>
      </c>
      <c r="G18" s="95">
        <v>1114.3364665000001</v>
      </c>
      <c r="H18" s="95">
        <v>327.11372799999992</v>
      </c>
      <c r="J18" s="95"/>
      <c r="K18" s="95"/>
      <c r="L18" s="95"/>
      <c r="M18" s="95"/>
      <c r="N18" s="95"/>
      <c r="O18" s="95"/>
      <c r="P18" s="95"/>
      <c r="Q18" s="208"/>
      <c r="R18" s="95"/>
      <c r="S18" s="95"/>
      <c r="T18" s="95"/>
      <c r="U18" s="208"/>
      <c r="V18" s="95"/>
      <c r="W18" s="95"/>
      <c r="X18" s="95"/>
      <c r="Y18" s="207"/>
    </row>
    <row r="19" spans="1:25" s="149" customFormat="1" ht="15" customHeight="1">
      <c r="A19" s="136">
        <v>2017</v>
      </c>
      <c r="B19" s="95">
        <f>SUM(C19:H19)</f>
        <v>177581.45018004466</v>
      </c>
      <c r="C19" s="95">
        <v>108047.26163596803</v>
      </c>
      <c r="D19" s="95">
        <v>5411.8509028901408</v>
      </c>
      <c r="E19" s="95">
        <v>60594.014873066284</v>
      </c>
      <c r="F19" s="95">
        <v>2181.1988106201952</v>
      </c>
      <c r="G19" s="95">
        <v>1020.0102295</v>
      </c>
      <c r="H19" s="95">
        <v>327.11372799999992</v>
      </c>
      <c r="J19" s="95"/>
      <c r="K19" s="95"/>
      <c r="L19" s="95"/>
      <c r="M19" s="95"/>
      <c r="N19" s="95"/>
      <c r="O19" s="95"/>
      <c r="P19" s="95"/>
      <c r="Q19" s="208"/>
      <c r="R19" s="95"/>
      <c r="S19" s="95"/>
      <c r="T19" s="95"/>
      <c r="U19" s="208"/>
      <c r="V19" s="95"/>
      <c r="W19" s="95"/>
      <c r="X19" s="95"/>
      <c r="Y19" s="207"/>
    </row>
    <row r="20" spans="1:25" s="149" customFormat="1" ht="24.95" customHeight="1">
      <c r="A20" s="209"/>
      <c r="B20" s="321" t="s">
        <v>165</v>
      </c>
      <c r="C20" s="225"/>
      <c r="D20" s="225"/>
      <c r="E20" s="225"/>
      <c r="F20" s="225"/>
      <c r="G20" s="225"/>
      <c r="H20" s="225"/>
      <c r="N20"/>
      <c r="O20"/>
      <c r="P20"/>
      <c r="Q20"/>
      <c r="R20"/>
      <c r="S20"/>
      <c r="T20"/>
      <c r="U20"/>
      <c r="V20"/>
      <c r="W20"/>
      <c r="X20"/>
      <c r="Y20"/>
    </row>
    <row r="21" spans="1:25" s="149" customFormat="1" ht="15" customHeight="1">
      <c r="A21" s="136" t="s">
        <v>161</v>
      </c>
      <c r="B21" s="95">
        <f t="shared" ref="B21:B32" si="1">SUM(C21:H21)</f>
        <v>102501.90274371278</v>
      </c>
      <c r="C21" s="95">
        <v>28110.890148072875</v>
      </c>
      <c r="D21" s="95">
        <v>1397.7356297077417</v>
      </c>
      <c r="E21" s="95">
        <v>72241.288174041372</v>
      </c>
      <c r="F21" s="95">
        <v>450.17088200518833</v>
      </c>
      <c r="G21" s="95">
        <v>141.32894497292568</v>
      </c>
      <c r="H21" s="95">
        <v>160.48896491269034</v>
      </c>
      <c r="J21" s="210"/>
      <c r="K21" s="210"/>
      <c r="L21" s="210"/>
      <c r="M21" s="210"/>
      <c r="N21" s="210"/>
      <c r="O21" s="210"/>
      <c r="P21"/>
      <c r="Q21"/>
      <c r="R21"/>
      <c r="S21"/>
      <c r="T21"/>
      <c r="U21"/>
      <c r="V21"/>
      <c r="W21"/>
      <c r="X21"/>
      <c r="Y21"/>
    </row>
    <row r="22" spans="1:25" s="149" customFormat="1" ht="15" customHeight="1">
      <c r="A22" s="136" t="s">
        <v>162</v>
      </c>
      <c r="B22" s="95">
        <f t="shared" si="1"/>
        <v>99623.025764161925</v>
      </c>
      <c r="C22" s="95">
        <v>26800.299289599407</v>
      </c>
      <c r="D22" s="95">
        <v>2605.9408417306595</v>
      </c>
      <c r="E22" s="95">
        <v>68823.404289064914</v>
      </c>
      <c r="F22" s="95">
        <v>887.91307356831192</v>
      </c>
      <c r="G22" s="95">
        <v>276.93868153029177</v>
      </c>
      <c r="H22" s="95">
        <v>228.52958866833947</v>
      </c>
      <c r="J22" s="210"/>
      <c r="K22" s="210"/>
      <c r="L22" s="210"/>
      <c r="M22" s="210"/>
      <c r="N22" s="210"/>
      <c r="O22" s="210"/>
      <c r="P22"/>
      <c r="Q22"/>
      <c r="R22"/>
      <c r="S22"/>
      <c r="T22"/>
      <c r="U22"/>
      <c r="V22"/>
      <c r="W22"/>
      <c r="X22"/>
      <c r="Y22"/>
    </row>
    <row r="23" spans="1:25" s="149" customFormat="1" ht="15" customHeight="1">
      <c r="A23" s="136" t="s">
        <v>163</v>
      </c>
      <c r="B23" s="95">
        <f t="shared" si="1"/>
        <v>99394.580350099743</v>
      </c>
      <c r="C23" s="95">
        <v>28320.773952206961</v>
      </c>
      <c r="D23" s="95">
        <v>3038.8342075643773</v>
      </c>
      <c r="E23" s="95">
        <v>66375.43026747476</v>
      </c>
      <c r="F23" s="95">
        <v>805.23018658351384</v>
      </c>
      <c r="G23" s="95">
        <v>551.83257064643021</v>
      </c>
      <c r="H23" s="95">
        <v>302.4791656237029</v>
      </c>
      <c r="J23" s="210"/>
      <c r="K23" s="210"/>
      <c r="L23" s="210"/>
      <c r="M23" s="210"/>
      <c r="N23" s="210"/>
      <c r="O23" s="210"/>
      <c r="P23"/>
      <c r="Q23"/>
      <c r="R23"/>
      <c r="S23"/>
      <c r="T23"/>
      <c r="U23"/>
      <c r="V23"/>
      <c r="W23"/>
      <c r="X23"/>
      <c r="Y23"/>
    </row>
    <row r="24" spans="1:25" s="149" customFormat="1" ht="15" customHeight="1">
      <c r="A24" s="136" t="s">
        <v>164</v>
      </c>
      <c r="B24" s="95">
        <f t="shared" si="1"/>
        <v>97498.019874028003</v>
      </c>
      <c r="C24" s="95">
        <v>28506.820490504026</v>
      </c>
      <c r="D24" s="95">
        <v>2340.6124153347123</v>
      </c>
      <c r="E24" s="95">
        <v>64241.56976815439</v>
      </c>
      <c r="F24" s="95">
        <v>1090.9520944038823</v>
      </c>
      <c r="G24" s="95">
        <v>947.59571393053386</v>
      </c>
      <c r="H24" s="95">
        <v>370.46939170046647</v>
      </c>
      <c r="J24" s="210"/>
      <c r="K24" s="210"/>
      <c r="L24" s="210"/>
      <c r="M24" s="210"/>
      <c r="N24" s="210"/>
      <c r="O24" s="210"/>
      <c r="P24"/>
      <c r="Q24"/>
      <c r="R24"/>
      <c r="S24"/>
      <c r="T24"/>
      <c r="U24"/>
      <c r="V24"/>
      <c r="W24"/>
      <c r="X24"/>
      <c r="Y24"/>
    </row>
    <row r="25" spans="1:25" s="149" customFormat="1" ht="15" customHeight="1">
      <c r="A25" s="136" t="s">
        <v>166</v>
      </c>
      <c r="B25" s="95">
        <f t="shared" si="1"/>
        <v>99736.779703724009</v>
      </c>
      <c r="C25" s="95">
        <v>31435.206099672218</v>
      </c>
      <c r="D25" s="95">
        <v>2031.8181363031238</v>
      </c>
      <c r="E25" s="95">
        <v>62792.203929812371</v>
      </c>
      <c r="F25" s="95">
        <v>1588.3422702367418</v>
      </c>
      <c r="G25" s="95">
        <v>1449.2910967457212</v>
      </c>
      <c r="H25" s="95">
        <v>439.91817095384067</v>
      </c>
      <c r="J25" s="210"/>
      <c r="K25" s="210"/>
      <c r="L25" s="210"/>
      <c r="M25" s="210"/>
      <c r="N25" s="210"/>
      <c r="O25" s="210"/>
      <c r="P25"/>
      <c r="Q25"/>
      <c r="R25"/>
      <c r="S25"/>
      <c r="T25"/>
      <c r="U25"/>
      <c r="V25"/>
      <c r="W25"/>
      <c r="X25"/>
      <c r="Y25"/>
    </row>
    <row r="26" spans="1:25" s="149" customFormat="1" ht="15" customHeight="1">
      <c r="A26" s="136" t="s">
        <v>167</v>
      </c>
      <c r="B26" s="95">
        <f t="shared" si="1"/>
        <v>99961.015227145268</v>
      </c>
      <c r="C26" s="95">
        <v>33478.795419617949</v>
      </c>
      <c r="D26" s="95">
        <v>2060.5704261751725</v>
      </c>
      <c r="E26" s="95">
        <v>60603.523836253771</v>
      </c>
      <c r="F26" s="95">
        <v>2035.4577826648954</v>
      </c>
      <c r="G26" s="95">
        <v>1326.432840165141</v>
      </c>
      <c r="H26" s="95">
        <v>456.23492226834486</v>
      </c>
      <c r="J26" s="210"/>
      <c r="K26" s="210"/>
      <c r="L26" s="210"/>
      <c r="M26" s="210"/>
      <c r="N26" s="210"/>
      <c r="O26" s="210"/>
      <c r="P26"/>
      <c r="Q26"/>
      <c r="R26"/>
      <c r="S26"/>
      <c r="T26"/>
      <c r="U26"/>
      <c r="V26"/>
      <c r="W26"/>
      <c r="X26"/>
      <c r="Y26"/>
    </row>
    <row r="27" spans="1:25" s="149" customFormat="1" ht="15" customHeight="1">
      <c r="A27" s="136" t="s">
        <v>168</v>
      </c>
      <c r="B27" s="95">
        <f t="shared" si="1"/>
        <v>101136.01863310399</v>
      </c>
      <c r="C27" s="95">
        <v>34643.370431670483</v>
      </c>
      <c r="D27" s="95">
        <v>1978.2131545289765</v>
      </c>
      <c r="E27" s="95">
        <v>60471.732954918851</v>
      </c>
      <c r="F27" s="95">
        <v>2149.3220992264319</v>
      </c>
      <c r="G27" s="95">
        <v>1436.8742805754098</v>
      </c>
      <c r="H27" s="95">
        <v>456.50571218383908</v>
      </c>
      <c r="J27" s="210"/>
      <c r="K27" s="210"/>
      <c r="L27" s="210"/>
      <c r="M27" s="210"/>
      <c r="N27" s="210"/>
      <c r="O27" s="210"/>
      <c r="P27"/>
      <c r="Q27"/>
      <c r="R27"/>
      <c r="S27"/>
      <c r="T27"/>
      <c r="U27"/>
      <c r="V27"/>
      <c r="W27"/>
      <c r="X27"/>
      <c r="Y27"/>
    </row>
    <row r="28" spans="1:25" s="149" customFormat="1" ht="15" customHeight="1">
      <c r="A28" s="136" t="s">
        <v>169</v>
      </c>
      <c r="B28" s="95">
        <f t="shared" si="1"/>
        <v>100673.54945017853</v>
      </c>
      <c r="C28" s="95">
        <v>36603.42176819266</v>
      </c>
      <c r="D28" s="95">
        <v>1998.3219587120275</v>
      </c>
      <c r="E28" s="95">
        <v>58004.159845829163</v>
      </c>
      <c r="F28" s="95">
        <v>2180.1871166770779</v>
      </c>
      <c r="G28" s="95">
        <v>1427.4673695938864</v>
      </c>
      <c r="H28" s="95">
        <v>459.99139117372471</v>
      </c>
      <c r="J28" s="210"/>
      <c r="K28" s="210"/>
      <c r="L28" s="210"/>
      <c r="M28" s="210"/>
      <c r="N28" s="210"/>
      <c r="O28" s="210"/>
      <c r="P28"/>
      <c r="Q28"/>
      <c r="R28"/>
      <c r="S28"/>
      <c r="T28"/>
      <c r="U28"/>
      <c r="V28"/>
      <c r="W28"/>
      <c r="X28"/>
      <c r="Y28"/>
    </row>
    <row r="29" spans="1:25" s="149" customFormat="1" ht="15" customHeight="1">
      <c r="A29" s="136" t="s">
        <v>205</v>
      </c>
      <c r="B29" s="95">
        <f t="shared" si="1"/>
        <v>101460.7974156097</v>
      </c>
      <c r="C29" s="95">
        <v>38819.907280235435</v>
      </c>
      <c r="D29" s="95">
        <v>1902.85491366421</v>
      </c>
      <c r="E29" s="95">
        <v>56849.366112138785</v>
      </c>
      <c r="F29" s="95">
        <v>2106.0051881311811</v>
      </c>
      <c r="G29" s="95">
        <v>1399.4451866038105</v>
      </c>
      <c r="H29" s="95">
        <v>383.21873483627598</v>
      </c>
      <c r="J29" s="210"/>
      <c r="K29" s="210"/>
      <c r="L29" s="210"/>
      <c r="M29" s="210"/>
      <c r="N29" s="210"/>
      <c r="O29" s="210"/>
      <c r="P29"/>
      <c r="Q29"/>
      <c r="R29"/>
      <c r="S29"/>
      <c r="T29"/>
      <c r="U29"/>
      <c r="V29"/>
      <c r="W29"/>
      <c r="X29"/>
      <c r="Y29"/>
    </row>
    <row r="30" spans="1:25" s="149" customFormat="1" ht="15" customHeight="1">
      <c r="A30" s="136">
        <v>2014</v>
      </c>
      <c r="B30" s="95">
        <f t="shared" si="1"/>
        <v>104057.9821537175</v>
      </c>
      <c r="C30" s="95">
        <v>40551.371841834029</v>
      </c>
      <c r="D30" s="95">
        <v>2116.0651852416445</v>
      </c>
      <c r="E30" s="95">
        <v>57490.496975098729</v>
      </c>
      <c r="F30" s="95">
        <v>2188.521588223643</v>
      </c>
      <c r="G30" s="95">
        <v>1319.131641829365</v>
      </c>
      <c r="H30" s="95">
        <v>392.39492149009493</v>
      </c>
      <c r="J30" s="210"/>
      <c r="K30" s="210"/>
      <c r="L30" s="210"/>
      <c r="M30" s="210"/>
      <c r="N30" s="210"/>
      <c r="O30" s="210"/>
      <c r="P30"/>
      <c r="Q30"/>
      <c r="R30"/>
      <c r="S30"/>
      <c r="T30"/>
      <c r="U30"/>
      <c r="V30"/>
      <c r="W30"/>
      <c r="X30"/>
      <c r="Y30"/>
    </row>
    <row r="31" spans="1:25" s="149" customFormat="1" ht="15" customHeight="1">
      <c r="A31" s="136">
        <v>2015</v>
      </c>
      <c r="B31" s="95">
        <f t="shared" si="1"/>
        <v>104841.75074801773</v>
      </c>
      <c r="C31" s="95">
        <v>42627.485374822296</v>
      </c>
      <c r="D31" s="95">
        <v>1880.8878739141796</v>
      </c>
      <c r="E31" s="95">
        <v>56672.89216269031</v>
      </c>
      <c r="F31" s="95">
        <v>2089.593189912579</v>
      </c>
      <c r="G31" s="95">
        <v>1181.731350943463</v>
      </c>
      <c r="H31" s="95">
        <v>389.16079573490964</v>
      </c>
      <c r="J31" s="210"/>
      <c r="K31" s="210"/>
      <c r="L31" s="210"/>
      <c r="M31" s="210"/>
      <c r="N31" s="210"/>
      <c r="O31" s="210"/>
      <c r="P31"/>
      <c r="Q31"/>
      <c r="R31"/>
      <c r="S31"/>
      <c r="T31"/>
      <c r="U31"/>
      <c r="V31"/>
      <c r="W31"/>
      <c r="X31"/>
      <c r="Y31"/>
    </row>
    <row r="32" spans="1:25" s="149" customFormat="1" ht="15" customHeight="1">
      <c r="A32" s="136">
        <v>2016</v>
      </c>
      <c r="B32" s="95">
        <f t="shared" si="1"/>
        <v>106197.1237973393</v>
      </c>
      <c r="C32" s="95">
        <v>44257.180959859499</v>
      </c>
      <c r="D32" s="95">
        <v>1894.4147044745655</v>
      </c>
      <c r="E32" s="95">
        <v>56603.774578761746</v>
      </c>
      <c r="F32" s="95">
        <v>2090.3586630646764</v>
      </c>
      <c r="G32" s="95">
        <v>1044.7177527383865</v>
      </c>
      <c r="H32" s="95">
        <v>306.67713844042618</v>
      </c>
      <c r="J32" s="210"/>
      <c r="O32"/>
      <c r="P32"/>
      <c r="Q32"/>
      <c r="R32"/>
      <c r="S32"/>
      <c r="T32"/>
      <c r="U32"/>
      <c r="V32"/>
      <c r="W32"/>
      <c r="X32"/>
      <c r="Y32"/>
    </row>
    <row r="33" spans="1:25" s="149" customFormat="1" ht="15" customHeight="1">
      <c r="A33" s="136">
        <v>2017</v>
      </c>
      <c r="B33" s="95">
        <f>SUM(C33:H33)</f>
        <v>106251.20909100278</v>
      </c>
      <c r="C33" s="95">
        <v>43944.68633882521</v>
      </c>
      <c r="D33" s="95">
        <v>1911.3212272867468</v>
      </c>
      <c r="E33" s="95">
        <v>57089.648542190778</v>
      </c>
      <c r="F33" s="95">
        <v>2048.4079094748013</v>
      </c>
      <c r="G33" s="95">
        <v>951.88035779199981</v>
      </c>
      <c r="H33" s="95">
        <v>305.26471543324351</v>
      </c>
      <c r="J33" s="210"/>
      <c r="O33"/>
      <c r="P33"/>
      <c r="Q33"/>
      <c r="R33"/>
      <c r="S33"/>
      <c r="T33"/>
      <c r="U33"/>
      <c r="V33"/>
      <c r="W33"/>
      <c r="X33"/>
      <c r="Y33"/>
    </row>
    <row r="34" spans="1:25" s="149" customFormat="1" ht="18" customHeight="1">
      <c r="A34" s="322" t="s">
        <v>83</v>
      </c>
      <c r="B34" s="148"/>
    </row>
    <row r="35" spans="1:25" s="149" customFormat="1" ht="15" customHeight="1">
      <c r="A35" s="103" t="s">
        <v>387</v>
      </c>
      <c r="B35" s="148"/>
    </row>
    <row r="36" spans="1:25" s="149" customFormat="1" ht="15" customHeight="1">
      <c r="A36" s="103" t="s">
        <v>422</v>
      </c>
      <c r="B36" s="148"/>
    </row>
    <row r="37" spans="1:25" s="149" customFormat="1" ht="15" customHeight="1">
      <c r="A37" s="103" t="s">
        <v>423</v>
      </c>
      <c r="B37" s="148"/>
    </row>
    <row r="38" spans="1:25" s="149" customFormat="1" ht="12" customHeight="1">
      <c r="B38" s="148"/>
    </row>
    <row r="39" spans="1:25" s="149" customFormat="1" ht="12.75">
      <c r="A39" s="148"/>
      <c r="B39" s="148"/>
    </row>
  </sheetData>
  <mergeCells count="4">
    <mergeCell ref="A4:A5"/>
    <mergeCell ref="B4:B5"/>
    <mergeCell ref="C4:D4"/>
    <mergeCell ref="E4:H4"/>
  </mergeCells>
  <pageMargins left="0.59055118110236227" right="0.39370078740157483" top="0.78740157480314965" bottom="0.78740157480314965" header="0.31496062992125984" footer="0.19685039370078741"/>
  <pageSetup paperSize="9" scale="85" orientation="portrait" r:id="rId1"/>
  <headerFooter>
    <oddFooter>&amp;L&amp;"MetaNormalLF-Roman,Standard"&amp;10Statistisches Bundesamt, Tabellen zu den UGR, Teil 5, 2019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9"/>
  <sheetViews>
    <sheetView workbookViewId="0"/>
  </sheetViews>
  <sheetFormatPr baseColWidth="10" defaultRowHeight="15"/>
  <cols>
    <col min="1" max="1" width="5.7109375" customWidth="1"/>
    <col min="2" max="2" width="60.7109375" customWidth="1"/>
  </cols>
  <sheetData>
    <row r="1" spans="1:9" s="130" customFormat="1" ht="21.75" customHeight="1">
      <c r="A1" s="312" t="s">
        <v>424</v>
      </c>
      <c r="B1" s="152"/>
      <c r="C1" s="152"/>
    </row>
    <row r="2" spans="1:9" s="132" customFormat="1" ht="18" customHeight="1">
      <c r="A2" s="314" t="s">
        <v>75</v>
      </c>
      <c r="B2" s="133"/>
      <c r="C2" s="153"/>
      <c r="E2" s="116"/>
    </row>
    <row r="3" spans="1:9" s="132" customFormat="1" ht="18" customHeight="1">
      <c r="A3" s="154"/>
      <c r="B3" s="155"/>
      <c r="C3" s="153"/>
      <c r="E3" s="116"/>
      <c r="H3" s="154"/>
    </row>
    <row r="4" spans="1:9" s="150" customFormat="1" ht="50.25" customHeight="1">
      <c r="A4" s="276" t="s">
        <v>322</v>
      </c>
      <c r="B4" s="92" t="s">
        <v>107</v>
      </c>
      <c r="C4" s="92" t="s">
        <v>84</v>
      </c>
      <c r="D4" s="92" t="s">
        <v>85</v>
      </c>
      <c r="E4" s="92" t="s">
        <v>180</v>
      </c>
      <c r="F4" s="92" t="s">
        <v>106</v>
      </c>
      <c r="G4" s="92" t="s">
        <v>144</v>
      </c>
      <c r="H4" s="93" t="s">
        <v>175</v>
      </c>
    </row>
    <row r="5" spans="1:9" s="149" customFormat="1" ht="24.95" customHeight="1">
      <c r="A5" s="178"/>
      <c r="B5" s="323"/>
      <c r="C5" s="324">
        <v>2005</v>
      </c>
      <c r="D5" s="229"/>
      <c r="E5" s="229"/>
      <c r="F5" s="229"/>
      <c r="G5" s="229"/>
      <c r="H5" s="229"/>
    </row>
    <row r="6" spans="1:9" s="149" customFormat="1" ht="15" customHeight="1">
      <c r="A6" s="137" t="s">
        <v>108</v>
      </c>
      <c r="B6" s="139" t="s">
        <v>109</v>
      </c>
      <c r="C6" s="325">
        <v>58.412415466083367</v>
      </c>
      <c r="D6" s="325">
        <v>49.569677410812645</v>
      </c>
      <c r="E6" s="325">
        <v>0</v>
      </c>
      <c r="F6" s="325">
        <v>5.4482362877935797</v>
      </c>
      <c r="G6" s="325">
        <v>1.2659424007095617</v>
      </c>
      <c r="H6" s="325">
        <v>2.1285593667675804</v>
      </c>
      <c r="I6" s="160"/>
    </row>
    <row r="7" spans="1:9" s="149" customFormat="1" ht="15" customHeight="1">
      <c r="A7" s="137" t="s">
        <v>110</v>
      </c>
      <c r="B7" s="139" t="s">
        <v>111</v>
      </c>
      <c r="C7" s="326">
        <v>18.210654332355801</v>
      </c>
      <c r="D7" s="325">
        <v>16.132033146727721</v>
      </c>
      <c r="E7" s="325">
        <v>6.3558019643052438E-2</v>
      </c>
      <c r="F7" s="325">
        <v>1.4160897408197495</v>
      </c>
      <c r="G7" s="325">
        <v>4.8838441975590521E-2</v>
      </c>
      <c r="H7" s="325">
        <v>0.55013498318968512</v>
      </c>
      <c r="I7" s="160"/>
    </row>
    <row r="8" spans="1:9" s="149" customFormat="1" ht="15" customHeight="1">
      <c r="A8" s="137" t="s">
        <v>112</v>
      </c>
      <c r="B8" s="139" t="s">
        <v>113</v>
      </c>
      <c r="C8" s="326">
        <v>941.24340743290043</v>
      </c>
      <c r="D8" s="325">
        <v>888.59501266382426</v>
      </c>
      <c r="E8" s="325">
        <v>0.909172796448801</v>
      </c>
      <c r="F8" s="325">
        <v>41.404033229457099</v>
      </c>
      <c r="G8" s="325">
        <v>4.024142409252164</v>
      </c>
      <c r="H8" s="325">
        <v>6.3110463339180152</v>
      </c>
      <c r="I8" s="160"/>
    </row>
    <row r="9" spans="1:9" s="149" customFormat="1" ht="15" customHeight="1">
      <c r="A9" s="137" t="s">
        <v>114</v>
      </c>
      <c r="B9" s="139" t="s">
        <v>115</v>
      </c>
      <c r="C9" s="326">
        <v>46.879387970308478</v>
      </c>
      <c r="D9" s="325">
        <v>35.204103010206211</v>
      </c>
      <c r="E9" s="325">
        <v>0.11319321474713534</v>
      </c>
      <c r="F9" s="325">
        <v>10.092442681554015</v>
      </c>
      <c r="G9" s="325">
        <v>4.4647790155777592E-2</v>
      </c>
      <c r="H9" s="325">
        <v>1.4250012736453403</v>
      </c>
      <c r="I9" s="160"/>
    </row>
    <row r="10" spans="1:9" s="149" customFormat="1" ht="15" customHeight="1">
      <c r="A10" s="137" t="s">
        <v>116</v>
      </c>
      <c r="B10" s="139" t="s">
        <v>117</v>
      </c>
      <c r="C10" s="326">
        <v>253.25126570497946</v>
      </c>
      <c r="D10" s="325">
        <v>231.22987899046041</v>
      </c>
      <c r="E10" s="325">
        <v>3.6399035905754262</v>
      </c>
      <c r="F10" s="325">
        <v>13.408799458143685</v>
      </c>
      <c r="G10" s="325">
        <v>1.1247697056912553</v>
      </c>
      <c r="H10" s="325">
        <v>3.8479139601087118</v>
      </c>
      <c r="I10" s="160"/>
    </row>
    <row r="11" spans="1:9" s="149" customFormat="1" ht="15" customHeight="1">
      <c r="A11" s="137" t="s">
        <v>118</v>
      </c>
      <c r="B11" s="139" t="s">
        <v>119</v>
      </c>
      <c r="C11" s="326">
        <v>281.64140686637381</v>
      </c>
      <c r="D11" s="325">
        <v>230.97064442029105</v>
      </c>
      <c r="E11" s="325">
        <v>0.55657344449158186</v>
      </c>
      <c r="F11" s="325">
        <v>43.154982307148941</v>
      </c>
      <c r="G11" s="325">
        <v>1.2040690295021874</v>
      </c>
      <c r="H11" s="325">
        <v>5.7551376649400501</v>
      </c>
      <c r="I11" s="160"/>
    </row>
    <row r="12" spans="1:9" s="149" customFormat="1" ht="15" customHeight="1">
      <c r="A12" s="137" t="s">
        <v>120</v>
      </c>
      <c r="B12" s="139" t="s">
        <v>121</v>
      </c>
      <c r="C12" s="326">
        <v>1289.378713394369</v>
      </c>
      <c r="D12" s="325">
        <v>1144.5321481990741</v>
      </c>
      <c r="E12" s="325">
        <v>1.9512411450306397</v>
      </c>
      <c r="F12" s="325">
        <v>117.81014751001396</v>
      </c>
      <c r="G12" s="325">
        <v>13.228736867157071</v>
      </c>
      <c r="H12" s="325">
        <v>11.856439673093082</v>
      </c>
      <c r="I12" s="160"/>
    </row>
    <row r="13" spans="1:9" s="149" customFormat="1" ht="15" customHeight="1">
      <c r="A13" s="137" t="s">
        <v>122</v>
      </c>
      <c r="B13" s="139" t="s">
        <v>123</v>
      </c>
      <c r="C13" s="326">
        <v>366.63342461495819</v>
      </c>
      <c r="D13" s="325">
        <v>195.51168730207013</v>
      </c>
      <c r="E13" s="325">
        <v>0.45907031771875562</v>
      </c>
      <c r="F13" s="325">
        <v>164.21641497196117</v>
      </c>
      <c r="G13" s="325">
        <v>1.4075487629458865</v>
      </c>
      <c r="H13" s="325">
        <v>5.0387032602622348</v>
      </c>
      <c r="I13" s="160"/>
    </row>
    <row r="14" spans="1:9" s="149" customFormat="1" ht="15" customHeight="1">
      <c r="A14" s="137" t="s">
        <v>124</v>
      </c>
      <c r="B14" s="139" t="s">
        <v>125</v>
      </c>
      <c r="C14" s="326">
        <v>102.99423311650908</v>
      </c>
      <c r="D14" s="325">
        <v>97.657918081475756</v>
      </c>
      <c r="E14" s="325">
        <v>0.14538206831634654</v>
      </c>
      <c r="F14" s="325">
        <v>4.4814720471961849</v>
      </c>
      <c r="G14" s="325">
        <v>0.36508041837470034</v>
      </c>
      <c r="H14" s="325">
        <v>0.34438050114609264</v>
      </c>
      <c r="I14" s="160"/>
    </row>
    <row r="15" spans="1:9" s="149" customFormat="1" ht="15" customHeight="1">
      <c r="A15" s="137" t="s">
        <v>126</v>
      </c>
      <c r="B15" s="139" t="s">
        <v>127</v>
      </c>
      <c r="C15" s="326">
        <v>315.23370395046527</v>
      </c>
      <c r="D15" s="325">
        <v>293.2348889797367</v>
      </c>
      <c r="E15" s="325">
        <v>0.9867151106219616</v>
      </c>
      <c r="F15" s="325">
        <v>14.10875984147857</v>
      </c>
      <c r="G15" s="325">
        <v>1.6742819532963114</v>
      </c>
      <c r="H15" s="325">
        <v>5.2290580653317456</v>
      </c>
      <c r="I15" s="160"/>
    </row>
    <row r="16" spans="1:9" s="149" customFormat="1" ht="15" customHeight="1">
      <c r="A16" s="137" t="s">
        <v>128</v>
      </c>
      <c r="B16" s="139" t="s">
        <v>129</v>
      </c>
      <c r="C16" s="326">
        <v>88.579155885578118</v>
      </c>
      <c r="D16" s="325">
        <v>87.576321327615958</v>
      </c>
      <c r="E16" s="325">
        <v>6.9608685972532058E-2</v>
      </c>
      <c r="F16" s="325">
        <v>0.74668509117357973</v>
      </c>
      <c r="G16" s="325">
        <v>0.18203920346562272</v>
      </c>
      <c r="H16" s="325">
        <v>4.5015773504323998E-3</v>
      </c>
      <c r="I16" s="160"/>
    </row>
    <row r="17" spans="1:9" s="149" customFormat="1" ht="15" customHeight="1">
      <c r="A17" s="137" t="s">
        <v>130</v>
      </c>
      <c r="B17" s="139" t="s">
        <v>131</v>
      </c>
      <c r="C17" s="326">
        <v>185.45403686416711</v>
      </c>
      <c r="D17" s="325">
        <v>177.43223694741471</v>
      </c>
      <c r="E17" s="325">
        <v>2.326931151254796E-2</v>
      </c>
      <c r="F17" s="325">
        <v>5.0033345429682523</v>
      </c>
      <c r="G17" s="325">
        <v>0.96002475535373966</v>
      </c>
      <c r="H17" s="325">
        <v>2.0351713069178743</v>
      </c>
      <c r="I17" s="160"/>
    </row>
    <row r="18" spans="1:9" s="149" customFormat="1" ht="15" customHeight="1">
      <c r="A18" s="137" t="s">
        <v>132</v>
      </c>
      <c r="B18" s="139" t="s">
        <v>133</v>
      </c>
      <c r="C18" s="326">
        <v>1605.4444924680488</v>
      </c>
      <c r="D18" s="325">
        <v>1490.7425598538146</v>
      </c>
      <c r="E18" s="325">
        <v>0.22115952355164734</v>
      </c>
      <c r="F18" s="325">
        <v>81.534818901906661</v>
      </c>
      <c r="G18" s="325">
        <v>7.8414833386547667</v>
      </c>
      <c r="H18" s="325">
        <v>25.104470850120983</v>
      </c>
      <c r="I18" s="160"/>
    </row>
    <row r="19" spans="1:9" s="149" customFormat="1" ht="15" customHeight="1">
      <c r="A19" s="137" t="s">
        <v>134</v>
      </c>
      <c r="B19" s="139" t="s">
        <v>135</v>
      </c>
      <c r="C19" s="326">
        <v>94.469262996552146</v>
      </c>
      <c r="D19" s="325">
        <v>87.514062954050061</v>
      </c>
      <c r="E19" s="325">
        <v>2.6288396469675727E-2</v>
      </c>
      <c r="F19" s="325">
        <v>4.9303705761907315</v>
      </c>
      <c r="G19" s="325">
        <v>0.47599712013258916</v>
      </c>
      <c r="H19" s="325">
        <v>1.5225439497090871</v>
      </c>
      <c r="I19" s="160"/>
    </row>
    <row r="20" spans="1:9" s="149" customFormat="1" ht="15" customHeight="1">
      <c r="A20" s="137" t="s">
        <v>136</v>
      </c>
      <c r="B20" s="139" t="s">
        <v>137</v>
      </c>
      <c r="C20" s="326">
        <v>242.39248433462893</v>
      </c>
      <c r="D20" s="325">
        <v>171.20784869440692</v>
      </c>
      <c r="E20" s="325">
        <v>3.4933539819075055</v>
      </c>
      <c r="F20" s="325">
        <v>23.169526808146287</v>
      </c>
      <c r="G20" s="325">
        <v>1.7156003339177266</v>
      </c>
      <c r="H20" s="325">
        <v>42.806154516250473</v>
      </c>
      <c r="I20" s="160"/>
    </row>
    <row r="21" spans="1:9" s="149" customFormat="1" ht="15" customHeight="1">
      <c r="A21" s="137" t="s">
        <v>138</v>
      </c>
      <c r="B21" s="139" t="s">
        <v>139</v>
      </c>
      <c r="C21" s="326">
        <v>19.324397101315871</v>
      </c>
      <c r="D21" s="325">
        <v>17.620178652673335</v>
      </c>
      <c r="E21" s="325">
        <v>5.7980661856305231E-2</v>
      </c>
      <c r="F21" s="325">
        <v>0.9050031202408968</v>
      </c>
      <c r="G21" s="325">
        <v>0.49448962027628268</v>
      </c>
      <c r="H21" s="325">
        <v>0.24674504626905289</v>
      </c>
      <c r="I21" s="160"/>
    </row>
    <row r="22" spans="1:9" s="149" customFormat="1" ht="15" customHeight="1">
      <c r="A22" s="137" t="s">
        <v>140</v>
      </c>
      <c r="B22" s="139" t="s">
        <v>141</v>
      </c>
      <c r="C22" s="326">
        <v>177.83801727084875</v>
      </c>
      <c r="D22" s="325">
        <v>170.40007732350693</v>
      </c>
      <c r="E22" s="325">
        <v>0.29502207336979808</v>
      </c>
      <c r="F22" s="325">
        <v>2.8917001841593191</v>
      </c>
      <c r="G22" s="325">
        <v>0.80724674974687172</v>
      </c>
      <c r="H22" s="325">
        <v>3.4439709400658183</v>
      </c>
      <c r="I22" s="160"/>
    </row>
    <row r="23" spans="1:9" s="149" customFormat="1" ht="15" customHeight="1">
      <c r="A23" s="137" t="s">
        <v>146</v>
      </c>
      <c r="B23" s="139" t="s">
        <v>142</v>
      </c>
      <c r="C23" s="326">
        <v>342.02186933265932</v>
      </c>
      <c r="D23" s="325">
        <v>316.32425719427272</v>
      </c>
      <c r="E23" s="325">
        <v>0.76818835179790157</v>
      </c>
      <c r="F23" s="325">
        <v>17.839321282491046</v>
      </c>
      <c r="G23" s="325">
        <v>1.6512027919323118</v>
      </c>
      <c r="H23" s="325">
        <v>5.4388997121653988</v>
      </c>
      <c r="I23" s="160"/>
    </row>
    <row r="24" spans="1:9" s="149" customFormat="1" ht="9.9499999999999993" customHeight="1">
      <c r="A24" s="227"/>
      <c r="B24" s="228"/>
      <c r="C24" s="325"/>
      <c r="D24" s="325"/>
      <c r="E24" s="325"/>
      <c r="F24" s="325"/>
      <c r="G24" s="325"/>
      <c r="H24" s="325"/>
      <c r="I24" s="160"/>
    </row>
    <row r="25" spans="1:9" s="149" customFormat="1" ht="15" customHeight="1">
      <c r="A25" s="181"/>
      <c r="B25" s="140" t="s">
        <v>143</v>
      </c>
      <c r="C25" s="327">
        <f t="shared" ref="C25:H25" si="0">SUM(C6:C23)</f>
        <v>6429.4023291031008</v>
      </c>
      <c r="D25" s="327">
        <f t="shared" si="0"/>
        <v>5701.4555351524341</v>
      </c>
      <c r="E25" s="327">
        <f t="shared" si="0"/>
        <v>13.779680694031615</v>
      </c>
      <c r="F25" s="327">
        <f t="shared" si="0"/>
        <v>552.56213858284355</v>
      </c>
      <c r="G25" s="327">
        <f t="shared" si="0"/>
        <v>38.516141692540423</v>
      </c>
      <c r="H25" s="327">
        <f t="shared" si="0"/>
        <v>123.08883298125166</v>
      </c>
      <c r="I25" s="160"/>
    </row>
    <row r="26" spans="1:9" s="149" customFormat="1" ht="15" customHeight="1">
      <c r="A26" s="163"/>
      <c r="B26" s="315" t="s">
        <v>334</v>
      </c>
      <c r="C26" s="328">
        <v>72241.288174041372</v>
      </c>
      <c r="D26" s="329">
        <v>70291.202065674181</v>
      </c>
      <c r="E26" s="329">
        <v>0</v>
      </c>
      <c r="F26" s="329">
        <v>158.87767206456601</v>
      </c>
      <c r="G26" s="329">
        <v>1600.4338202345696</v>
      </c>
      <c r="H26" s="329">
        <v>190.77461606805826</v>
      </c>
      <c r="I26" s="160"/>
    </row>
    <row r="27" spans="1:9" s="149" customFormat="1" ht="15" customHeight="1">
      <c r="A27" s="163"/>
      <c r="B27" s="140" t="s">
        <v>425</v>
      </c>
      <c r="C27" s="327">
        <f t="shared" ref="C27:H27" si="1">SUM(C25:C26)</f>
        <v>78670.690503144477</v>
      </c>
      <c r="D27" s="327">
        <f t="shared" si="1"/>
        <v>75992.657600826613</v>
      </c>
      <c r="E27" s="327">
        <f t="shared" si="1"/>
        <v>13.779680694031615</v>
      </c>
      <c r="F27" s="327">
        <f t="shared" si="1"/>
        <v>711.43981064740956</v>
      </c>
      <c r="G27" s="327">
        <f t="shared" si="1"/>
        <v>1638.9499619271101</v>
      </c>
      <c r="H27" s="327">
        <f t="shared" si="1"/>
        <v>313.86344904930991</v>
      </c>
      <c r="I27" s="160"/>
    </row>
    <row r="28" spans="1:9" s="149" customFormat="1" ht="15" customHeight="1">
      <c r="A28" s="163"/>
      <c r="B28" s="315" t="s">
        <v>390</v>
      </c>
      <c r="C28" s="287">
        <f>SUM(D28:H28)</f>
        <v>-7219.5465482568106</v>
      </c>
      <c r="D28" s="287">
        <v>-7219.5465482568106</v>
      </c>
      <c r="E28" s="331">
        <v>0</v>
      </c>
      <c r="F28" s="331">
        <v>0</v>
      </c>
      <c r="G28" s="287">
        <v>0</v>
      </c>
      <c r="H28" s="331">
        <v>0</v>
      </c>
      <c r="I28" s="160"/>
    </row>
    <row r="29" spans="1:9" s="149" customFormat="1" ht="15" customHeight="1">
      <c r="A29" s="163"/>
      <c r="B29" s="140" t="s">
        <v>176</v>
      </c>
      <c r="C29" s="327">
        <f>SUM(D29:H29)</f>
        <v>71451.143954887666</v>
      </c>
      <c r="D29" s="327">
        <f>D27+D28</f>
        <v>68773.111052569802</v>
      </c>
      <c r="E29" s="327">
        <f>E27+E28</f>
        <v>13.779680694031615</v>
      </c>
      <c r="F29" s="327">
        <f>F27+F28</f>
        <v>711.43981064740956</v>
      </c>
      <c r="G29" s="327">
        <f>G27+G28</f>
        <v>1638.9499619271101</v>
      </c>
      <c r="H29" s="327">
        <f>H27+H28</f>
        <v>313.86344904930991</v>
      </c>
      <c r="I29" s="160"/>
    </row>
    <row r="30" spans="1:9" s="149" customFormat="1" ht="24.95" customHeight="1">
      <c r="A30" s="163"/>
      <c r="B30" s="330"/>
      <c r="C30" s="324">
        <v>2010</v>
      </c>
      <c r="D30" s="229"/>
      <c r="E30" s="229"/>
      <c r="F30" s="229"/>
      <c r="G30" s="229"/>
      <c r="H30" s="229"/>
    </row>
    <row r="31" spans="1:9" s="149" customFormat="1" ht="15" customHeight="1">
      <c r="A31" s="137" t="s">
        <v>108</v>
      </c>
      <c r="B31" s="139" t="s">
        <v>109</v>
      </c>
      <c r="C31" s="325">
        <v>32.910060472696749</v>
      </c>
      <c r="D31" s="325">
        <v>26.796308340473004</v>
      </c>
      <c r="E31" s="325">
        <v>0</v>
      </c>
      <c r="F31" s="325">
        <v>2.9760082587985401</v>
      </c>
      <c r="G31" s="325">
        <v>0.98031540426394148</v>
      </c>
      <c r="H31" s="325">
        <v>2.157428469161264</v>
      </c>
    </row>
    <row r="32" spans="1:9" s="149" customFormat="1" ht="15" customHeight="1">
      <c r="A32" s="137" t="s">
        <v>110</v>
      </c>
      <c r="B32" s="139" t="s">
        <v>111</v>
      </c>
      <c r="C32" s="326">
        <v>8.2712126791587508</v>
      </c>
      <c r="D32" s="325">
        <v>7.028281374940665</v>
      </c>
      <c r="E32" s="325">
        <v>0.11247855791921138</v>
      </c>
      <c r="F32" s="325">
        <v>0.72090443477491495</v>
      </c>
      <c r="G32" s="325">
        <v>2.9494767602030514E-2</v>
      </c>
      <c r="H32" s="325">
        <v>0.38005354392192814</v>
      </c>
    </row>
    <row r="33" spans="1:8" s="149" customFormat="1" ht="15" customHeight="1">
      <c r="A33" s="137" t="s">
        <v>112</v>
      </c>
      <c r="B33" s="139" t="s">
        <v>113</v>
      </c>
      <c r="C33" s="326">
        <v>632.0247529216374</v>
      </c>
      <c r="D33" s="325">
        <v>601.92180893431919</v>
      </c>
      <c r="E33" s="325">
        <v>1.608962104518878</v>
      </c>
      <c r="F33" s="325">
        <v>22.711359001774952</v>
      </c>
      <c r="G33" s="325">
        <v>1.9282789218153416</v>
      </c>
      <c r="H33" s="325">
        <v>3.8543439592089137</v>
      </c>
    </row>
    <row r="34" spans="1:8" s="149" customFormat="1" ht="15" customHeight="1">
      <c r="A34" s="137" t="s">
        <v>114</v>
      </c>
      <c r="B34" s="139" t="s">
        <v>115</v>
      </c>
      <c r="C34" s="326">
        <v>55.808041140645791</v>
      </c>
      <c r="D34" s="325">
        <v>41.501351084296019</v>
      </c>
      <c r="E34" s="325">
        <v>0.20031790846380015</v>
      </c>
      <c r="F34" s="325">
        <v>13.125761977373283</v>
      </c>
      <c r="G34" s="325">
        <v>0.11098077638629351</v>
      </c>
      <c r="H34" s="325">
        <v>0.86962939412639195</v>
      </c>
    </row>
    <row r="35" spans="1:8" s="149" customFormat="1" ht="15" customHeight="1">
      <c r="A35" s="137" t="s">
        <v>116</v>
      </c>
      <c r="B35" s="139" t="s">
        <v>117</v>
      </c>
      <c r="C35" s="326">
        <v>202.10047528563081</v>
      </c>
      <c r="D35" s="325">
        <v>172.84974709090088</v>
      </c>
      <c r="E35" s="325">
        <v>6.4415334073052186</v>
      </c>
      <c r="F35" s="325">
        <v>15.296901403119726</v>
      </c>
      <c r="G35" s="325">
        <v>0.90612040025886287</v>
      </c>
      <c r="H35" s="325">
        <v>6.6061729840461094</v>
      </c>
    </row>
    <row r="36" spans="1:8" s="149" customFormat="1" ht="15" customHeight="1">
      <c r="A36" s="137" t="s">
        <v>118</v>
      </c>
      <c r="B36" s="139" t="s">
        <v>119</v>
      </c>
      <c r="C36" s="326">
        <v>168.34700021566505</v>
      </c>
      <c r="D36" s="325">
        <v>138.82299368233316</v>
      </c>
      <c r="E36" s="325">
        <v>0.98496741660805498</v>
      </c>
      <c r="F36" s="325">
        <v>23.515122155319929</v>
      </c>
      <c r="G36" s="325">
        <v>1.0392631399152044</v>
      </c>
      <c r="H36" s="325">
        <v>3.9846538214887302</v>
      </c>
    </row>
    <row r="37" spans="1:8" s="149" customFormat="1" ht="15" customHeight="1">
      <c r="A37" s="137" t="s">
        <v>120</v>
      </c>
      <c r="B37" s="139" t="s">
        <v>121</v>
      </c>
      <c r="C37" s="326">
        <v>1043.9515881845944</v>
      </c>
      <c r="D37" s="325">
        <v>917.3779117166066</v>
      </c>
      <c r="E37" s="325">
        <v>3.4531093224467364</v>
      </c>
      <c r="F37" s="325">
        <v>106.02164415139343</v>
      </c>
      <c r="G37" s="325">
        <v>7.0481559896396915</v>
      </c>
      <c r="H37" s="325">
        <v>10.050767004507804</v>
      </c>
    </row>
    <row r="38" spans="1:8" s="149" customFormat="1" ht="15" customHeight="1">
      <c r="A38" s="137" t="s">
        <v>122</v>
      </c>
      <c r="B38" s="139" t="s">
        <v>123</v>
      </c>
      <c r="C38" s="326">
        <v>237.88353737450223</v>
      </c>
      <c r="D38" s="325">
        <v>181.89437076473277</v>
      </c>
      <c r="E38" s="325">
        <v>0.81241623968949661</v>
      </c>
      <c r="F38" s="325">
        <v>50.317690595806567</v>
      </c>
      <c r="G38" s="325">
        <v>1.3310782516130617</v>
      </c>
      <c r="H38" s="325">
        <v>3.5279815226603133</v>
      </c>
    </row>
    <row r="39" spans="1:8" s="149" customFormat="1" ht="15" customHeight="1">
      <c r="A39" s="137" t="s">
        <v>124</v>
      </c>
      <c r="B39" s="139" t="s">
        <v>125</v>
      </c>
      <c r="C39" s="326">
        <v>73.761878867588962</v>
      </c>
      <c r="D39" s="325">
        <v>69.794228059692472</v>
      </c>
      <c r="E39" s="325">
        <v>0.25728248745589122</v>
      </c>
      <c r="F39" s="325">
        <v>3.2959582008709165</v>
      </c>
      <c r="G39" s="325">
        <v>0.29721396006568196</v>
      </c>
      <c r="H39" s="325">
        <v>0.11719615950400246</v>
      </c>
    </row>
    <row r="40" spans="1:8" s="149" customFormat="1" ht="15" customHeight="1">
      <c r="A40" s="137" t="s">
        <v>126</v>
      </c>
      <c r="B40" s="139" t="s">
        <v>127</v>
      </c>
      <c r="C40" s="326">
        <v>158.48797402870525</v>
      </c>
      <c r="D40" s="325">
        <v>146.32528317478841</v>
      </c>
      <c r="E40" s="325">
        <v>1.7461886531888682</v>
      </c>
      <c r="F40" s="325">
        <v>7.7864398401527035</v>
      </c>
      <c r="G40" s="325">
        <v>0.82084033591083438</v>
      </c>
      <c r="H40" s="325">
        <v>1.8092220246644297</v>
      </c>
    </row>
    <row r="41" spans="1:8" s="149" customFormat="1" ht="15" customHeight="1">
      <c r="A41" s="137" t="s">
        <v>128</v>
      </c>
      <c r="B41" s="139" t="s">
        <v>129</v>
      </c>
      <c r="C41" s="326">
        <v>54.698509308860281</v>
      </c>
      <c r="D41" s="325">
        <v>53.666162282336217</v>
      </c>
      <c r="E41" s="325">
        <v>0.1231864155115709</v>
      </c>
      <c r="F41" s="325">
        <v>0.6654742946691421</v>
      </c>
      <c r="G41" s="325">
        <v>0.17257166843943061</v>
      </c>
      <c r="H41" s="325">
        <v>7.1114647903925909E-2</v>
      </c>
    </row>
    <row r="42" spans="1:8" s="149" customFormat="1" ht="15" customHeight="1">
      <c r="A42" s="137" t="s">
        <v>130</v>
      </c>
      <c r="B42" s="139" t="s">
        <v>131</v>
      </c>
      <c r="C42" s="326">
        <v>126.14821451487389</v>
      </c>
      <c r="D42" s="325">
        <v>117.48444705344318</v>
      </c>
      <c r="E42" s="325">
        <v>4.1179675159850528E-2</v>
      </c>
      <c r="F42" s="325">
        <v>6.518961580271573</v>
      </c>
      <c r="G42" s="325">
        <v>0.64097860642879145</v>
      </c>
      <c r="H42" s="325">
        <v>1.4626475995704844</v>
      </c>
    </row>
    <row r="43" spans="1:8" s="149" customFormat="1" ht="15" customHeight="1">
      <c r="A43" s="137" t="s">
        <v>132</v>
      </c>
      <c r="B43" s="139" t="s">
        <v>133</v>
      </c>
      <c r="C43" s="326">
        <v>1065.8427500584742</v>
      </c>
      <c r="D43" s="325">
        <v>993.42231834340907</v>
      </c>
      <c r="E43" s="325">
        <v>0.39138576719182494</v>
      </c>
      <c r="F43" s="325">
        <v>53.850309674682997</v>
      </c>
      <c r="G43" s="325">
        <v>5.7360403609842088</v>
      </c>
      <c r="H43" s="325">
        <v>12.442695912205986</v>
      </c>
    </row>
    <row r="44" spans="1:8" s="149" customFormat="1" ht="15" customHeight="1">
      <c r="A44" s="137" t="s">
        <v>134</v>
      </c>
      <c r="B44" s="139" t="s">
        <v>135</v>
      </c>
      <c r="C44" s="326">
        <v>46.034501193717098</v>
      </c>
      <c r="D44" s="325">
        <v>43.489246124065502</v>
      </c>
      <c r="E44" s="325">
        <v>4.6522546509846004E-2</v>
      </c>
      <c r="F44" s="325">
        <v>1.8679196759679653</v>
      </c>
      <c r="G44" s="325">
        <v>0.22284047330712869</v>
      </c>
      <c r="H44" s="325">
        <v>0.40797237386664525</v>
      </c>
    </row>
    <row r="45" spans="1:8" s="149" customFormat="1" ht="15" customHeight="1">
      <c r="A45" s="137" t="s">
        <v>136</v>
      </c>
      <c r="B45" s="139" t="s">
        <v>137</v>
      </c>
      <c r="C45" s="326">
        <v>170.5411793521705</v>
      </c>
      <c r="D45" s="325">
        <v>107.43774680978105</v>
      </c>
      <c r="E45" s="325">
        <v>6.1821847249647943</v>
      </c>
      <c r="F45" s="325">
        <v>20.021602619239189</v>
      </c>
      <c r="G45" s="325">
        <v>1.5381694587178603</v>
      </c>
      <c r="H45" s="325">
        <v>35.361475739467579</v>
      </c>
    </row>
    <row r="46" spans="1:8" s="149" customFormat="1" ht="15" customHeight="1">
      <c r="A46" s="137" t="s">
        <v>138</v>
      </c>
      <c r="B46" s="139" t="s">
        <v>139</v>
      </c>
      <c r="C46" s="326">
        <v>16.091410944953299</v>
      </c>
      <c r="D46" s="325">
        <v>14.457892385024778</v>
      </c>
      <c r="E46" s="325">
        <v>0.10260831393779145</v>
      </c>
      <c r="F46" s="325">
        <v>0.73533564318676226</v>
      </c>
      <c r="G46" s="325">
        <v>0.65729458998615409</v>
      </c>
      <c r="H46" s="325">
        <v>0.1382800128178133</v>
      </c>
    </row>
    <row r="47" spans="1:8" s="149" customFormat="1" ht="15" customHeight="1">
      <c r="A47" s="137" t="s">
        <v>140</v>
      </c>
      <c r="B47" s="139" t="s">
        <v>141</v>
      </c>
      <c r="C47" s="326">
        <v>192.55705925888856</v>
      </c>
      <c r="D47" s="325">
        <v>185.86226322039326</v>
      </c>
      <c r="E47" s="325">
        <v>0.52210024090324203</v>
      </c>
      <c r="F47" s="325">
        <v>4.0887968095822824</v>
      </c>
      <c r="G47" s="325">
        <v>0.71706902312249354</v>
      </c>
      <c r="H47" s="325">
        <v>1.3668299648873012</v>
      </c>
    </row>
    <row r="48" spans="1:8" s="149" customFormat="1" ht="15" customHeight="1">
      <c r="A48" s="137" t="s">
        <v>146</v>
      </c>
      <c r="B48" s="139" t="s">
        <v>142</v>
      </c>
      <c r="C48" s="326">
        <v>261.90899657315714</v>
      </c>
      <c r="D48" s="325">
        <v>242.25082933088294</v>
      </c>
      <c r="E48" s="325">
        <v>1.3594620868589118</v>
      </c>
      <c r="F48" s="325">
        <v>13.237109400384476</v>
      </c>
      <c r="G48" s="325">
        <v>1.9962485672015369</v>
      </c>
      <c r="H48" s="325">
        <v>3.0653471878292882</v>
      </c>
    </row>
    <row r="49" spans="1:8" s="149" customFormat="1" ht="9.9499999999999993" customHeight="1">
      <c r="A49" s="227"/>
      <c r="B49" s="228"/>
      <c r="C49" s="325"/>
      <c r="D49" s="325"/>
      <c r="E49" s="325"/>
      <c r="F49" s="325"/>
      <c r="G49" s="325"/>
      <c r="H49" s="325"/>
    </row>
    <row r="50" spans="1:8" s="149" customFormat="1" ht="15" customHeight="1">
      <c r="A50" s="181"/>
      <c r="B50" s="140" t="s">
        <v>143</v>
      </c>
      <c r="C50" s="327">
        <f t="shared" ref="C50:H50" si="2">SUM(C31:C48)</f>
        <v>4547.3691423759201</v>
      </c>
      <c r="D50" s="327">
        <f t="shared" si="2"/>
        <v>4062.3831897724194</v>
      </c>
      <c r="E50" s="327">
        <f t="shared" si="2"/>
        <v>24.385885868633991</v>
      </c>
      <c r="F50" s="327">
        <f t="shared" si="2"/>
        <v>346.75329971736937</v>
      </c>
      <c r="G50" s="327">
        <f t="shared" si="2"/>
        <v>26.17295469565855</v>
      </c>
      <c r="H50" s="327">
        <f t="shared" si="2"/>
        <v>87.673812321838909</v>
      </c>
    </row>
    <row r="51" spans="1:8" s="149" customFormat="1" ht="15" customHeight="1">
      <c r="A51" s="163"/>
      <c r="B51" s="315" t="s">
        <v>334</v>
      </c>
      <c r="C51" s="328">
        <v>60603.523836253771</v>
      </c>
      <c r="D51" s="329">
        <v>58950.139705469985</v>
      </c>
      <c r="E51" s="329">
        <v>0</v>
      </c>
      <c r="F51" s="329">
        <v>168.29017742584242</v>
      </c>
      <c r="G51" s="329">
        <v>1466.8826521982419</v>
      </c>
      <c r="H51" s="329">
        <v>18.211301159699573</v>
      </c>
    </row>
    <row r="52" spans="1:8" s="149" customFormat="1" ht="15" customHeight="1">
      <c r="A52" s="163"/>
      <c r="B52" s="140" t="s">
        <v>425</v>
      </c>
      <c r="C52" s="327">
        <f t="shared" ref="C52:H52" si="3">SUM(C50:C51)</f>
        <v>65150.892978629694</v>
      </c>
      <c r="D52" s="327">
        <f t="shared" si="3"/>
        <v>63012.522895242408</v>
      </c>
      <c r="E52" s="327">
        <f t="shared" si="3"/>
        <v>24.385885868633991</v>
      </c>
      <c r="F52" s="327">
        <f t="shared" si="3"/>
        <v>515.04347714321182</v>
      </c>
      <c r="G52" s="327">
        <f t="shared" si="3"/>
        <v>1493.0556068939004</v>
      </c>
      <c r="H52" s="327">
        <f t="shared" si="3"/>
        <v>105.88511348153848</v>
      </c>
    </row>
    <row r="53" spans="1:8" s="149" customFormat="1" ht="15" customHeight="1">
      <c r="A53" s="163"/>
      <c r="B53" s="315" t="s">
        <v>390</v>
      </c>
      <c r="C53" s="287">
        <f>SUM(D53:H53)</f>
        <v>-8168.9412397026199</v>
      </c>
      <c r="D53" s="287">
        <v>-8168.9412397026199</v>
      </c>
      <c r="E53" s="331">
        <v>0</v>
      </c>
      <c r="F53" s="331">
        <v>0</v>
      </c>
      <c r="G53" s="287">
        <v>0</v>
      </c>
      <c r="H53" s="331">
        <v>0</v>
      </c>
    </row>
    <row r="54" spans="1:8" s="149" customFormat="1" ht="15" customHeight="1">
      <c r="A54" s="163"/>
      <c r="B54" s="140" t="s">
        <v>176</v>
      </c>
      <c r="C54" s="327">
        <f>SUM(D54:H54)</f>
        <v>56981.951738927084</v>
      </c>
      <c r="D54" s="327">
        <f>D52+D53</f>
        <v>54843.581655539791</v>
      </c>
      <c r="E54" s="327">
        <f>E52+E53</f>
        <v>24.385885868633991</v>
      </c>
      <c r="F54" s="327">
        <f>F52+F53</f>
        <v>515.04347714321182</v>
      </c>
      <c r="G54" s="327">
        <f>G52+G53</f>
        <v>1493.0556068939004</v>
      </c>
      <c r="H54" s="327">
        <f>H52+H53</f>
        <v>105.88511348153848</v>
      </c>
    </row>
    <row r="55" spans="1:8" s="149" customFormat="1" ht="24.95" hidden="1" customHeight="1">
      <c r="A55" s="163"/>
      <c r="B55" s="330"/>
      <c r="C55" s="324">
        <v>2011</v>
      </c>
      <c r="D55" s="229"/>
      <c r="E55" s="229"/>
      <c r="F55" s="229"/>
      <c r="G55" s="229"/>
      <c r="H55" s="229"/>
    </row>
    <row r="56" spans="1:8" s="149" customFormat="1" ht="15" hidden="1" customHeight="1">
      <c r="A56" s="137" t="s">
        <v>108</v>
      </c>
      <c r="B56" s="139" t="s">
        <v>109</v>
      </c>
      <c r="C56" s="325">
        <v>32.05770109951213</v>
      </c>
      <c r="D56" s="325">
        <v>26.037790538041033</v>
      </c>
      <c r="E56" s="325">
        <v>0</v>
      </c>
      <c r="F56" s="325">
        <v>2.812517258585296</v>
      </c>
      <c r="G56" s="325">
        <v>0.97577711354234742</v>
      </c>
      <c r="H56" s="325">
        <v>2.2316161893434519</v>
      </c>
    </row>
    <row r="57" spans="1:8" s="149" customFormat="1" ht="15" hidden="1" customHeight="1">
      <c r="A57" s="137" t="s">
        <v>110</v>
      </c>
      <c r="B57" s="139" t="s">
        <v>111</v>
      </c>
      <c r="C57" s="326">
        <v>7.3584132389978665</v>
      </c>
      <c r="D57" s="325">
        <v>6.2405207897793424</v>
      </c>
      <c r="E57" s="325">
        <v>0.11124214524426876</v>
      </c>
      <c r="F57" s="325">
        <v>0.62572805752998462</v>
      </c>
      <c r="G57" s="325">
        <v>2.8526924024265661E-2</v>
      </c>
      <c r="H57" s="325">
        <v>0.35239532242000476</v>
      </c>
    </row>
    <row r="58" spans="1:8" s="149" customFormat="1" ht="15" hidden="1" customHeight="1">
      <c r="A58" s="137" t="s">
        <v>112</v>
      </c>
      <c r="B58" s="139" t="s">
        <v>113</v>
      </c>
      <c r="C58" s="326">
        <v>661.371766445611</v>
      </c>
      <c r="D58" s="325">
        <v>632.18951816547485</v>
      </c>
      <c r="E58" s="325">
        <v>1.7761336556414438</v>
      </c>
      <c r="F58" s="325">
        <v>21.917279076391402</v>
      </c>
      <c r="G58" s="325">
        <v>1.9000321683233929</v>
      </c>
      <c r="H58" s="325">
        <v>3.588803379780003</v>
      </c>
    </row>
    <row r="59" spans="1:8" s="149" customFormat="1" ht="15" hidden="1" customHeight="1">
      <c r="A59" s="137" t="s">
        <v>114</v>
      </c>
      <c r="B59" s="139" t="s">
        <v>115</v>
      </c>
      <c r="C59" s="326">
        <v>45.68915442754038</v>
      </c>
      <c r="D59" s="325">
        <v>31.548463655735929</v>
      </c>
      <c r="E59" s="325">
        <v>0.2084114889817324</v>
      </c>
      <c r="F59" s="325">
        <v>13.071850201837336</v>
      </c>
      <c r="G59" s="325">
        <v>9.0660909227803191E-2</v>
      </c>
      <c r="H59" s="325">
        <v>0.76976817175758594</v>
      </c>
    </row>
    <row r="60" spans="1:8" s="149" customFormat="1" ht="15" hidden="1" customHeight="1">
      <c r="A60" s="137" t="s">
        <v>116</v>
      </c>
      <c r="B60" s="139" t="s">
        <v>117</v>
      </c>
      <c r="C60" s="326">
        <v>193.04758128543844</v>
      </c>
      <c r="D60" s="325">
        <v>164.7758913209986</v>
      </c>
      <c r="E60" s="325">
        <v>6.7416139274477054</v>
      </c>
      <c r="F60" s="325">
        <v>14.52330512775692</v>
      </c>
      <c r="G60" s="325">
        <v>0.90002826950723003</v>
      </c>
      <c r="H60" s="325">
        <v>6.1067426397280107</v>
      </c>
    </row>
    <row r="61" spans="1:8" s="149" customFormat="1" ht="15" hidden="1" customHeight="1">
      <c r="A61" s="137" t="s">
        <v>118</v>
      </c>
      <c r="B61" s="139" t="s">
        <v>119</v>
      </c>
      <c r="C61" s="326">
        <v>174.19171522438106</v>
      </c>
      <c r="D61" s="325">
        <v>145.15613194780957</v>
      </c>
      <c r="E61" s="325">
        <v>1.0974551397291012</v>
      </c>
      <c r="F61" s="325">
        <v>22.943362109432773</v>
      </c>
      <c r="G61" s="325">
        <v>1.1246642101621449</v>
      </c>
      <c r="H61" s="325">
        <v>3.8701018172474768</v>
      </c>
    </row>
    <row r="62" spans="1:8" s="149" customFormat="1" ht="15" hidden="1" customHeight="1">
      <c r="A62" s="137" t="s">
        <v>120</v>
      </c>
      <c r="B62" s="139" t="s">
        <v>121</v>
      </c>
      <c r="C62" s="326">
        <v>1047.3717704198298</v>
      </c>
      <c r="D62" s="325">
        <v>924.27562875277181</v>
      </c>
      <c r="E62" s="325">
        <v>3.9206597081146475</v>
      </c>
      <c r="F62" s="325">
        <v>102.84052985997123</v>
      </c>
      <c r="G62" s="325">
        <v>7.1430850112920306</v>
      </c>
      <c r="H62" s="325">
        <v>9.1918670876801283</v>
      </c>
    </row>
    <row r="63" spans="1:8" s="149" customFormat="1" ht="15" hidden="1" customHeight="1">
      <c r="A63" s="137" t="s">
        <v>122</v>
      </c>
      <c r="B63" s="139" t="s">
        <v>123</v>
      </c>
      <c r="C63" s="326">
        <v>202.72151590686093</v>
      </c>
      <c r="D63" s="325">
        <v>150.3899431539929</v>
      </c>
      <c r="E63" s="325">
        <v>0.85133791779448997</v>
      </c>
      <c r="F63" s="325">
        <v>47.061126206617949</v>
      </c>
      <c r="G63" s="325">
        <v>1.2162434595470346</v>
      </c>
      <c r="H63" s="325">
        <v>3.2028651689085517</v>
      </c>
    </row>
    <row r="64" spans="1:8" s="149" customFormat="1" ht="15" hidden="1" customHeight="1">
      <c r="A64" s="137" t="s">
        <v>124</v>
      </c>
      <c r="B64" s="139" t="s">
        <v>125</v>
      </c>
      <c r="C64" s="326">
        <v>75.338272242527921</v>
      </c>
      <c r="D64" s="325">
        <v>71.291166903970037</v>
      </c>
      <c r="E64" s="325">
        <v>0.27408456268015613</v>
      </c>
      <c r="F64" s="325">
        <v>3.3535113083247605</v>
      </c>
      <c r="G64" s="325">
        <v>0.30519900908152714</v>
      </c>
      <c r="H64" s="325">
        <v>0.11431045847144213</v>
      </c>
    </row>
    <row r="65" spans="1:8" s="149" customFormat="1" ht="15" hidden="1" customHeight="1">
      <c r="A65" s="137" t="s">
        <v>126</v>
      </c>
      <c r="B65" s="139" t="s">
        <v>127</v>
      </c>
      <c r="C65" s="326">
        <v>181.83184505191025</v>
      </c>
      <c r="D65" s="325">
        <v>168.55802624112408</v>
      </c>
      <c r="E65" s="325">
        <v>1.8683666885270847</v>
      </c>
      <c r="F65" s="325">
        <v>8.6733995899114902</v>
      </c>
      <c r="G65" s="325">
        <v>0.90745308534916203</v>
      </c>
      <c r="H65" s="325">
        <v>1.8245994469984015</v>
      </c>
    </row>
    <row r="66" spans="1:8" s="149" customFormat="1" ht="15" hidden="1" customHeight="1">
      <c r="A66" s="137" t="s">
        <v>128</v>
      </c>
      <c r="B66" s="139" t="s">
        <v>129</v>
      </c>
      <c r="C66" s="326">
        <v>56.792518051671074</v>
      </c>
      <c r="D66" s="325">
        <v>55.711714701377595</v>
      </c>
      <c r="E66" s="325">
        <v>0.12062401291547215</v>
      </c>
      <c r="F66" s="325">
        <v>0.70394406472123272</v>
      </c>
      <c r="G66" s="325">
        <v>0.1883558545163842</v>
      </c>
      <c r="H66" s="325">
        <v>6.7879418140393152E-2</v>
      </c>
    </row>
    <row r="67" spans="1:8" s="149" customFormat="1" ht="15" hidden="1" customHeight="1">
      <c r="A67" s="137" t="s">
        <v>130</v>
      </c>
      <c r="B67" s="139" t="s">
        <v>131</v>
      </c>
      <c r="C67" s="326">
        <v>129.38504914506279</v>
      </c>
      <c r="D67" s="325">
        <v>120.59398709393565</v>
      </c>
      <c r="E67" s="325">
        <v>6.455618468994713E-2</v>
      </c>
      <c r="F67" s="325">
        <v>6.7030339606364624</v>
      </c>
      <c r="G67" s="325">
        <v>0.66036696033713516</v>
      </c>
      <c r="H67" s="325">
        <v>1.3631049454635917</v>
      </c>
    </row>
    <row r="68" spans="1:8" s="149" customFormat="1" ht="15" hidden="1" customHeight="1">
      <c r="A68" s="137" t="s">
        <v>132</v>
      </c>
      <c r="B68" s="139" t="s">
        <v>133</v>
      </c>
      <c r="C68" s="326">
        <v>1033.3580178640589</v>
      </c>
      <c r="D68" s="325">
        <v>965.03928677741976</v>
      </c>
      <c r="E68" s="325">
        <v>0.41524313677193236</v>
      </c>
      <c r="F68" s="325">
        <v>50.77776999179445</v>
      </c>
      <c r="G68" s="325">
        <v>5.7374183500271352</v>
      </c>
      <c r="H68" s="325">
        <v>11.388299608045489</v>
      </c>
    </row>
    <row r="69" spans="1:8" s="149" customFormat="1" ht="15" hidden="1" customHeight="1">
      <c r="A69" s="137" t="s">
        <v>134</v>
      </c>
      <c r="B69" s="139" t="s">
        <v>135</v>
      </c>
      <c r="C69" s="326">
        <v>47.759853433565411</v>
      </c>
      <c r="D69" s="325">
        <v>44.996969765905305</v>
      </c>
      <c r="E69" s="325">
        <v>5.7555229071624713E-2</v>
      </c>
      <c r="F69" s="325">
        <v>2.0365839486857835</v>
      </c>
      <c r="G69" s="325">
        <v>0.24692531031449133</v>
      </c>
      <c r="H69" s="325">
        <v>0.42181917958821125</v>
      </c>
    </row>
    <row r="70" spans="1:8" s="149" customFormat="1" ht="15" hidden="1" customHeight="1">
      <c r="A70" s="137" t="s">
        <v>136</v>
      </c>
      <c r="B70" s="139" t="s">
        <v>332</v>
      </c>
      <c r="C70" s="326">
        <v>164.25575298973172</v>
      </c>
      <c r="D70" s="325">
        <v>103.23572613283291</v>
      </c>
      <c r="E70" s="325">
        <v>6.4717016707167767</v>
      </c>
      <c r="F70" s="325">
        <v>19.648512806501447</v>
      </c>
      <c r="G70" s="325">
        <v>1.5760148573953892</v>
      </c>
      <c r="H70" s="325">
        <v>33.323797522285197</v>
      </c>
    </row>
    <row r="71" spans="1:8" s="149" customFormat="1" ht="15" hidden="1" customHeight="1">
      <c r="A71" s="137" t="s">
        <v>138</v>
      </c>
      <c r="B71" s="139" t="s">
        <v>139</v>
      </c>
      <c r="C71" s="326">
        <v>16.598799475565418</v>
      </c>
      <c r="D71" s="325">
        <v>14.896818008465175</v>
      </c>
      <c r="E71" s="325">
        <v>0.11542845445359784</v>
      </c>
      <c r="F71" s="325">
        <v>0.71827717806850333</v>
      </c>
      <c r="G71" s="325">
        <v>0.73879750210287309</v>
      </c>
      <c r="H71" s="325">
        <v>0.12947833247526888</v>
      </c>
    </row>
    <row r="72" spans="1:8" s="149" customFormat="1" ht="15" hidden="1" customHeight="1">
      <c r="A72" s="137" t="s">
        <v>140</v>
      </c>
      <c r="B72" s="139" t="s">
        <v>141</v>
      </c>
      <c r="C72" s="326">
        <v>207.861552708061</v>
      </c>
      <c r="D72" s="325">
        <v>200.77676645934241</v>
      </c>
      <c r="E72" s="325">
        <v>0.58904726307055566</v>
      </c>
      <c r="F72" s="325">
        <v>4.3931324039084343</v>
      </c>
      <c r="G72" s="325">
        <v>0.7362291076947467</v>
      </c>
      <c r="H72" s="325">
        <v>1.3663774740448313</v>
      </c>
    </row>
    <row r="73" spans="1:8" s="149" customFormat="1" ht="15" hidden="1" customHeight="1">
      <c r="A73" s="137" t="s">
        <v>146</v>
      </c>
      <c r="B73" s="139" t="s">
        <v>142</v>
      </c>
      <c r="C73" s="326">
        <v>250.7252673695817</v>
      </c>
      <c r="D73" s="325">
        <v>232.10343841367688</v>
      </c>
      <c r="E73" s="325">
        <v>1.4271700543152783</v>
      </c>
      <c r="F73" s="325">
        <v>12.462254946527411</v>
      </c>
      <c r="G73" s="325">
        <v>1.9251031780600565</v>
      </c>
      <c r="H73" s="325">
        <v>2.8073007770020686</v>
      </c>
    </row>
    <row r="74" spans="1:8" s="149" customFormat="1" ht="9.9499999999999993" hidden="1" customHeight="1">
      <c r="A74" s="227"/>
      <c r="B74" s="228"/>
      <c r="C74" s="325"/>
      <c r="D74" s="325"/>
      <c r="E74" s="325"/>
      <c r="F74" s="325"/>
      <c r="G74" s="325"/>
      <c r="H74" s="325"/>
    </row>
    <row r="75" spans="1:8" s="149" customFormat="1" ht="15" hidden="1" customHeight="1">
      <c r="A75" s="181"/>
      <c r="B75" s="140" t="s">
        <v>143</v>
      </c>
      <c r="C75" s="327">
        <f t="shared" ref="C75:H75" si="4">SUM(C56:C73)</f>
        <v>4527.7165463799074</v>
      </c>
      <c r="D75" s="327">
        <f t="shared" si="4"/>
        <v>4057.8177888226542</v>
      </c>
      <c r="E75" s="327">
        <f t="shared" si="4"/>
        <v>26.110631240165812</v>
      </c>
      <c r="F75" s="327">
        <f t="shared" si="4"/>
        <v>335.26611809720293</v>
      </c>
      <c r="G75" s="327">
        <f t="shared" si="4"/>
        <v>26.40088128050515</v>
      </c>
      <c r="H75" s="327">
        <f t="shared" si="4"/>
        <v>82.121126939380105</v>
      </c>
    </row>
    <row r="76" spans="1:8" s="149" customFormat="1" ht="15" hidden="1" customHeight="1">
      <c r="A76" s="163"/>
      <c r="B76" s="315" t="s">
        <v>334</v>
      </c>
      <c r="C76" s="328">
        <v>60471.732954918851</v>
      </c>
      <c r="D76" s="329">
        <v>58788.345227488135</v>
      </c>
      <c r="E76" s="329">
        <v>0</v>
      </c>
      <c r="F76" s="329">
        <v>165.19248591539872</v>
      </c>
      <c r="G76" s="329">
        <v>1500.9841678086968</v>
      </c>
      <c r="H76" s="329">
        <v>17.211073706615593</v>
      </c>
    </row>
    <row r="77" spans="1:8" s="149" customFormat="1" ht="15" hidden="1" customHeight="1">
      <c r="A77" s="163"/>
      <c r="B77" s="140" t="s">
        <v>425</v>
      </c>
      <c r="C77" s="327">
        <f t="shared" ref="C77:H77" si="5">SUM(C75:C76)</f>
        <v>64999.449501298761</v>
      </c>
      <c r="D77" s="327">
        <f t="shared" si="5"/>
        <v>62846.163016310791</v>
      </c>
      <c r="E77" s="327">
        <f t="shared" si="5"/>
        <v>26.110631240165812</v>
      </c>
      <c r="F77" s="327">
        <f t="shared" si="5"/>
        <v>500.45860401260165</v>
      </c>
      <c r="G77" s="327">
        <f t="shared" si="5"/>
        <v>1527.3850490892021</v>
      </c>
      <c r="H77" s="327">
        <f t="shared" si="5"/>
        <v>99.332200645995698</v>
      </c>
    </row>
    <row r="78" spans="1:8" s="149" customFormat="1" ht="15" hidden="1" customHeight="1">
      <c r="A78" s="163"/>
      <c r="B78" s="315" t="s">
        <v>390</v>
      </c>
      <c r="C78" s="287">
        <f>SUM(D78:H78)</f>
        <v>-8277.6335279721425</v>
      </c>
      <c r="D78" s="287">
        <v>-8277.6335279721425</v>
      </c>
      <c r="E78" s="331">
        <v>0</v>
      </c>
      <c r="F78" s="331">
        <v>0</v>
      </c>
      <c r="G78" s="287">
        <v>0</v>
      </c>
      <c r="H78" s="331">
        <v>0</v>
      </c>
    </row>
    <row r="79" spans="1:8" s="149" customFormat="1" ht="15" hidden="1" customHeight="1">
      <c r="A79" s="163"/>
      <c r="B79" s="140" t="s">
        <v>176</v>
      </c>
      <c r="C79" s="327">
        <f>SUM(D79:H79)</f>
        <v>56721.815973326615</v>
      </c>
      <c r="D79" s="327">
        <f>D77+D78</f>
        <v>54568.529488338652</v>
      </c>
      <c r="E79" s="327">
        <f>E77+E78</f>
        <v>26.110631240165812</v>
      </c>
      <c r="F79" s="327">
        <f>F77+F78</f>
        <v>500.45860401260165</v>
      </c>
      <c r="G79" s="327">
        <f>G77+G78</f>
        <v>1527.3850490892021</v>
      </c>
      <c r="H79" s="327">
        <f>H77+H78</f>
        <v>99.332200645995698</v>
      </c>
    </row>
    <row r="80" spans="1:8" s="149" customFormat="1" ht="24.95" hidden="1" customHeight="1">
      <c r="A80" s="163"/>
      <c r="B80" s="330"/>
      <c r="C80" s="324">
        <v>2012</v>
      </c>
      <c r="D80" s="229"/>
      <c r="E80" s="229"/>
      <c r="F80" s="229"/>
      <c r="G80" s="229"/>
      <c r="H80" s="229"/>
    </row>
    <row r="81" spans="1:8" s="149" customFormat="1" ht="15" hidden="1" customHeight="1">
      <c r="A81" s="137" t="s">
        <v>108</v>
      </c>
      <c r="B81" s="139" t="s">
        <v>109</v>
      </c>
      <c r="C81" s="325">
        <v>29.504206137589655</v>
      </c>
      <c r="D81" s="325">
        <v>23.519319995653159</v>
      </c>
      <c r="E81" s="325">
        <v>0</v>
      </c>
      <c r="F81" s="325">
        <v>2.6955576665198175</v>
      </c>
      <c r="G81" s="325">
        <v>0.9774408755392423</v>
      </c>
      <c r="H81" s="325">
        <v>2.3118875998774375</v>
      </c>
    </row>
    <row r="82" spans="1:8" s="149" customFormat="1" ht="15" hidden="1" customHeight="1">
      <c r="A82" s="137" t="s">
        <v>110</v>
      </c>
      <c r="B82" s="139" t="s">
        <v>111</v>
      </c>
      <c r="C82" s="326">
        <v>6.8239333034558918</v>
      </c>
      <c r="D82" s="325">
        <v>5.80350343790432</v>
      </c>
      <c r="E82" s="325">
        <v>0.11261442125513245</v>
      </c>
      <c r="F82" s="325">
        <v>0.55024749450222266</v>
      </c>
      <c r="G82" s="325">
        <v>2.7249866833215237E-2</v>
      </c>
      <c r="H82" s="325">
        <v>0.33031808296100107</v>
      </c>
    </row>
    <row r="83" spans="1:8" s="149" customFormat="1" ht="15" hidden="1" customHeight="1">
      <c r="A83" s="137" t="s">
        <v>112</v>
      </c>
      <c r="B83" s="139" t="s">
        <v>113</v>
      </c>
      <c r="C83" s="326">
        <v>668.55308612584338</v>
      </c>
      <c r="D83" s="325">
        <v>639.50282817433765</v>
      </c>
      <c r="E83" s="325">
        <v>1.9319032463771477</v>
      </c>
      <c r="F83" s="325">
        <v>21.489651481640866</v>
      </c>
      <c r="G83" s="325">
        <v>2.1713649752655484</v>
      </c>
      <c r="H83" s="325">
        <v>3.4573382482221446</v>
      </c>
    </row>
    <row r="84" spans="1:8" s="149" customFormat="1" ht="15" hidden="1" customHeight="1">
      <c r="A84" s="137" t="s">
        <v>114</v>
      </c>
      <c r="B84" s="139" t="s">
        <v>115</v>
      </c>
      <c r="C84" s="326">
        <v>47.312512565397917</v>
      </c>
      <c r="D84" s="325">
        <v>32.232369514167729</v>
      </c>
      <c r="E84" s="325">
        <v>0.24125121951810904</v>
      </c>
      <c r="F84" s="325">
        <v>13.952704324877791</v>
      </c>
      <c r="G84" s="325">
        <v>0.11452842582075973</v>
      </c>
      <c r="H84" s="325">
        <v>0.77165908101352709</v>
      </c>
    </row>
    <row r="85" spans="1:8" s="149" customFormat="1" ht="15" hidden="1" customHeight="1">
      <c r="A85" s="137" t="s">
        <v>116</v>
      </c>
      <c r="B85" s="139" t="s">
        <v>117</v>
      </c>
      <c r="C85" s="326">
        <v>183.82432180044256</v>
      </c>
      <c r="D85" s="325">
        <v>156.36938059973653</v>
      </c>
      <c r="E85" s="325">
        <v>6.9615559878565145</v>
      </c>
      <c r="F85" s="325">
        <v>13.893555420169381</v>
      </c>
      <c r="G85" s="325">
        <v>0.90805974279238411</v>
      </c>
      <c r="H85" s="325">
        <v>5.6917700498877739</v>
      </c>
    </row>
    <row r="86" spans="1:8" s="149" customFormat="1" ht="15" hidden="1" customHeight="1">
      <c r="A86" s="137" t="s">
        <v>118</v>
      </c>
      <c r="B86" s="139" t="s">
        <v>119</v>
      </c>
      <c r="C86" s="326">
        <v>182.19639429559848</v>
      </c>
      <c r="D86" s="325">
        <v>153.38188872308297</v>
      </c>
      <c r="E86" s="325">
        <v>1.1918359582834854</v>
      </c>
      <c r="F86" s="325">
        <v>22.658405755752241</v>
      </c>
      <c r="G86" s="325">
        <v>1.2037332479368124</v>
      </c>
      <c r="H86" s="325">
        <v>3.760530610542959</v>
      </c>
    </row>
    <row r="87" spans="1:8" s="149" customFormat="1" ht="15" hidden="1" customHeight="1">
      <c r="A87" s="137" t="s">
        <v>120</v>
      </c>
      <c r="B87" s="139" t="s">
        <v>121</v>
      </c>
      <c r="C87" s="326">
        <v>1044.7256447305419</v>
      </c>
      <c r="D87" s="325">
        <v>922.27914044199804</v>
      </c>
      <c r="E87" s="325">
        <v>4.3385601849876752</v>
      </c>
      <c r="F87" s="325">
        <v>101.70485512067367</v>
      </c>
      <c r="G87" s="325">
        <v>7.689047700845471</v>
      </c>
      <c r="H87" s="325">
        <v>8.7140412820369733</v>
      </c>
    </row>
    <row r="88" spans="1:8" s="149" customFormat="1" ht="15" hidden="1" customHeight="1">
      <c r="A88" s="137" t="s">
        <v>122</v>
      </c>
      <c r="B88" s="139" t="s">
        <v>123</v>
      </c>
      <c r="C88" s="326">
        <v>206.36923256174234</v>
      </c>
      <c r="D88" s="325">
        <v>154.59769908624818</v>
      </c>
      <c r="E88" s="325">
        <v>0.88158388435751989</v>
      </c>
      <c r="F88" s="325">
        <v>46.55344834103731</v>
      </c>
      <c r="G88" s="325">
        <v>1.2142036462606915</v>
      </c>
      <c r="H88" s="325">
        <v>3.122297603838613</v>
      </c>
    </row>
    <row r="89" spans="1:8" s="149" customFormat="1" ht="15" hidden="1" customHeight="1">
      <c r="A89" s="137" t="s">
        <v>124</v>
      </c>
      <c r="B89" s="139" t="s">
        <v>125</v>
      </c>
      <c r="C89" s="326">
        <v>77.122738664364505</v>
      </c>
      <c r="D89" s="325">
        <v>72.975652217466433</v>
      </c>
      <c r="E89" s="325">
        <v>0.28657165734029655</v>
      </c>
      <c r="F89" s="325">
        <v>3.4259457098174106</v>
      </c>
      <c r="G89" s="325">
        <v>0.32699840199858293</v>
      </c>
      <c r="H89" s="325">
        <v>0.10757067774178113</v>
      </c>
    </row>
    <row r="90" spans="1:8" s="149" customFormat="1" ht="15" hidden="1" customHeight="1">
      <c r="A90" s="137" t="s">
        <v>126</v>
      </c>
      <c r="B90" s="139" t="s">
        <v>127</v>
      </c>
      <c r="C90" s="326">
        <v>183.25528997753088</v>
      </c>
      <c r="D90" s="325">
        <v>170.32635885901652</v>
      </c>
      <c r="E90" s="325">
        <v>1.9308554287671131</v>
      </c>
      <c r="F90" s="325">
        <v>8.3517770826827125</v>
      </c>
      <c r="G90" s="325">
        <v>0.94913200584534607</v>
      </c>
      <c r="H90" s="325">
        <v>1.6971666012192106</v>
      </c>
    </row>
    <row r="91" spans="1:8" s="149" customFormat="1" ht="15" hidden="1" customHeight="1">
      <c r="A91" s="137" t="s">
        <v>128</v>
      </c>
      <c r="B91" s="139" t="s">
        <v>129</v>
      </c>
      <c r="C91" s="326">
        <v>59.778890768195481</v>
      </c>
      <c r="D91" s="325">
        <v>58.675303679757342</v>
      </c>
      <c r="E91" s="325">
        <v>0.12543232286140771</v>
      </c>
      <c r="F91" s="325">
        <v>0.71401162977074151</v>
      </c>
      <c r="G91" s="325">
        <v>0.20180698480830422</v>
      </c>
      <c r="H91" s="325">
        <v>6.2336150997688279E-2</v>
      </c>
    </row>
    <row r="92" spans="1:8" s="149" customFormat="1" ht="15" hidden="1" customHeight="1">
      <c r="A92" s="137" t="s">
        <v>130</v>
      </c>
      <c r="B92" s="139" t="s">
        <v>131</v>
      </c>
      <c r="C92" s="326">
        <v>137.8546989418729</v>
      </c>
      <c r="D92" s="325">
        <v>128.87619608626261</v>
      </c>
      <c r="E92" s="325">
        <v>8.6520835842357882E-2</v>
      </c>
      <c r="F92" s="325">
        <v>6.9197081737624506</v>
      </c>
      <c r="G92" s="325">
        <v>0.68933824482613626</v>
      </c>
      <c r="H92" s="325">
        <v>1.2829356011793509</v>
      </c>
    </row>
    <row r="93" spans="1:8" s="149" customFormat="1" ht="15" hidden="1" customHeight="1">
      <c r="A93" s="137" t="s">
        <v>132</v>
      </c>
      <c r="B93" s="139" t="s">
        <v>133</v>
      </c>
      <c r="C93" s="326">
        <v>1028.7542054671194</v>
      </c>
      <c r="D93" s="325">
        <v>962.82825575822358</v>
      </c>
      <c r="E93" s="325">
        <v>0.43766121005570247</v>
      </c>
      <c r="F93" s="325">
        <v>48.91460530928763</v>
      </c>
      <c r="G93" s="325">
        <v>5.8886624628658417</v>
      </c>
      <c r="H93" s="325">
        <v>10.685020726686815</v>
      </c>
    </row>
    <row r="94" spans="1:8" s="149" customFormat="1" ht="15" hidden="1" customHeight="1">
      <c r="A94" s="137" t="s">
        <v>134</v>
      </c>
      <c r="B94" s="139" t="s">
        <v>135</v>
      </c>
      <c r="C94" s="326">
        <v>49.520167156998617</v>
      </c>
      <c r="D94" s="325">
        <v>46.524907604979873</v>
      </c>
      <c r="E94" s="325">
        <v>6.6184533575539814E-2</v>
      </c>
      <c r="F94" s="325">
        <v>2.2145274139286704</v>
      </c>
      <c r="G94" s="325">
        <v>0.27166003313572362</v>
      </c>
      <c r="H94" s="325">
        <v>0.44288757137881057</v>
      </c>
    </row>
    <row r="95" spans="1:8" s="149" customFormat="1" ht="15" hidden="1" customHeight="1">
      <c r="A95" s="137" t="s">
        <v>136</v>
      </c>
      <c r="B95" s="139" t="s">
        <v>332</v>
      </c>
      <c r="C95" s="326">
        <v>156.69490722813646</v>
      </c>
      <c r="D95" s="325">
        <v>96.314513364416229</v>
      </c>
      <c r="E95" s="325">
        <v>6.7303139076949492</v>
      </c>
      <c r="F95" s="325">
        <v>20.221595422956682</v>
      </c>
      <c r="G95" s="325">
        <v>1.6160355808915472</v>
      </c>
      <c r="H95" s="325">
        <v>31.812448952177043</v>
      </c>
    </row>
    <row r="96" spans="1:8" s="149" customFormat="1" ht="15" hidden="1" customHeight="1">
      <c r="A96" s="137" t="s">
        <v>138</v>
      </c>
      <c r="B96" s="139" t="s">
        <v>139</v>
      </c>
      <c r="C96" s="326">
        <v>17.269900981683552</v>
      </c>
      <c r="D96" s="325">
        <v>15.478262715747142</v>
      </c>
      <c r="E96" s="325">
        <v>0.1312431128569321</v>
      </c>
      <c r="F96" s="325">
        <v>0.72075478684983407</v>
      </c>
      <c r="G96" s="325">
        <v>0.81738045161688</v>
      </c>
      <c r="H96" s="325">
        <v>0.12225991461276355</v>
      </c>
    </row>
    <row r="97" spans="1:8" s="149" customFormat="1" ht="15" hidden="1" customHeight="1">
      <c r="A97" s="137" t="s">
        <v>140</v>
      </c>
      <c r="B97" s="139" t="s">
        <v>141</v>
      </c>
      <c r="C97" s="326">
        <v>221.92763561512177</v>
      </c>
      <c r="D97" s="325">
        <v>214.5839394498426</v>
      </c>
      <c r="E97" s="325">
        <v>0.62693272320692661</v>
      </c>
      <c r="F97" s="325">
        <v>4.5821205048131528</v>
      </c>
      <c r="G97" s="325">
        <v>0.77010493224303955</v>
      </c>
      <c r="H97" s="325">
        <v>1.3645380050160536</v>
      </c>
    </row>
    <row r="98" spans="1:8" s="149" customFormat="1" ht="15" hidden="1" customHeight="1">
      <c r="A98" s="137" t="s">
        <v>146</v>
      </c>
      <c r="B98" s="139" t="s">
        <v>142</v>
      </c>
      <c r="C98" s="326">
        <v>242.37962100080787</v>
      </c>
      <c r="D98" s="325">
        <v>224.32783597558981</v>
      </c>
      <c r="E98" s="325">
        <v>1.4799856207561863</v>
      </c>
      <c r="F98" s="325">
        <v>12.041478733944921</v>
      </c>
      <c r="G98" s="325">
        <v>1.8919642244347212</v>
      </c>
      <c r="H98" s="325">
        <v>2.6383564460822138</v>
      </c>
    </row>
    <row r="99" spans="1:8" s="149" customFormat="1" ht="9.9499999999999993" hidden="1" customHeight="1">
      <c r="A99" s="227"/>
      <c r="B99" s="228"/>
      <c r="C99" s="325"/>
      <c r="D99" s="325"/>
      <c r="E99" s="325"/>
      <c r="F99" s="325"/>
      <c r="G99" s="325"/>
      <c r="H99" s="325"/>
    </row>
    <row r="100" spans="1:8" s="149" customFormat="1" ht="15" hidden="1" customHeight="1">
      <c r="A100" s="181"/>
      <c r="B100" s="140" t="s">
        <v>143</v>
      </c>
      <c r="C100" s="327">
        <f t="shared" ref="C100:H100" si="6">SUM(C81:C98)</f>
        <v>4543.8673873224434</v>
      </c>
      <c r="D100" s="327">
        <f t="shared" si="6"/>
        <v>4078.597355684431</v>
      </c>
      <c r="E100" s="327">
        <f t="shared" si="6"/>
        <v>27.561006255592993</v>
      </c>
      <c r="F100" s="327">
        <f t="shared" si="6"/>
        <v>331.6049503729875</v>
      </c>
      <c r="G100" s="327">
        <f t="shared" si="6"/>
        <v>27.728711803960252</v>
      </c>
      <c r="H100" s="327">
        <f t="shared" si="6"/>
        <v>78.375363205472169</v>
      </c>
    </row>
    <row r="101" spans="1:8" s="149" customFormat="1" ht="15" hidden="1" customHeight="1">
      <c r="A101" s="163"/>
      <c r="B101" s="315" t="s">
        <v>334</v>
      </c>
      <c r="C101" s="328">
        <v>58004.159845829163</v>
      </c>
      <c r="D101" s="329">
        <v>56278.818211240468</v>
      </c>
      <c r="E101" s="329">
        <v>0</v>
      </c>
      <c r="F101" s="329">
        <v>163.42455299939607</v>
      </c>
      <c r="G101" s="329">
        <v>1545.4653393184972</v>
      </c>
      <c r="H101" s="329">
        <v>16.451742270799862</v>
      </c>
    </row>
    <row r="102" spans="1:8" s="149" customFormat="1" ht="15" hidden="1" customHeight="1">
      <c r="A102" s="163"/>
      <c r="B102" s="140" t="s">
        <v>425</v>
      </c>
      <c r="C102" s="327">
        <f t="shared" ref="C102:H102" si="7">SUM(C100:C101)</f>
        <v>62548.027233151603</v>
      </c>
      <c r="D102" s="327">
        <f t="shared" si="7"/>
        <v>60357.415566924901</v>
      </c>
      <c r="E102" s="327">
        <f t="shared" si="7"/>
        <v>27.561006255592993</v>
      </c>
      <c r="F102" s="327">
        <f t="shared" si="7"/>
        <v>495.0295033723836</v>
      </c>
      <c r="G102" s="327">
        <f t="shared" si="7"/>
        <v>1573.1940511224575</v>
      </c>
      <c r="H102" s="327">
        <f t="shared" si="7"/>
        <v>94.827105476272038</v>
      </c>
    </row>
    <row r="103" spans="1:8" s="149" customFormat="1" ht="15" hidden="1" customHeight="1">
      <c r="A103" s="163"/>
      <c r="B103" s="315" t="s">
        <v>390</v>
      </c>
      <c r="C103" s="287">
        <f>SUM(D103:H103)</f>
        <v>-8316.5217462381406</v>
      </c>
      <c r="D103" s="287">
        <v>-8316.5217462381406</v>
      </c>
      <c r="E103" s="331">
        <v>0</v>
      </c>
      <c r="F103" s="331">
        <v>0</v>
      </c>
      <c r="G103" s="287">
        <v>0</v>
      </c>
      <c r="H103" s="331">
        <v>0</v>
      </c>
    </row>
    <row r="104" spans="1:8" s="149" customFormat="1" ht="15" hidden="1" customHeight="1">
      <c r="A104" s="163"/>
      <c r="B104" s="140" t="s">
        <v>176</v>
      </c>
      <c r="C104" s="327">
        <f>SUM(D104:H104)</f>
        <v>54231.505486913469</v>
      </c>
      <c r="D104" s="327">
        <f>D102+D103</f>
        <v>52040.893820686761</v>
      </c>
      <c r="E104" s="327">
        <f>E102+E103</f>
        <v>27.561006255592993</v>
      </c>
      <c r="F104" s="327">
        <f>F102+F103</f>
        <v>495.0295033723836</v>
      </c>
      <c r="G104" s="327">
        <f>G102+G103</f>
        <v>1573.1940511224575</v>
      </c>
      <c r="H104" s="327">
        <f>H102+H103</f>
        <v>94.827105476272038</v>
      </c>
    </row>
    <row r="105" spans="1:8" s="149" customFormat="1" ht="24.95" hidden="1" customHeight="1">
      <c r="A105" s="163"/>
      <c r="B105" s="330"/>
      <c r="C105" s="324">
        <v>2013</v>
      </c>
      <c r="D105" s="229"/>
      <c r="E105" s="229"/>
      <c r="F105" s="229"/>
      <c r="G105" s="229"/>
      <c r="H105" s="229"/>
    </row>
    <row r="106" spans="1:8" s="149" customFormat="1" ht="15" hidden="1" customHeight="1">
      <c r="A106" s="137" t="s">
        <v>108</v>
      </c>
      <c r="B106" s="139" t="s">
        <v>109</v>
      </c>
      <c r="C106" s="325">
        <v>29.000383175399826</v>
      </c>
      <c r="D106" s="325">
        <v>23.243548010088947</v>
      </c>
      <c r="E106" s="325">
        <v>0</v>
      </c>
      <c r="F106" s="325">
        <v>2.4779847020586474</v>
      </c>
      <c r="G106" s="325">
        <v>0.95330539959522276</v>
      </c>
      <c r="H106" s="325">
        <v>2.3255450636570054</v>
      </c>
    </row>
    <row r="107" spans="1:8" s="149" customFormat="1" ht="15" hidden="1" customHeight="1">
      <c r="A107" s="137" t="s">
        <v>110</v>
      </c>
      <c r="B107" s="139" t="s">
        <v>111</v>
      </c>
      <c r="C107" s="326">
        <v>6.629305095668359</v>
      </c>
      <c r="D107" s="325">
        <v>5.6973044971690143</v>
      </c>
      <c r="E107" s="325">
        <v>0.11557609132827271</v>
      </c>
      <c r="F107" s="325">
        <v>0.48100104658434245</v>
      </c>
      <c r="G107" s="325">
        <v>2.7091463168068528E-2</v>
      </c>
      <c r="H107" s="325">
        <v>0.30833199741866024</v>
      </c>
    </row>
    <row r="108" spans="1:8" s="149" customFormat="1" ht="15" hidden="1" customHeight="1">
      <c r="A108" s="137" t="s">
        <v>112</v>
      </c>
      <c r="B108" s="139" t="s">
        <v>113</v>
      </c>
      <c r="C108" s="326">
        <v>660.41689635039347</v>
      </c>
      <c r="D108" s="325">
        <v>632.11551222330718</v>
      </c>
      <c r="E108" s="325">
        <v>2.0496462213950748</v>
      </c>
      <c r="F108" s="325">
        <v>20.852766236283443</v>
      </c>
      <c r="G108" s="325">
        <v>2.1450107907591365</v>
      </c>
      <c r="H108" s="325">
        <v>3.2539608786487149</v>
      </c>
    </row>
    <row r="109" spans="1:8" s="149" customFormat="1" ht="15" hidden="1" customHeight="1">
      <c r="A109" s="137" t="s">
        <v>114</v>
      </c>
      <c r="B109" s="139" t="s">
        <v>115</v>
      </c>
      <c r="C109" s="326">
        <v>40.054791641559227</v>
      </c>
      <c r="D109" s="325">
        <v>24.209204084666069</v>
      </c>
      <c r="E109" s="325">
        <v>0.26446934616071949</v>
      </c>
      <c r="F109" s="325">
        <v>14.695411285300947</v>
      </c>
      <c r="G109" s="325">
        <v>0.13231627663245069</v>
      </c>
      <c r="H109" s="325">
        <v>0.75339064879903739</v>
      </c>
    </row>
    <row r="110" spans="1:8" s="149" customFormat="1" ht="15" hidden="1" customHeight="1">
      <c r="A110" s="137" t="s">
        <v>116</v>
      </c>
      <c r="B110" s="139" t="s">
        <v>117</v>
      </c>
      <c r="C110" s="326">
        <v>178.54613080757386</v>
      </c>
      <c r="D110" s="325">
        <v>152.10558029325696</v>
      </c>
      <c r="E110" s="325">
        <v>7.0835590905167454</v>
      </c>
      <c r="F110" s="325">
        <v>13.147007304712671</v>
      </c>
      <c r="G110" s="325">
        <v>0.90682871988467473</v>
      </c>
      <c r="H110" s="325">
        <v>5.3031553992027787</v>
      </c>
    </row>
    <row r="111" spans="1:8" s="149" customFormat="1" ht="15" hidden="1" customHeight="1">
      <c r="A111" s="137" t="s">
        <v>118</v>
      </c>
      <c r="B111" s="139" t="s">
        <v>119</v>
      </c>
      <c r="C111" s="326">
        <v>179.93502636830573</v>
      </c>
      <c r="D111" s="325">
        <v>157.66338639002717</v>
      </c>
      <c r="E111" s="325">
        <v>1.2708774575281838</v>
      </c>
      <c r="F111" s="325">
        <v>16.155000668039641</v>
      </c>
      <c r="G111" s="325">
        <v>1.2595567223646933</v>
      </c>
      <c r="H111" s="325">
        <v>3.5862051303460456</v>
      </c>
    </row>
    <row r="112" spans="1:8" s="149" customFormat="1" ht="15" hidden="1" customHeight="1">
      <c r="A112" s="137" t="s">
        <v>120</v>
      </c>
      <c r="B112" s="139" t="s">
        <v>121</v>
      </c>
      <c r="C112" s="326">
        <v>1030.976668351735</v>
      </c>
      <c r="D112" s="325">
        <v>911.089208741231</v>
      </c>
      <c r="E112" s="325">
        <v>4.7094236282615212</v>
      </c>
      <c r="F112" s="325">
        <v>99.45711661877192</v>
      </c>
      <c r="G112" s="325">
        <v>7.5965014755693261</v>
      </c>
      <c r="H112" s="325">
        <v>8.1244178879013482</v>
      </c>
    </row>
    <row r="113" spans="1:8" s="149" customFormat="1" ht="15" hidden="1" customHeight="1">
      <c r="A113" s="137" t="s">
        <v>122</v>
      </c>
      <c r="B113" s="139" t="s">
        <v>123</v>
      </c>
      <c r="C113" s="326">
        <v>212.18465720553579</v>
      </c>
      <c r="D113" s="325">
        <v>134.04148733607119</v>
      </c>
      <c r="E113" s="325">
        <v>0.89834339194004731</v>
      </c>
      <c r="F113" s="325">
        <v>73.077577364761069</v>
      </c>
      <c r="G113" s="325">
        <v>1.1730802065979433</v>
      </c>
      <c r="H113" s="325">
        <v>2.9941689061655312</v>
      </c>
    </row>
    <row r="114" spans="1:8" s="149" customFormat="1" ht="15" hidden="1" customHeight="1">
      <c r="A114" s="137" t="s">
        <v>124</v>
      </c>
      <c r="B114" s="139" t="s">
        <v>125</v>
      </c>
      <c r="C114" s="326">
        <v>76.825326969001324</v>
      </c>
      <c r="D114" s="325">
        <v>72.501048582818711</v>
      </c>
      <c r="E114" s="325">
        <v>0.28744670030152913</v>
      </c>
      <c r="F114" s="325">
        <v>3.5892629820983353</v>
      </c>
      <c r="G114" s="325">
        <v>0.34080275405628235</v>
      </c>
      <c r="H114" s="325">
        <v>0.10676594972646322</v>
      </c>
    </row>
    <row r="115" spans="1:8" s="149" customFormat="1" ht="15" hidden="1" customHeight="1">
      <c r="A115" s="137" t="s">
        <v>126</v>
      </c>
      <c r="B115" s="139" t="s">
        <v>127</v>
      </c>
      <c r="C115" s="326">
        <v>180.77705598201754</v>
      </c>
      <c r="D115" s="325">
        <v>168.4038481786489</v>
      </c>
      <c r="E115" s="325">
        <v>1.9683755398558036</v>
      </c>
      <c r="F115" s="325">
        <v>7.8692647866734369</v>
      </c>
      <c r="G115" s="325">
        <v>0.96258216582475775</v>
      </c>
      <c r="H115" s="325">
        <v>1.5729853110146592</v>
      </c>
    </row>
    <row r="116" spans="1:8" s="149" customFormat="1" ht="15" hidden="1" customHeight="1">
      <c r="A116" s="137" t="s">
        <v>128</v>
      </c>
      <c r="B116" s="139" t="s">
        <v>129</v>
      </c>
      <c r="C116" s="326">
        <v>59.672776696668791</v>
      </c>
      <c r="D116" s="325">
        <v>58.513406033763403</v>
      </c>
      <c r="E116" s="325">
        <v>0.12292884465333177</v>
      </c>
      <c r="F116" s="325">
        <v>0.7696016745349481</v>
      </c>
      <c r="G116" s="325">
        <v>0.20534543821593976</v>
      </c>
      <c r="H116" s="325">
        <v>6.1494705501168354E-2</v>
      </c>
    </row>
    <row r="117" spans="1:8" s="149" customFormat="1" ht="15" hidden="1" customHeight="1">
      <c r="A117" s="137" t="s">
        <v>130</v>
      </c>
      <c r="B117" s="139" t="s">
        <v>131</v>
      </c>
      <c r="C117" s="326">
        <v>136.87411874219515</v>
      </c>
      <c r="D117" s="325">
        <v>127.54960698446151</v>
      </c>
      <c r="E117" s="325">
        <v>0.1144272236212322</v>
      </c>
      <c r="F117" s="325">
        <v>7.2993395615475212</v>
      </c>
      <c r="G117" s="325">
        <v>0.71025588481422008</v>
      </c>
      <c r="H117" s="325">
        <v>1.2004890877506744</v>
      </c>
    </row>
    <row r="118" spans="1:8" s="149" customFormat="1" ht="15" hidden="1" customHeight="1">
      <c r="A118" s="137" t="s">
        <v>132</v>
      </c>
      <c r="B118" s="139" t="s">
        <v>133</v>
      </c>
      <c r="C118" s="326">
        <v>1015.1448487144443</v>
      </c>
      <c r="D118" s="325">
        <v>951.84380632552609</v>
      </c>
      <c r="E118" s="325">
        <v>0.45962395812049994</v>
      </c>
      <c r="F118" s="325">
        <v>46.986111823603395</v>
      </c>
      <c r="G118" s="325">
        <v>5.9572016603730455</v>
      </c>
      <c r="H118" s="325">
        <v>9.8981049468212348</v>
      </c>
    </row>
    <row r="119" spans="1:8" s="149" customFormat="1" ht="15" hidden="1" customHeight="1">
      <c r="A119" s="137" t="s">
        <v>134</v>
      </c>
      <c r="B119" s="139" t="s">
        <v>135</v>
      </c>
      <c r="C119" s="326">
        <v>49.186836685193605</v>
      </c>
      <c r="D119" s="325">
        <v>45.940436825585543</v>
      </c>
      <c r="E119" s="325">
        <v>7.3233864802384849E-2</v>
      </c>
      <c r="F119" s="325">
        <v>2.3952242436764379</v>
      </c>
      <c r="G119" s="325">
        <v>0.32570728700874579</v>
      </c>
      <c r="H119" s="325">
        <v>0.45223446412049173</v>
      </c>
    </row>
    <row r="120" spans="1:8" s="149" customFormat="1" ht="15" hidden="1" customHeight="1">
      <c r="A120" s="137" t="s">
        <v>136</v>
      </c>
      <c r="B120" s="139" t="s">
        <v>332</v>
      </c>
      <c r="C120" s="326">
        <v>151.90956574634504</v>
      </c>
      <c r="D120" s="325">
        <v>92.656887921688607</v>
      </c>
      <c r="E120" s="325">
        <v>6.8690800203950575</v>
      </c>
      <c r="F120" s="325">
        <v>20.865493675969063</v>
      </c>
      <c r="G120" s="325">
        <v>1.5834763906785567</v>
      </c>
      <c r="H120" s="325">
        <v>29.934627737613763</v>
      </c>
    </row>
    <row r="121" spans="1:8" s="149" customFormat="1" ht="15" hidden="1" customHeight="1">
      <c r="A121" s="137" t="s">
        <v>138</v>
      </c>
      <c r="B121" s="139" t="s">
        <v>139</v>
      </c>
      <c r="C121" s="326">
        <v>17.108898371654071</v>
      </c>
      <c r="D121" s="325">
        <v>15.130658492631959</v>
      </c>
      <c r="E121" s="325">
        <v>0.14166499769113</v>
      </c>
      <c r="F121" s="325">
        <v>0.79349134346890826</v>
      </c>
      <c r="G121" s="325">
        <v>0.92951760425459429</v>
      </c>
      <c r="H121" s="325">
        <v>0.11356593360747883</v>
      </c>
    </row>
    <row r="122" spans="1:8" s="149" customFormat="1" ht="15" hidden="1" customHeight="1">
      <c r="A122" s="137" t="s">
        <v>140</v>
      </c>
      <c r="B122" s="139" t="s">
        <v>141</v>
      </c>
      <c r="C122" s="326">
        <v>221.50100254376088</v>
      </c>
      <c r="D122" s="325">
        <v>213.71241006576369</v>
      </c>
      <c r="E122" s="325">
        <v>0.66335621404517564</v>
      </c>
      <c r="F122" s="325">
        <v>5.0090453816714291</v>
      </c>
      <c r="G122" s="325">
        <v>0.7742661647453789</v>
      </c>
      <c r="H122" s="325">
        <v>1.341924717535226</v>
      </c>
    </row>
    <row r="123" spans="1:8" s="149" customFormat="1" ht="15" hidden="1" customHeight="1">
      <c r="A123" s="137" t="s">
        <v>146</v>
      </c>
      <c r="B123" s="139" t="s">
        <v>142</v>
      </c>
      <c r="C123" s="326">
        <v>238.55966211650673</v>
      </c>
      <c r="D123" s="325">
        <v>221.22735703493984</v>
      </c>
      <c r="E123" s="325">
        <v>1.5166115030226153</v>
      </c>
      <c r="F123" s="325">
        <v>11.547479342486344</v>
      </c>
      <c r="G123" s="325">
        <v>1.8290094952739482</v>
      </c>
      <c r="H123" s="325">
        <v>2.4392047407839854</v>
      </c>
    </row>
    <row r="124" spans="1:8" s="149" customFormat="1" ht="9.9499999999999993" hidden="1" customHeight="1">
      <c r="A124" s="227"/>
      <c r="B124" s="228"/>
      <c r="C124" s="325"/>
      <c r="D124" s="325"/>
      <c r="E124" s="325"/>
      <c r="F124" s="325"/>
      <c r="G124" s="325"/>
      <c r="H124" s="325"/>
    </row>
    <row r="125" spans="1:8" s="149" customFormat="1" ht="15" hidden="1" customHeight="1">
      <c r="A125" s="181"/>
      <c r="B125" s="140" t="s">
        <v>143</v>
      </c>
      <c r="C125" s="327">
        <f t="shared" ref="C125:H125" si="8">SUM(C106:C123)</f>
        <v>4485.3039515639584</v>
      </c>
      <c r="D125" s="327">
        <f t="shared" si="8"/>
        <v>4007.6446980216456</v>
      </c>
      <c r="E125" s="327">
        <f t="shared" si="8"/>
        <v>28.608644093639327</v>
      </c>
      <c r="F125" s="327">
        <f t="shared" si="8"/>
        <v>347.46818004224252</v>
      </c>
      <c r="G125" s="327">
        <f t="shared" si="8"/>
        <v>27.81185589981698</v>
      </c>
      <c r="H125" s="327">
        <f t="shared" si="8"/>
        <v>73.770573506614255</v>
      </c>
    </row>
    <row r="126" spans="1:8" s="149" customFormat="1" ht="15" hidden="1" customHeight="1">
      <c r="A126" s="163"/>
      <c r="B126" s="315" t="s">
        <v>334</v>
      </c>
      <c r="C126" s="328">
        <v>56849.366112138778</v>
      </c>
      <c r="D126" s="329">
        <v>55134.542348084979</v>
      </c>
      <c r="E126" s="329">
        <v>0</v>
      </c>
      <c r="F126" s="329">
        <v>134.61428958476549</v>
      </c>
      <c r="G126" s="329">
        <v>1564.6871699034093</v>
      </c>
      <c r="H126" s="329">
        <v>15.522304565627369</v>
      </c>
    </row>
    <row r="127" spans="1:8" s="149" customFormat="1" ht="15" hidden="1" customHeight="1">
      <c r="A127" s="163"/>
      <c r="B127" s="140" t="s">
        <v>425</v>
      </c>
      <c r="C127" s="327">
        <f t="shared" ref="C127:H127" si="9">SUM(C125:C126)</f>
        <v>61334.670063702739</v>
      </c>
      <c r="D127" s="327">
        <f t="shared" si="9"/>
        <v>59142.187046106621</v>
      </c>
      <c r="E127" s="327">
        <f t="shared" si="9"/>
        <v>28.608644093639327</v>
      </c>
      <c r="F127" s="327">
        <f t="shared" si="9"/>
        <v>482.08246962700798</v>
      </c>
      <c r="G127" s="327">
        <f t="shared" si="9"/>
        <v>1592.4990258032262</v>
      </c>
      <c r="H127" s="327">
        <f t="shared" si="9"/>
        <v>89.292878072241621</v>
      </c>
    </row>
    <row r="128" spans="1:8" s="149" customFormat="1" ht="15" hidden="1" customHeight="1">
      <c r="A128" s="163"/>
      <c r="B128" s="315" t="s">
        <v>390</v>
      </c>
      <c r="C128" s="287">
        <f>SUM(D128:H128)</f>
        <v>-7163.5113757494646</v>
      </c>
      <c r="D128" s="287">
        <v>-7163.5113757494646</v>
      </c>
      <c r="E128" s="331">
        <v>0</v>
      </c>
      <c r="F128" s="331">
        <v>0</v>
      </c>
      <c r="G128" s="287">
        <v>0</v>
      </c>
      <c r="H128" s="331">
        <v>0</v>
      </c>
    </row>
    <row r="129" spans="1:8" s="149" customFormat="1" ht="15" hidden="1" customHeight="1">
      <c r="A129" s="163"/>
      <c r="B129" s="140" t="s">
        <v>176</v>
      </c>
      <c r="C129" s="327">
        <f>SUM(D129:H129)</f>
        <v>54171.158687953277</v>
      </c>
      <c r="D129" s="327">
        <f>D127+D128</f>
        <v>51978.675670357159</v>
      </c>
      <c r="E129" s="327">
        <f>E127+E128</f>
        <v>28.608644093639327</v>
      </c>
      <c r="F129" s="327">
        <f>F127+F128</f>
        <v>482.08246962700798</v>
      </c>
      <c r="G129" s="327">
        <f>G127+G128</f>
        <v>1592.4990258032262</v>
      </c>
      <c r="H129" s="327">
        <f>H127+H128</f>
        <v>89.292878072241621</v>
      </c>
    </row>
    <row r="130" spans="1:8" s="149" customFormat="1" ht="24.95" hidden="1" customHeight="1">
      <c r="A130" s="163"/>
      <c r="B130" s="330"/>
      <c r="C130" s="324">
        <v>2014</v>
      </c>
      <c r="D130" s="229"/>
      <c r="E130" s="229"/>
      <c r="F130" s="229"/>
      <c r="G130" s="229"/>
      <c r="H130" s="229"/>
    </row>
    <row r="131" spans="1:8" s="149" customFormat="1" ht="15" hidden="1" customHeight="1">
      <c r="A131" s="137" t="s">
        <v>108</v>
      </c>
      <c r="B131" s="139" t="s">
        <v>109</v>
      </c>
      <c r="C131" s="325">
        <f>SUM(D131:H131)</f>
        <v>45.554956057482904</v>
      </c>
      <c r="D131" s="325">
        <v>39.350471383029785</v>
      </c>
      <c r="E131" s="325">
        <v>0</v>
      </c>
      <c r="F131" s="325">
        <v>4.9985158602959272</v>
      </c>
      <c r="G131" s="325">
        <v>0.93985747616910886</v>
      </c>
      <c r="H131" s="325">
        <v>0.26611133798808434</v>
      </c>
    </row>
    <row r="132" spans="1:8" s="149" customFormat="1" ht="15" hidden="1" customHeight="1">
      <c r="A132" s="137" t="s">
        <v>110</v>
      </c>
      <c r="B132" s="139" t="s">
        <v>111</v>
      </c>
      <c r="C132" s="326">
        <f t="shared" ref="C132:C148" si="10">SUM(D132:H132)</f>
        <v>6.5177398856135662</v>
      </c>
      <c r="D132" s="325">
        <v>5.4039214442483274</v>
      </c>
      <c r="E132" s="325">
        <v>0.18020697107115435</v>
      </c>
      <c r="F132" s="325">
        <v>0.81741286861568718</v>
      </c>
      <c r="G132" s="325">
        <v>2.7259422385737052E-2</v>
      </c>
      <c r="H132" s="325">
        <v>8.8939179292660736E-2</v>
      </c>
    </row>
    <row r="133" spans="1:8" s="149" customFormat="1" ht="15" hidden="1" customHeight="1">
      <c r="A133" s="137" t="s">
        <v>112</v>
      </c>
      <c r="B133" s="139" t="s">
        <v>113</v>
      </c>
      <c r="C133" s="326">
        <f t="shared" si="10"/>
        <v>821.07957624219671</v>
      </c>
      <c r="D133" s="325">
        <v>777.42431224623704</v>
      </c>
      <c r="E133" s="325">
        <v>3.2587129897461016</v>
      </c>
      <c r="F133" s="325">
        <v>36.233814680495378</v>
      </c>
      <c r="G133" s="325">
        <v>2.5149780131536539</v>
      </c>
      <c r="H133" s="325">
        <v>1.6477583125645843</v>
      </c>
    </row>
    <row r="134" spans="1:8" s="149" customFormat="1" ht="15" hidden="1" customHeight="1">
      <c r="A134" s="137" t="s">
        <v>114</v>
      </c>
      <c r="B134" s="139" t="s">
        <v>115</v>
      </c>
      <c r="C134" s="326">
        <f t="shared" si="10"/>
        <v>45.670552042636508</v>
      </c>
      <c r="D134" s="325">
        <v>35.625832428176977</v>
      </c>
      <c r="E134" s="325">
        <v>0.42892827569807429</v>
      </c>
      <c r="F134" s="325">
        <v>9.0928139455745018</v>
      </c>
      <c r="G134" s="325">
        <v>0.1394576246690607</v>
      </c>
      <c r="H134" s="325">
        <v>0.38351976851789282</v>
      </c>
    </row>
    <row r="135" spans="1:8" ht="15" hidden="1" customHeight="1">
      <c r="A135" s="137" t="s">
        <v>116</v>
      </c>
      <c r="B135" s="139" t="s">
        <v>117</v>
      </c>
      <c r="C135" s="326">
        <f t="shared" si="10"/>
        <v>29.792263335490901</v>
      </c>
      <c r="D135" s="325">
        <v>21.946448421647336</v>
      </c>
      <c r="E135" s="325">
        <v>0.74116807705898546</v>
      </c>
      <c r="F135" s="325">
        <v>6.3005894563209157</v>
      </c>
      <c r="G135" s="325">
        <v>8.6519036267774185E-2</v>
      </c>
      <c r="H135" s="325">
        <v>0.71753834419588691</v>
      </c>
    </row>
    <row r="136" spans="1:8" ht="15" hidden="1" customHeight="1">
      <c r="A136" s="137" t="s">
        <v>118</v>
      </c>
      <c r="B136" s="139" t="s">
        <v>119</v>
      </c>
      <c r="C136" s="326">
        <f t="shared" si="10"/>
        <v>227.3264407343535</v>
      </c>
      <c r="D136" s="325">
        <v>184.2632367346456</v>
      </c>
      <c r="E136" s="325">
        <v>2.0829071091927283</v>
      </c>
      <c r="F136" s="325">
        <v>39.257518920153395</v>
      </c>
      <c r="G136" s="325">
        <v>1.2969954158315182</v>
      </c>
      <c r="H136" s="325">
        <v>0.42578255453024677</v>
      </c>
    </row>
    <row r="137" spans="1:8" ht="15" hidden="1" customHeight="1">
      <c r="A137" s="137" t="s">
        <v>120</v>
      </c>
      <c r="B137" s="139" t="s">
        <v>121</v>
      </c>
      <c r="C137" s="326">
        <f t="shared" si="10"/>
        <v>512.87083253053606</v>
      </c>
      <c r="D137" s="325">
        <v>426.46868405950465</v>
      </c>
      <c r="E137" s="325">
        <v>5.2809563661029983</v>
      </c>
      <c r="F137" s="325">
        <v>77.351128720304473</v>
      </c>
      <c r="G137" s="325">
        <v>1.7526228337658756</v>
      </c>
      <c r="H137" s="325">
        <v>2.0174405508580606</v>
      </c>
    </row>
    <row r="138" spans="1:8" ht="15" hidden="1" customHeight="1">
      <c r="A138" s="137" t="s">
        <v>122</v>
      </c>
      <c r="B138" s="139" t="s">
        <v>123</v>
      </c>
      <c r="C138" s="326">
        <f t="shared" si="10"/>
        <v>338.97031316501676</v>
      </c>
      <c r="D138" s="325">
        <v>258.7784125007156</v>
      </c>
      <c r="E138" s="325">
        <v>1.397406928147803</v>
      </c>
      <c r="F138" s="325">
        <v>76.325261646164108</v>
      </c>
      <c r="G138" s="325">
        <v>1.1678094575686779</v>
      </c>
      <c r="H138" s="325">
        <v>1.3014226324205558</v>
      </c>
    </row>
    <row r="139" spans="1:8" ht="15" hidden="1" customHeight="1">
      <c r="A139" s="137" t="s">
        <v>124</v>
      </c>
      <c r="B139" s="139" t="s">
        <v>125</v>
      </c>
      <c r="C139" s="326">
        <f t="shared" si="10"/>
        <v>111.18834230491063</v>
      </c>
      <c r="D139" s="325">
        <v>103.38257417782987</v>
      </c>
      <c r="E139" s="325">
        <v>0.45248007785786865</v>
      </c>
      <c r="F139" s="325">
        <v>6.7997176681304925</v>
      </c>
      <c r="G139" s="325">
        <v>0.36424909332825472</v>
      </c>
      <c r="H139" s="325">
        <v>0.18932128776414259</v>
      </c>
    </row>
    <row r="140" spans="1:8" ht="15" hidden="1" customHeight="1">
      <c r="A140" s="137" t="s">
        <v>126</v>
      </c>
      <c r="B140" s="139" t="s">
        <v>127</v>
      </c>
      <c r="C140" s="326">
        <f t="shared" si="10"/>
        <v>50.761642300578458</v>
      </c>
      <c r="D140" s="325">
        <v>48.678922213318216</v>
      </c>
      <c r="E140" s="325">
        <v>7.1012251966652881E-2</v>
      </c>
      <c r="F140" s="325">
        <v>1.7795005812341507</v>
      </c>
      <c r="G140" s="325">
        <v>0.16079108566659395</v>
      </c>
      <c r="H140" s="325">
        <v>7.1416168392840304E-2</v>
      </c>
    </row>
    <row r="141" spans="1:8" ht="15" hidden="1" customHeight="1">
      <c r="A141" s="137" t="s">
        <v>128</v>
      </c>
      <c r="B141" s="139" t="s">
        <v>129</v>
      </c>
      <c r="C141" s="326">
        <f t="shared" si="10"/>
        <v>77.577490084979587</v>
      </c>
      <c r="D141" s="325">
        <v>75.959570344912308</v>
      </c>
      <c r="E141" s="325">
        <v>0.18163435302023281</v>
      </c>
      <c r="F141" s="325">
        <v>1.1863337208227671</v>
      </c>
      <c r="G141" s="325">
        <v>0.20859384086477062</v>
      </c>
      <c r="H141" s="325">
        <v>4.1357825359512941E-2</v>
      </c>
    </row>
    <row r="142" spans="1:8" ht="15" hidden="1" customHeight="1">
      <c r="A142" s="137" t="s">
        <v>130</v>
      </c>
      <c r="B142" s="139" t="s">
        <v>131</v>
      </c>
      <c r="C142" s="326">
        <f t="shared" si="10"/>
        <v>47.515486681544374</v>
      </c>
      <c r="D142" s="325">
        <v>42.634102960719403</v>
      </c>
      <c r="E142" s="325">
        <v>0.22338527503077746</v>
      </c>
      <c r="F142" s="325">
        <v>4.4559851952855158</v>
      </c>
      <c r="G142" s="325">
        <v>0.10745743317276067</v>
      </c>
      <c r="H142" s="325">
        <v>9.4555817335914574E-2</v>
      </c>
    </row>
    <row r="143" spans="1:8" ht="15" hidden="1" customHeight="1">
      <c r="A143" s="137" t="s">
        <v>132</v>
      </c>
      <c r="B143" s="139" t="s">
        <v>133</v>
      </c>
      <c r="C143" s="326">
        <f t="shared" si="10"/>
        <v>537.41863883528595</v>
      </c>
      <c r="D143" s="325">
        <v>535.23880841381902</v>
      </c>
      <c r="E143" s="325">
        <v>0.11873467315616944</v>
      </c>
      <c r="F143" s="325">
        <v>1.5676726131673044</v>
      </c>
      <c r="G143" s="325">
        <v>0.4139228004803448</v>
      </c>
      <c r="H143" s="325">
        <v>7.9500334663036826E-2</v>
      </c>
    </row>
    <row r="144" spans="1:8" ht="15" hidden="1" customHeight="1">
      <c r="A144" s="137" t="s">
        <v>134</v>
      </c>
      <c r="B144" s="139" t="s">
        <v>135</v>
      </c>
      <c r="C144" s="326">
        <f t="shared" si="10"/>
        <v>58.754623985158027</v>
      </c>
      <c r="D144" s="325">
        <v>56.070498076836095</v>
      </c>
      <c r="E144" s="325">
        <v>0.26320923141006625</v>
      </c>
      <c r="F144" s="325">
        <v>2.1491448076612452</v>
      </c>
      <c r="G144" s="325">
        <v>0.17457882249648127</v>
      </c>
      <c r="H144" s="325">
        <v>9.7193046754143073E-2</v>
      </c>
    </row>
    <row r="145" spans="1:8" ht="15" hidden="1" customHeight="1">
      <c r="A145" s="137" t="s">
        <v>136</v>
      </c>
      <c r="B145" s="139" t="s">
        <v>332</v>
      </c>
      <c r="C145" s="326">
        <f t="shared" si="10"/>
        <v>228.04171999811706</v>
      </c>
      <c r="D145" s="325">
        <v>128.51869071104124</v>
      </c>
      <c r="E145" s="325">
        <v>11.030450856990992</v>
      </c>
      <c r="F145" s="325">
        <v>35.944464992489827</v>
      </c>
      <c r="G145" s="325">
        <v>1.536799320007495</v>
      </c>
      <c r="H145" s="325">
        <v>51.011314117587482</v>
      </c>
    </row>
    <row r="146" spans="1:8" ht="15" hidden="1" customHeight="1">
      <c r="A146" s="137" t="s">
        <v>138</v>
      </c>
      <c r="B146" s="139" t="s">
        <v>139</v>
      </c>
      <c r="C146" s="326">
        <f t="shared" si="10"/>
        <v>15.628252703985595</v>
      </c>
      <c r="D146" s="325">
        <v>13.789013775691329</v>
      </c>
      <c r="E146" s="325">
        <v>0.15165933208958537</v>
      </c>
      <c r="F146" s="325">
        <v>0.66550428241277171</v>
      </c>
      <c r="G146" s="325">
        <v>0.99200593638530166</v>
      </c>
      <c r="H146" s="325">
        <v>3.0069377406607031E-2</v>
      </c>
    </row>
    <row r="147" spans="1:8" ht="15" hidden="1" customHeight="1">
      <c r="A147" s="137" t="s">
        <v>140</v>
      </c>
      <c r="B147" s="139" t="s">
        <v>141</v>
      </c>
      <c r="C147" s="326">
        <f t="shared" si="10"/>
        <v>325.00628399167749</v>
      </c>
      <c r="D147" s="325">
        <v>311.43163323407282</v>
      </c>
      <c r="E147" s="325">
        <v>1.0627807351935181</v>
      </c>
      <c r="F147" s="325">
        <v>9.3986805622431522</v>
      </c>
      <c r="G147" s="325">
        <v>0.79299800225047712</v>
      </c>
      <c r="H147" s="325">
        <v>2.3201914579174852</v>
      </c>
    </row>
    <row r="148" spans="1:8" ht="15" hidden="1" customHeight="1">
      <c r="A148" s="137" t="s">
        <v>146</v>
      </c>
      <c r="B148" s="139" t="s">
        <v>142</v>
      </c>
      <c r="C148" s="326">
        <f t="shared" si="10"/>
        <v>277.40057612677077</v>
      </c>
      <c r="D148" s="325">
        <v>253.20331276391948</v>
      </c>
      <c r="E148" s="325">
        <v>2.6770548454966332</v>
      </c>
      <c r="F148" s="325">
        <v>17.62356612219822</v>
      </c>
      <c r="G148" s="325">
        <v>2.087400145790129</v>
      </c>
      <c r="H148" s="325">
        <v>1.8092422493663387</v>
      </c>
    </row>
    <row r="149" spans="1:8" ht="9.9499999999999993" hidden="1" customHeight="1">
      <c r="A149" s="227"/>
      <c r="B149" s="228"/>
      <c r="C149" s="325"/>
      <c r="D149" s="325"/>
      <c r="E149" s="325"/>
      <c r="F149" s="325"/>
      <c r="G149" s="325"/>
      <c r="H149" s="325"/>
    </row>
    <row r="150" spans="1:8" ht="15" hidden="1" customHeight="1">
      <c r="A150" s="181"/>
      <c r="B150" s="140" t="s">
        <v>143</v>
      </c>
      <c r="C150" s="327">
        <f t="shared" ref="C150:H150" si="11">SUM(C131:C148)</f>
        <v>3757.0757310063345</v>
      </c>
      <c r="D150" s="327">
        <f t="shared" si="11"/>
        <v>3318.1684458903646</v>
      </c>
      <c r="E150" s="327">
        <f t="shared" si="11"/>
        <v>29.602688349230341</v>
      </c>
      <c r="F150" s="327">
        <f t="shared" si="11"/>
        <v>331.94762664356978</v>
      </c>
      <c r="G150" s="327">
        <f t="shared" si="11"/>
        <v>14.764295760254015</v>
      </c>
      <c r="H150" s="327">
        <f t="shared" si="11"/>
        <v>62.592674362915481</v>
      </c>
    </row>
    <row r="151" spans="1:8" ht="15" hidden="1" customHeight="1">
      <c r="A151" s="163"/>
      <c r="B151" s="315" t="s">
        <v>334</v>
      </c>
      <c r="C151" s="328">
        <f>SUM(D151:H151)</f>
        <v>57490.496975098729</v>
      </c>
      <c r="D151" s="329">
        <v>55716.28840593894</v>
      </c>
      <c r="E151" s="329">
        <v>0</v>
      </c>
      <c r="F151" s="329">
        <v>144.43468376173183</v>
      </c>
      <c r="G151" s="329">
        <v>1607.4201870629968</v>
      </c>
      <c r="H151" s="329">
        <v>22.353698335058368</v>
      </c>
    </row>
    <row r="152" spans="1:8" ht="15" hidden="1" customHeight="1">
      <c r="A152" s="163"/>
      <c r="B152" s="140" t="s">
        <v>425</v>
      </c>
      <c r="C152" s="327">
        <f t="shared" ref="C152:H152" si="12">SUM(C150:C151)</f>
        <v>61247.572706105064</v>
      </c>
      <c r="D152" s="327">
        <f t="shared" si="12"/>
        <v>59034.456851829302</v>
      </c>
      <c r="E152" s="327">
        <f t="shared" si="12"/>
        <v>29.602688349230341</v>
      </c>
      <c r="F152" s="327">
        <f t="shared" si="12"/>
        <v>476.38231040530161</v>
      </c>
      <c r="G152" s="327">
        <f t="shared" si="12"/>
        <v>1622.1844828232508</v>
      </c>
      <c r="H152" s="327">
        <f t="shared" si="12"/>
        <v>84.946372697973857</v>
      </c>
    </row>
    <row r="153" spans="1:8" ht="15" hidden="1" customHeight="1">
      <c r="A153" s="163"/>
      <c r="B153" s="315" t="s">
        <v>390</v>
      </c>
      <c r="C153" s="287">
        <f>SUM(D153:H153)</f>
        <v>-6819.4517047654081</v>
      </c>
      <c r="D153" s="287">
        <v>-6819.4517047654081</v>
      </c>
      <c r="E153" s="331">
        <v>0</v>
      </c>
      <c r="F153" s="331">
        <v>0</v>
      </c>
      <c r="G153" s="287">
        <v>0</v>
      </c>
      <c r="H153" s="331">
        <v>0</v>
      </c>
    </row>
    <row r="154" spans="1:8" ht="15" hidden="1" customHeight="1">
      <c r="A154" s="163"/>
      <c r="B154" s="140" t="s">
        <v>176</v>
      </c>
      <c r="C154" s="327">
        <f>SUM(D154:H154)</f>
        <v>54428.121001339649</v>
      </c>
      <c r="D154" s="327">
        <f>D152+D153</f>
        <v>52215.005147063894</v>
      </c>
      <c r="E154" s="327">
        <f>E152+E153</f>
        <v>29.602688349230341</v>
      </c>
      <c r="F154" s="327">
        <f>F152+F153</f>
        <v>476.38231040530161</v>
      </c>
      <c r="G154" s="327">
        <f>G152+G153</f>
        <v>1622.1844828232508</v>
      </c>
      <c r="H154" s="327">
        <f>H152+H153</f>
        <v>84.946372697973857</v>
      </c>
    </row>
    <row r="155" spans="1:8" ht="9.9499999999999993" customHeight="1">
      <c r="A155" s="163"/>
      <c r="B155" s="332"/>
      <c r="C155" s="327"/>
      <c r="D155" s="327"/>
      <c r="E155" s="327"/>
      <c r="F155" s="327"/>
      <c r="G155" s="327"/>
      <c r="H155" s="327"/>
    </row>
    <row r="156" spans="1:8" s="149" customFormat="1" ht="24.95" customHeight="1">
      <c r="A156" s="163"/>
      <c r="B156" s="330"/>
      <c r="C156" s="324">
        <v>2015</v>
      </c>
      <c r="D156" s="229"/>
      <c r="E156" s="229"/>
      <c r="F156" s="229"/>
      <c r="G156" s="229"/>
      <c r="H156" s="229"/>
    </row>
    <row r="157" spans="1:8" s="149" customFormat="1" ht="15" customHeight="1">
      <c r="A157" s="137" t="s">
        <v>108</v>
      </c>
      <c r="B157" s="139" t="s">
        <v>109</v>
      </c>
      <c r="C157" s="325">
        <f>SUM(D157:H157)</f>
        <v>41.289430316171284</v>
      </c>
      <c r="D157" s="325">
        <v>35.319453408628178</v>
      </c>
      <c r="E157" s="325">
        <v>0</v>
      </c>
      <c r="F157" s="325">
        <v>4.8400410374564826</v>
      </c>
      <c r="G157" s="325">
        <v>0.90538842203111536</v>
      </c>
      <c r="H157" s="325">
        <v>0.22454744805551133</v>
      </c>
    </row>
    <row r="158" spans="1:8" s="149" customFormat="1" ht="15" customHeight="1">
      <c r="A158" s="137" t="s">
        <v>110</v>
      </c>
      <c r="B158" s="139" t="s">
        <v>111</v>
      </c>
      <c r="C158" s="326">
        <f t="shared" ref="C158:C174" si="13">SUM(D158:H158)</f>
        <v>5.7787586307192367</v>
      </c>
      <c r="D158" s="325">
        <v>4.7373982718827232</v>
      </c>
      <c r="E158" s="325">
        <v>0.18067824387593745</v>
      </c>
      <c r="F158" s="325">
        <v>0.75807871671005145</v>
      </c>
      <c r="G158" s="325">
        <v>2.5587064100879315E-2</v>
      </c>
      <c r="H158" s="325">
        <v>7.7016334149645607E-2</v>
      </c>
    </row>
    <row r="159" spans="1:8" s="149" customFormat="1" ht="15" customHeight="1">
      <c r="A159" s="137" t="s">
        <v>112</v>
      </c>
      <c r="B159" s="139" t="s">
        <v>113</v>
      </c>
      <c r="C159" s="326">
        <f t="shared" si="13"/>
        <v>817.33104241536148</v>
      </c>
      <c r="D159" s="325">
        <v>774.05837225514006</v>
      </c>
      <c r="E159" s="325">
        <v>3.3942465339624124</v>
      </c>
      <c r="F159" s="325">
        <v>35.702591869671465</v>
      </c>
      <c r="G159" s="325">
        <v>2.4906054548655923</v>
      </c>
      <c r="H159" s="325">
        <v>1.6852263017220508</v>
      </c>
    </row>
    <row r="160" spans="1:8" s="149" customFormat="1" ht="15" customHeight="1">
      <c r="A160" s="137" t="s">
        <v>114</v>
      </c>
      <c r="B160" s="139" t="s">
        <v>115</v>
      </c>
      <c r="C160" s="326">
        <f t="shared" si="13"/>
        <v>46.814925920621036</v>
      </c>
      <c r="D160" s="325">
        <v>36.576584201851617</v>
      </c>
      <c r="E160" s="325">
        <v>0.45616784344914907</v>
      </c>
      <c r="F160" s="325">
        <v>9.2500181875486085</v>
      </c>
      <c r="G160" s="325">
        <v>0.13777649900473488</v>
      </c>
      <c r="H160" s="325">
        <v>0.3943791887669259</v>
      </c>
    </row>
    <row r="161" spans="1:8" ht="15" customHeight="1">
      <c r="A161" s="137" t="s">
        <v>116</v>
      </c>
      <c r="B161" s="139" t="s">
        <v>117</v>
      </c>
      <c r="C161" s="326">
        <f t="shared" si="13"/>
        <v>27.124659187841853</v>
      </c>
      <c r="D161" s="325">
        <v>19.553703027754757</v>
      </c>
      <c r="E161" s="325">
        <v>0.75777528817670392</v>
      </c>
      <c r="F161" s="325">
        <v>6.0354728599607936</v>
      </c>
      <c r="G161" s="325">
        <v>8.5815076522949146E-2</v>
      </c>
      <c r="H161" s="325">
        <v>0.69189293542665153</v>
      </c>
    </row>
    <row r="162" spans="1:8" ht="15" customHeight="1">
      <c r="A162" s="137" t="s">
        <v>118</v>
      </c>
      <c r="B162" s="139" t="s">
        <v>119</v>
      </c>
      <c r="C162" s="326">
        <f t="shared" si="13"/>
        <v>214.56350691898822</v>
      </c>
      <c r="D162" s="325">
        <v>171.45512348225247</v>
      </c>
      <c r="E162" s="325">
        <v>2.2099990344983471</v>
      </c>
      <c r="F162" s="325">
        <v>39.157681405446112</v>
      </c>
      <c r="G162" s="325">
        <v>1.3155687419252118</v>
      </c>
      <c r="H162" s="325">
        <v>0.42513425486610473</v>
      </c>
    </row>
    <row r="163" spans="1:8" ht="15" customHeight="1">
      <c r="A163" s="137" t="s">
        <v>120</v>
      </c>
      <c r="B163" s="139" t="s">
        <v>121</v>
      </c>
      <c r="C163" s="326">
        <f t="shared" si="13"/>
        <v>487.93396282868792</v>
      </c>
      <c r="D163" s="325">
        <v>401.87923395464259</v>
      </c>
      <c r="E163" s="325">
        <v>5.4478962762354453</v>
      </c>
      <c r="F163" s="325">
        <v>76.987996134806636</v>
      </c>
      <c r="G163" s="325">
        <v>1.7431482654079056</v>
      </c>
      <c r="H163" s="325">
        <v>1.8756881975953381</v>
      </c>
    </row>
    <row r="164" spans="1:8" ht="15" customHeight="1">
      <c r="A164" s="137" t="s">
        <v>122</v>
      </c>
      <c r="B164" s="139" t="s">
        <v>123</v>
      </c>
      <c r="C164" s="326">
        <f t="shared" si="13"/>
        <v>313.88811023842288</v>
      </c>
      <c r="D164" s="325">
        <v>235.21358456996617</v>
      </c>
      <c r="E164" s="325">
        <v>1.4389859343941003</v>
      </c>
      <c r="F164" s="325">
        <v>74.670433747728183</v>
      </c>
      <c r="G164" s="325">
        <v>1.1297672918388257</v>
      </c>
      <c r="H164" s="325">
        <v>1.4353386944955551</v>
      </c>
    </row>
    <row r="165" spans="1:8" ht="15" customHeight="1">
      <c r="A165" s="137" t="s">
        <v>124</v>
      </c>
      <c r="B165" s="139" t="s">
        <v>125</v>
      </c>
      <c r="C165" s="326">
        <f t="shared" si="13"/>
        <v>106.43051296572527</v>
      </c>
      <c r="D165" s="325">
        <v>98.372785377038113</v>
      </c>
      <c r="E165" s="325">
        <v>0.46296563876329322</v>
      </c>
      <c r="F165" s="325">
        <v>7.0340957848576897</v>
      </c>
      <c r="G165" s="325">
        <v>0.37750760727297339</v>
      </c>
      <c r="H165" s="325">
        <v>0.18315855779320311</v>
      </c>
    </row>
    <row r="166" spans="1:8" ht="15" customHeight="1">
      <c r="A166" s="137" t="s">
        <v>126</v>
      </c>
      <c r="B166" s="139" t="s">
        <v>127</v>
      </c>
      <c r="C166" s="326">
        <f t="shared" si="13"/>
        <v>50.419617506884315</v>
      </c>
      <c r="D166" s="325">
        <v>48.321665233481141</v>
      </c>
      <c r="E166" s="325">
        <v>7.6922420660052587E-2</v>
      </c>
      <c r="F166" s="325">
        <v>1.7785692968966593</v>
      </c>
      <c r="G166" s="325">
        <v>0.17123650590588468</v>
      </c>
      <c r="H166" s="325">
        <v>7.1224049940572326E-2</v>
      </c>
    </row>
    <row r="167" spans="1:8" ht="15" customHeight="1">
      <c r="A167" s="137" t="s">
        <v>128</v>
      </c>
      <c r="B167" s="139" t="s">
        <v>129</v>
      </c>
      <c r="C167" s="326">
        <f t="shared" si="13"/>
        <v>76.648919483017139</v>
      </c>
      <c r="D167" s="325">
        <v>75.057918810793609</v>
      </c>
      <c r="E167" s="325">
        <v>0.17459600596328215</v>
      </c>
      <c r="F167" s="325">
        <v>1.1589857303547901</v>
      </c>
      <c r="G167" s="325">
        <v>0.21611227986742695</v>
      </c>
      <c r="H167" s="325">
        <v>4.1306656038035586E-2</v>
      </c>
    </row>
    <row r="168" spans="1:8" ht="15" customHeight="1">
      <c r="A168" s="137" t="s">
        <v>130</v>
      </c>
      <c r="B168" s="139" t="s">
        <v>131</v>
      </c>
      <c r="C168" s="326">
        <f t="shared" si="13"/>
        <v>49.816256862183486</v>
      </c>
      <c r="D168" s="325">
        <v>44.224962425648222</v>
      </c>
      <c r="E168" s="325">
        <v>0.26654513205460084</v>
      </c>
      <c r="F168" s="325">
        <v>5.0878744640732307</v>
      </c>
      <c r="G168" s="325">
        <v>0.12478614338428845</v>
      </c>
      <c r="H168" s="325">
        <v>0.11208869702314209</v>
      </c>
    </row>
    <row r="169" spans="1:8" ht="15" customHeight="1">
      <c r="A169" s="137" t="s">
        <v>132</v>
      </c>
      <c r="B169" s="139" t="s">
        <v>133</v>
      </c>
      <c r="C169" s="326">
        <f t="shared" si="13"/>
        <v>563.40214990275194</v>
      </c>
      <c r="D169" s="325">
        <v>560.86494785363334</v>
      </c>
      <c r="E169" s="325">
        <v>0.14407483583068334</v>
      </c>
      <c r="F169" s="325">
        <v>1.8030034057616682</v>
      </c>
      <c r="G169" s="325">
        <v>0.4988146278216723</v>
      </c>
      <c r="H169" s="325">
        <v>9.1309179704648163E-2</v>
      </c>
    </row>
    <row r="170" spans="1:8" ht="15" customHeight="1">
      <c r="A170" s="137" t="s">
        <v>134</v>
      </c>
      <c r="B170" s="139" t="s">
        <v>135</v>
      </c>
      <c r="C170" s="326">
        <f t="shared" si="13"/>
        <v>55.91592562770078</v>
      </c>
      <c r="D170" s="325">
        <v>53.154139872701222</v>
      </c>
      <c r="E170" s="325">
        <v>0.28006916694274026</v>
      </c>
      <c r="F170" s="325">
        <v>2.2122777934759674</v>
      </c>
      <c r="G170" s="325">
        <v>0.16899271720780762</v>
      </c>
      <c r="H170" s="325">
        <v>0.1004460773730438</v>
      </c>
    </row>
    <row r="171" spans="1:8" ht="15" customHeight="1">
      <c r="A171" s="137" t="s">
        <v>136</v>
      </c>
      <c r="B171" s="139" t="s">
        <v>137</v>
      </c>
      <c r="C171" s="326">
        <f t="shared" si="13"/>
        <v>213.20199854328555</v>
      </c>
      <c r="D171" s="325">
        <v>116.32162965452274</v>
      </c>
      <c r="E171" s="325">
        <v>11.266451286442125</v>
      </c>
      <c r="F171" s="325">
        <v>36.293018562493707</v>
      </c>
      <c r="G171" s="325">
        <v>1.5253826675524218</v>
      </c>
      <c r="H171" s="325">
        <v>47.795516372274555</v>
      </c>
    </row>
    <row r="172" spans="1:8" ht="15" customHeight="1">
      <c r="A172" s="137" t="s">
        <v>138</v>
      </c>
      <c r="B172" s="139" t="s">
        <v>139</v>
      </c>
      <c r="C172" s="326">
        <f t="shared" si="13"/>
        <v>15.86734125600767</v>
      </c>
      <c r="D172" s="325">
        <v>13.853859127867281</v>
      </c>
      <c r="E172" s="325">
        <v>0.16386264494094915</v>
      </c>
      <c r="F172" s="325">
        <v>0.73621106142033832</v>
      </c>
      <c r="G172" s="325">
        <v>1.0892216364174336</v>
      </c>
      <c r="H172" s="325">
        <v>2.4186785361667996E-2</v>
      </c>
    </row>
    <row r="173" spans="1:8" ht="15" customHeight="1">
      <c r="A173" s="137" t="s">
        <v>140</v>
      </c>
      <c r="B173" s="139" t="s">
        <v>141</v>
      </c>
      <c r="C173" s="326">
        <f t="shared" si="13"/>
        <v>329.08687456631418</v>
      </c>
      <c r="D173" s="325">
        <v>314.90896968897954</v>
      </c>
      <c r="E173" s="325">
        <v>1.1017106001614243</v>
      </c>
      <c r="F173" s="325">
        <v>9.9326382663843216</v>
      </c>
      <c r="G173" s="325">
        <v>0.80927481844328186</v>
      </c>
      <c r="H173" s="325">
        <v>2.3342811923455784</v>
      </c>
    </row>
    <row r="174" spans="1:8" ht="15" customHeight="1">
      <c r="A174" s="137" t="s">
        <v>146</v>
      </c>
      <c r="B174" s="139" t="s">
        <v>142</v>
      </c>
      <c r="C174" s="326">
        <f t="shared" si="13"/>
        <v>258.88535832519329</v>
      </c>
      <c r="D174" s="325">
        <v>234.89395801050694</v>
      </c>
      <c r="E174" s="325">
        <v>2.7428388535170276</v>
      </c>
      <c r="F174" s="325">
        <v>17.56264288501152</v>
      </c>
      <c r="G174" s="325">
        <v>2.0218110758234813</v>
      </c>
      <c r="H174" s="325">
        <v>1.6641075003343615</v>
      </c>
    </row>
    <row r="175" spans="1:8" ht="9.9499999999999993" customHeight="1">
      <c r="A175" s="227"/>
      <c r="B175" s="228"/>
      <c r="C175" s="325"/>
      <c r="D175" s="325"/>
      <c r="E175" s="325"/>
      <c r="F175" s="325"/>
      <c r="G175" s="325"/>
      <c r="H175" s="325"/>
    </row>
    <row r="176" spans="1:8" ht="15" customHeight="1">
      <c r="A176" s="181"/>
      <c r="B176" s="140" t="s">
        <v>143</v>
      </c>
      <c r="C176" s="327">
        <f t="shared" ref="C176:H176" si="14">SUM(C157:C174)</f>
        <v>3674.3993514958775</v>
      </c>
      <c r="D176" s="327">
        <f t="shared" si="14"/>
        <v>3238.7682892272906</v>
      </c>
      <c r="E176" s="327">
        <f t="shared" si="14"/>
        <v>30.565785739868275</v>
      </c>
      <c r="F176" s="327">
        <f t="shared" si="14"/>
        <v>331.00163121005829</v>
      </c>
      <c r="G176" s="327">
        <f t="shared" si="14"/>
        <v>14.836796895393885</v>
      </c>
      <c r="H176" s="327">
        <f t="shared" si="14"/>
        <v>59.226848423266595</v>
      </c>
    </row>
    <row r="177" spans="1:8" ht="15" customHeight="1">
      <c r="A177" s="163"/>
      <c r="B177" s="315" t="s">
        <v>334</v>
      </c>
      <c r="C177" s="328">
        <f>SUM(D177:H177)</f>
        <v>56672.89216269031</v>
      </c>
      <c r="D177" s="329">
        <v>54873.38255200383</v>
      </c>
      <c r="E177" s="329">
        <v>0</v>
      </c>
      <c r="F177" s="329">
        <v>143.6617481912987</v>
      </c>
      <c r="G177" s="329">
        <v>1634.0517160831364</v>
      </c>
      <c r="H177" s="329">
        <v>21.796146412047072</v>
      </c>
    </row>
    <row r="178" spans="1:8" ht="15" customHeight="1">
      <c r="A178" s="163"/>
      <c r="B178" s="140" t="s">
        <v>425</v>
      </c>
      <c r="C178" s="327">
        <f t="shared" ref="C178:H178" si="15">SUM(C176:C177)</f>
        <v>60347.291514186189</v>
      </c>
      <c r="D178" s="327">
        <f t="shared" si="15"/>
        <v>58112.150841231123</v>
      </c>
      <c r="E178" s="327">
        <f t="shared" si="15"/>
        <v>30.565785739868275</v>
      </c>
      <c r="F178" s="327">
        <f t="shared" si="15"/>
        <v>474.66337940135702</v>
      </c>
      <c r="G178" s="327">
        <f t="shared" si="15"/>
        <v>1648.8885129785303</v>
      </c>
      <c r="H178" s="327">
        <f t="shared" si="15"/>
        <v>81.022994835313668</v>
      </c>
    </row>
    <row r="179" spans="1:8" ht="15" customHeight="1">
      <c r="A179" s="163"/>
      <c r="B179" s="315" t="s">
        <v>390</v>
      </c>
      <c r="C179" s="287">
        <f>SUM(D179:H179)</f>
        <v>-6993.6656447462101</v>
      </c>
      <c r="D179" s="287">
        <v>-6993.6656447462101</v>
      </c>
      <c r="E179" s="331">
        <v>0</v>
      </c>
      <c r="F179" s="331">
        <v>0</v>
      </c>
      <c r="G179" s="287">
        <v>0</v>
      </c>
      <c r="H179" s="331">
        <v>0</v>
      </c>
    </row>
    <row r="180" spans="1:8" ht="15" customHeight="1">
      <c r="A180" s="163"/>
      <c r="B180" s="140" t="s">
        <v>176</v>
      </c>
      <c r="C180" s="327">
        <f>SUM(D180:H180)</f>
        <v>53353.62586943998</v>
      </c>
      <c r="D180" s="327">
        <f>D178+D179</f>
        <v>51118.485196484915</v>
      </c>
      <c r="E180" s="327">
        <f>E178+E179</f>
        <v>30.565785739868275</v>
      </c>
      <c r="F180" s="327">
        <f>F178+F179</f>
        <v>474.66337940135702</v>
      </c>
      <c r="G180" s="327">
        <f>G178+G179</f>
        <v>1648.8885129785303</v>
      </c>
      <c r="H180" s="327">
        <f>H178+H179</f>
        <v>81.022994835313668</v>
      </c>
    </row>
    <row r="181" spans="1:8" s="149" customFormat="1" ht="24.95" customHeight="1">
      <c r="A181" s="163"/>
      <c r="B181" s="330"/>
      <c r="C181" s="324">
        <v>2016</v>
      </c>
      <c r="D181" s="229"/>
      <c r="E181" s="229"/>
      <c r="F181" s="229"/>
      <c r="G181" s="229"/>
      <c r="H181" s="229"/>
    </row>
    <row r="182" spans="1:8" s="149" customFormat="1" ht="15" customHeight="1">
      <c r="A182" s="137" t="s">
        <v>108</v>
      </c>
      <c r="B182" s="139" t="s">
        <v>109</v>
      </c>
      <c r="C182" s="325">
        <f>SUM(D182:H182)</f>
        <v>39.69769994837889</v>
      </c>
      <c r="D182" s="325">
        <v>33.708945680889855</v>
      </c>
      <c r="E182" s="325">
        <v>0</v>
      </c>
      <c r="F182" s="325">
        <v>4.8710219052716059</v>
      </c>
      <c r="G182" s="325">
        <v>0.87577078508670436</v>
      </c>
      <c r="H182" s="325">
        <v>0.24196157713072564</v>
      </c>
    </row>
    <row r="183" spans="1:8" s="149" customFormat="1" ht="15" customHeight="1">
      <c r="A183" s="137" t="s">
        <v>110</v>
      </c>
      <c r="B183" s="139" t="s">
        <v>111</v>
      </c>
      <c r="C183" s="326">
        <f t="shared" ref="C183:C199" si="16">SUM(D183:H183)</f>
        <v>5.4869194862837301</v>
      </c>
      <c r="D183" s="325">
        <v>4.4283594710427971</v>
      </c>
      <c r="E183" s="325">
        <v>0.17809170053222875</v>
      </c>
      <c r="F183" s="325">
        <v>0.7846934984176146</v>
      </c>
      <c r="G183" s="325">
        <v>2.471933667583439E-2</v>
      </c>
      <c r="H183" s="325">
        <v>7.1055479615255518E-2</v>
      </c>
    </row>
    <row r="184" spans="1:8" s="149" customFormat="1" ht="15" customHeight="1">
      <c r="A184" s="137" t="s">
        <v>112</v>
      </c>
      <c r="B184" s="139" t="s">
        <v>113</v>
      </c>
      <c r="C184" s="326">
        <f t="shared" si="16"/>
        <v>834.06487671834032</v>
      </c>
      <c r="D184" s="325">
        <v>790.09072199346417</v>
      </c>
      <c r="E184" s="325">
        <v>3.4862799558733273</v>
      </c>
      <c r="F184" s="325">
        <v>36.540067058390051</v>
      </c>
      <c r="G184" s="325">
        <v>2.2172852627800017</v>
      </c>
      <c r="H184" s="325">
        <v>1.7305224478327836</v>
      </c>
    </row>
    <row r="185" spans="1:8" s="149" customFormat="1" ht="15" customHeight="1">
      <c r="A185" s="137" t="s">
        <v>114</v>
      </c>
      <c r="B185" s="139" t="s">
        <v>115</v>
      </c>
      <c r="C185" s="326">
        <f t="shared" si="16"/>
        <v>47.372669646778817</v>
      </c>
      <c r="D185" s="325">
        <v>36.669730784525449</v>
      </c>
      <c r="E185" s="325">
        <v>0.4813872632568123</v>
      </c>
      <c r="F185" s="325">
        <v>9.7124327351312267</v>
      </c>
      <c r="G185" s="325">
        <v>0.10947134813583807</v>
      </c>
      <c r="H185" s="325">
        <v>0.39964751572948581</v>
      </c>
    </row>
    <row r="186" spans="1:8" ht="15" customHeight="1">
      <c r="A186" s="137" t="s">
        <v>116</v>
      </c>
      <c r="B186" s="139" t="s">
        <v>117</v>
      </c>
      <c r="C186" s="326">
        <f t="shared" si="16"/>
        <v>26.11487516340307</v>
      </c>
      <c r="D186" s="325">
        <v>18.6023350958077</v>
      </c>
      <c r="E186" s="325">
        <v>0.77137092109312833</v>
      </c>
      <c r="F186" s="325">
        <v>5.9814372332210608</v>
      </c>
      <c r="G186" s="325">
        <v>7.4942750874355077E-2</v>
      </c>
      <c r="H186" s="325">
        <v>0.68478916240682097</v>
      </c>
    </row>
    <row r="187" spans="1:8" ht="15" customHeight="1">
      <c r="A187" s="137" t="s">
        <v>118</v>
      </c>
      <c r="B187" s="139" t="s">
        <v>119</v>
      </c>
      <c r="C187" s="326">
        <f t="shared" si="16"/>
        <v>212.02356970964854</v>
      </c>
      <c r="D187" s="325">
        <v>168.2933614946331</v>
      </c>
      <c r="E187" s="325">
        <v>2.3594451961421337</v>
      </c>
      <c r="F187" s="325">
        <v>39.671438283207507</v>
      </c>
      <c r="G187" s="325">
        <v>1.3160104001706121</v>
      </c>
      <c r="H187" s="325">
        <v>0.38331433549519034</v>
      </c>
    </row>
    <row r="188" spans="1:8" ht="15" customHeight="1">
      <c r="A188" s="137" t="s">
        <v>120</v>
      </c>
      <c r="B188" s="139" t="s">
        <v>121</v>
      </c>
      <c r="C188" s="326">
        <f t="shared" si="16"/>
        <v>491.34724197558597</v>
      </c>
      <c r="D188" s="325">
        <v>402.87100911694353</v>
      </c>
      <c r="E188" s="325">
        <v>5.5312763716817877</v>
      </c>
      <c r="F188" s="325">
        <v>79.343246704857677</v>
      </c>
      <c r="G188" s="325">
        <v>1.7169737358695836</v>
      </c>
      <c r="H188" s="325">
        <v>1.8847360462334191</v>
      </c>
    </row>
    <row r="189" spans="1:8" ht="15" customHeight="1">
      <c r="A189" s="137" t="s">
        <v>122</v>
      </c>
      <c r="B189" s="139" t="s">
        <v>123</v>
      </c>
      <c r="C189" s="326">
        <f t="shared" si="16"/>
        <v>305.6213309283865</v>
      </c>
      <c r="D189" s="325">
        <v>227.07983662211936</v>
      </c>
      <c r="E189" s="325">
        <v>1.4614312880038651</v>
      </c>
      <c r="F189" s="325">
        <v>74.643481481438045</v>
      </c>
      <c r="G189" s="325">
        <v>1.1053074827908804</v>
      </c>
      <c r="H189" s="325">
        <v>1.3312740540344166</v>
      </c>
    </row>
    <row r="190" spans="1:8" ht="15" customHeight="1">
      <c r="A190" s="137" t="s">
        <v>124</v>
      </c>
      <c r="B190" s="139" t="s">
        <v>125</v>
      </c>
      <c r="C190" s="326">
        <f t="shared" si="16"/>
        <v>107.57097786581878</v>
      </c>
      <c r="D190" s="325">
        <v>98.979191584362979</v>
      </c>
      <c r="E190" s="325">
        <v>0.48246660689640147</v>
      </c>
      <c r="F190" s="325">
        <v>7.5434214612032955</v>
      </c>
      <c r="G190" s="325">
        <v>0.37118242056094181</v>
      </c>
      <c r="H190" s="325">
        <v>0.19471579279517154</v>
      </c>
    </row>
    <row r="191" spans="1:8" ht="15" customHeight="1">
      <c r="A191" s="137" t="s">
        <v>126</v>
      </c>
      <c r="B191" s="139" t="s">
        <v>127</v>
      </c>
      <c r="C191" s="326">
        <f t="shared" si="16"/>
        <v>57.557519763540419</v>
      </c>
      <c r="D191" s="325">
        <v>54.438226642708322</v>
      </c>
      <c r="E191" s="325">
        <v>8.4908366314355541E-2</v>
      </c>
      <c r="F191" s="325">
        <v>2.7612327821676432</v>
      </c>
      <c r="G191" s="325">
        <v>0.17852854265880394</v>
      </c>
      <c r="H191" s="325">
        <v>9.4623429691290034E-2</v>
      </c>
    </row>
    <row r="192" spans="1:8" ht="15" customHeight="1">
      <c r="A192" s="137" t="s">
        <v>128</v>
      </c>
      <c r="B192" s="139" t="s">
        <v>129</v>
      </c>
      <c r="C192" s="326">
        <f t="shared" si="16"/>
        <v>78.945604911216606</v>
      </c>
      <c r="D192" s="325">
        <v>77.24636575008131</v>
      </c>
      <c r="E192" s="325">
        <v>0.16801782656272901</v>
      </c>
      <c r="F192" s="325">
        <v>1.2658734738623778</v>
      </c>
      <c r="G192" s="325">
        <v>0.22404351177621307</v>
      </c>
      <c r="H192" s="325">
        <v>4.1304348933977157E-2</v>
      </c>
    </row>
    <row r="193" spans="1:8" ht="15" customHeight="1">
      <c r="A193" s="137" t="s">
        <v>130</v>
      </c>
      <c r="B193" s="139" t="s">
        <v>131</v>
      </c>
      <c r="C193" s="326">
        <f t="shared" si="16"/>
        <v>58.602971137473169</v>
      </c>
      <c r="D193" s="325">
        <v>52.075876376904063</v>
      </c>
      <c r="E193" s="325">
        <v>0.33243784099349372</v>
      </c>
      <c r="F193" s="325">
        <v>5.9666316955150682</v>
      </c>
      <c r="G193" s="325">
        <v>0.13968387073963565</v>
      </c>
      <c r="H193" s="325">
        <v>8.8341353320909727E-2</v>
      </c>
    </row>
    <row r="194" spans="1:8" ht="15" customHeight="1">
      <c r="A194" s="137" t="s">
        <v>132</v>
      </c>
      <c r="B194" s="139" t="s">
        <v>133</v>
      </c>
      <c r="C194" s="326">
        <f t="shared" si="16"/>
        <v>639.52123803091013</v>
      </c>
      <c r="D194" s="325">
        <v>636.55857591558072</v>
      </c>
      <c r="E194" s="325">
        <v>0.16360399410173265</v>
      </c>
      <c r="F194" s="325">
        <v>2.1734187540858194</v>
      </c>
      <c r="G194" s="325">
        <v>0.55224044823758334</v>
      </c>
      <c r="H194" s="325">
        <v>7.3398918904251209E-2</v>
      </c>
    </row>
    <row r="195" spans="1:8" ht="15" customHeight="1">
      <c r="A195" s="137" t="s">
        <v>134</v>
      </c>
      <c r="B195" s="139" t="s">
        <v>135</v>
      </c>
      <c r="C195" s="326">
        <f t="shared" si="16"/>
        <v>55.877878936065187</v>
      </c>
      <c r="D195" s="325">
        <v>52.997558425724407</v>
      </c>
      <c r="E195" s="325">
        <v>0.29926601313678353</v>
      </c>
      <c r="F195" s="325">
        <v>2.3111444359054643</v>
      </c>
      <c r="G195" s="325">
        <v>0.16467786671186821</v>
      </c>
      <c r="H195" s="325">
        <v>0.1052321945866635</v>
      </c>
    </row>
    <row r="196" spans="1:8" ht="15" customHeight="1">
      <c r="A196" s="137" t="s">
        <v>136</v>
      </c>
      <c r="B196" s="139" t="s">
        <v>137</v>
      </c>
      <c r="C196" s="326">
        <f t="shared" si="16"/>
        <v>205.51917313631282</v>
      </c>
      <c r="D196" s="325">
        <v>110.38449148612639</v>
      </c>
      <c r="E196" s="325">
        <v>11.517316196843858</v>
      </c>
      <c r="F196" s="325">
        <v>37.850357145370417</v>
      </c>
      <c r="G196" s="325">
        <v>1.342691588963576</v>
      </c>
      <c r="H196" s="325">
        <v>44.424316719008544</v>
      </c>
    </row>
    <row r="197" spans="1:8" ht="15" customHeight="1">
      <c r="A197" s="137" t="s">
        <v>138</v>
      </c>
      <c r="B197" s="139" t="s">
        <v>139</v>
      </c>
      <c r="C197" s="326">
        <f t="shared" si="16"/>
        <v>16.791608878718748</v>
      </c>
      <c r="D197" s="325">
        <v>14.481368023301837</v>
      </c>
      <c r="E197" s="325">
        <v>0.17629279446624666</v>
      </c>
      <c r="F197" s="325">
        <v>0.90313780006555611</v>
      </c>
      <c r="G197" s="325">
        <v>1.2065390520347741</v>
      </c>
      <c r="H197" s="325">
        <v>2.427120885033841E-2</v>
      </c>
    </row>
    <row r="198" spans="1:8" ht="15" customHeight="1">
      <c r="A198" s="137" t="s">
        <v>140</v>
      </c>
      <c r="B198" s="139" t="s">
        <v>141</v>
      </c>
      <c r="C198" s="326">
        <f t="shared" si="16"/>
        <v>346.72890717883735</v>
      </c>
      <c r="D198" s="325">
        <v>331.58757731805827</v>
      </c>
      <c r="E198" s="325">
        <v>1.1406029037352958</v>
      </c>
      <c r="F198" s="325">
        <v>10.899871040305758</v>
      </c>
      <c r="G198" s="325">
        <v>0.78142662098719584</v>
      </c>
      <c r="H198" s="325">
        <v>2.3194292957508602</v>
      </c>
    </row>
    <row r="199" spans="1:8" ht="15" customHeight="1">
      <c r="A199" s="137" t="s">
        <v>146</v>
      </c>
      <c r="B199" s="139" t="s">
        <v>142</v>
      </c>
      <c r="C199" s="326">
        <f t="shared" si="16"/>
        <v>254.03395601770382</v>
      </c>
      <c r="D199" s="325">
        <v>230.03124271525678</v>
      </c>
      <c r="E199" s="325">
        <v>2.7949603547164026</v>
      </c>
      <c r="F199" s="325">
        <v>17.702981435055499</v>
      </c>
      <c r="G199" s="325">
        <v>1.9107654879996552</v>
      </c>
      <c r="H199" s="325">
        <v>1.5940060246754459</v>
      </c>
    </row>
    <row r="200" spans="1:8" ht="9.9499999999999993" customHeight="1">
      <c r="A200" s="227"/>
      <c r="B200" s="228"/>
      <c r="C200" s="325"/>
      <c r="D200" s="325"/>
      <c r="E200" s="325"/>
      <c r="F200" s="325"/>
      <c r="G200" s="325"/>
      <c r="H200" s="325"/>
    </row>
    <row r="201" spans="1:8">
      <c r="A201" s="181"/>
      <c r="B201" s="140" t="s">
        <v>143</v>
      </c>
      <c r="C201" s="327">
        <f t="shared" ref="C201:H201" si="17">SUM(C182:C199)</f>
        <v>3782.8790194334033</v>
      </c>
      <c r="D201" s="327">
        <f t="shared" si="17"/>
        <v>3340.5247744975309</v>
      </c>
      <c r="E201" s="327">
        <f t="shared" si="17"/>
        <v>31.429155594350579</v>
      </c>
      <c r="F201" s="327">
        <f t="shared" si="17"/>
        <v>340.92588892347175</v>
      </c>
      <c r="G201" s="327">
        <f t="shared" si="17"/>
        <v>14.312260513054055</v>
      </c>
      <c r="H201" s="327">
        <f t="shared" si="17"/>
        <v>55.68693990499554</v>
      </c>
    </row>
    <row r="202" spans="1:8">
      <c r="A202" s="163"/>
      <c r="B202" s="315" t="s">
        <v>334</v>
      </c>
      <c r="C202" s="328">
        <f>SUM(D202:H202)</f>
        <v>56603.774578761746</v>
      </c>
      <c r="D202" s="329">
        <v>54775.86554103579</v>
      </c>
      <c r="E202" s="329">
        <v>0</v>
      </c>
      <c r="F202" s="329">
        <v>146.45711926456539</v>
      </c>
      <c r="G202" s="329">
        <v>1659.8869782244949</v>
      </c>
      <c r="H202" s="329">
        <v>21.564940236896167</v>
      </c>
    </row>
    <row r="203" spans="1:8">
      <c r="A203" s="163"/>
      <c r="B203" s="140" t="s">
        <v>425</v>
      </c>
      <c r="C203" s="327">
        <f t="shared" ref="C203:H203" si="18">SUM(C201:C202)</f>
        <v>60386.653598195146</v>
      </c>
      <c r="D203" s="327">
        <f t="shared" si="18"/>
        <v>58116.390315533317</v>
      </c>
      <c r="E203" s="327">
        <f t="shared" si="18"/>
        <v>31.429155594350579</v>
      </c>
      <c r="F203" s="327">
        <f t="shared" si="18"/>
        <v>487.38300818803714</v>
      </c>
      <c r="G203" s="327">
        <f t="shared" si="18"/>
        <v>1674.199238737549</v>
      </c>
      <c r="H203" s="327">
        <f t="shared" si="18"/>
        <v>77.251880141891704</v>
      </c>
    </row>
    <row r="204" spans="1:8">
      <c r="A204" s="163"/>
      <c r="B204" s="315" t="s">
        <v>390</v>
      </c>
      <c r="C204" s="287">
        <f>SUM(D204:H204)</f>
        <v>-6996.3891630051457</v>
      </c>
      <c r="D204" s="287">
        <v>-6996.3891630051457</v>
      </c>
      <c r="E204" s="331">
        <v>0</v>
      </c>
      <c r="F204" s="331">
        <v>0</v>
      </c>
      <c r="G204" s="287">
        <v>0</v>
      </c>
      <c r="H204" s="331">
        <v>0</v>
      </c>
    </row>
    <row r="205" spans="1:8">
      <c r="A205" s="163"/>
      <c r="B205" s="140" t="s">
        <v>176</v>
      </c>
      <c r="C205" s="327">
        <f>SUM(D205:H205)</f>
        <v>53390.264435190002</v>
      </c>
      <c r="D205" s="327">
        <f>D203+D204</f>
        <v>51120.001152528173</v>
      </c>
      <c r="E205" s="327">
        <f>E203+E204</f>
        <v>31.429155594350579</v>
      </c>
      <c r="F205" s="327">
        <f>F203+F204</f>
        <v>487.38300818803714</v>
      </c>
      <c r="G205" s="327">
        <f>G203+G204</f>
        <v>1674.199238737549</v>
      </c>
      <c r="H205" s="327">
        <f>H203+H204</f>
        <v>77.251880141891704</v>
      </c>
    </row>
    <row r="206" spans="1:8" ht="9.75" hidden="1" customHeight="1">
      <c r="B206" s="148"/>
      <c r="C206" s="148"/>
    </row>
    <row r="207" spans="1:8" ht="9.9499999999999993" customHeight="1">
      <c r="B207" s="148"/>
      <c r="C207" s="148"/>
    </row>
    <row r="208" spans="1:8" s="149" customFormat="1" ht="24.95" customHeight="1">
      <c r="A208" s="163"/>
      <c r="B208" s="330"/>
      <c r="C208" s="324" t="s">
        <v>391</v>
      </c>
      <c r="D208" s="229"/>
      <c r="E208" s="229"/>
      <c r="F208" s="229"/>
      <c r="G208" s="229"/>
      <c r="H208" s="229"/>
    </row>
    <row r="209" spans="1:8" s="149" customFormat="1" ht="15" customHeight="1">
      <c r="A209" s="137" t="s">
        <v>108</v>
      </c>
      <c r="B209" s="139" t="s">
        <v>109</v>
      </c>
      <c r="C209" s="325">
        <f>SUM(D209:H209)</f>
        <v>33.019805218876868</v>
      </c>
      <c r="D209" s="325">
        <v>26.584270603360523</v>
      </c>
      <c r="E209" s="325">
        <v>0</v>
      </c>
      <c r="F209" s="325">
        <v>5.6592990840223418</v>
      </c>
      <c r="G209" s="325">
        <v>0.63473844778023558</v>
      </c>
      <c r="H209" s="325">
        <v>0.1414970837137636</v>
      </c>
    </row>
    <row r="210" spans="1:8" s="149" customFormat="1" ht="15" customHeight="1">
      <c r="A210" s="137" t="s">
        <v>110</v>
      </c>
      <c r="B210" s="139" t="s">
        <v>111</v>
      </c>
      <c r="C210" s="326">
        <f t="shared" ref="C210:C226" si="19">SUM(D210:H210)</f>
        <v>4.8963770321593731</v>
      </c>
      <c r="D210" s="325">
        <v>3.5411806772597374</v>
      </c>
      <c r="E210" s="325">
        <v>0.20182344715378384</v>
      </c>
      <c r="F210" s="325">
        <v>1.1162837642796357</v>
      </c>
      <c r="G210" s="325">
        <v>1.7967074391923139E-2</v>
      </c>
      <c r="H210" s="325">
        <v>1.9122069074292966E-2</v>
      </c>
    </row>
    <row r="211" spans="1:8" s="149" customFormat="1" ht="15" customHeight="1">
      <c r="A211" s="137" t="s">
        <v>112</v>
      </c>
      <c r="B211" s="139" t="s">
        <v>113</v>
      </c>
      <c r="C211" s="326">
        <f t="shared" si="19"/>
        <v>786.01566699465479</v>
      </c>
      <c r="D211" s="325">
        <v>734.26354922748976</v>
      </c>
      <c r="E211" s="325">
        <v>4.2578373977433008</v>
      </c>
      <c r="F211" s="325">
        <v>45.291699397206294</v>
      </c>
      <c r="G211" s="325">
        <v>1.7174755865459643</v>
      </c>
      <c r="H211" s="325">
        <v>0.48510538566940531</v>
      </c>
    </row>
    <row r="212" spans="1:8" s="149" customFormat="1" ht="15" customHeight="1">
      <c r="A212" s="137" t="s">
        <v>114</v>
      </c>
      <c r="B212" s="139" t="s">
        <v>115</v>
      </c>
      <c r="C212" s="326">
        <f t="shared" si="19"/>
        <v>44.616559164897218</v>
      </c>
      <c r="D212" s="325">
        <v>31.356005157692284</v>
      </c>
      <c r="E212" s="325">
        <v>0.59102403155981764</v>
      </c>
      <c r="F212" s="325">
        <v>12.38296175724154</v>
      </c>
      <c r="G212" s="325">
        <v>8.7773576537591755E-2</v>
      </c>
      <c r="H212" s="325">
        <v>0.19879464186598014</v>
      </c>
    </row>
    <row r="213" spans="1:8" ht="15" customHeight="1">
      <c r="A213" s="137" t="s">
        <v>116</v>
      </c>
      <c r="B213" s="139" t="s">
        <v>117</v>
      </c>
      <c r="C213" s="326">
        <f t="shared" si="19"/>
        <v>24.035019639999131</v>
      </c>
      <c r="D213" s="325">
        <v>15.464756835979959</v>
      </c>
      <c r="E213" s="325">
        <v>0.93306166305201976</v>
      </c>
      <c r="F213" s="325">
        <v>7.3986249492952583</v>
      </c>
      <c r="G213" s="325">
        <v>5.4195765378915711E-2</v>
      </c>
      <c r="H213" s="325">
        <v>0.18438042629298335</v>
      </c>
    </row>
    <row r="214" spans="1:8" ht="15" customHeight="1">
      <c r="A214" s="137" t="s">
        <v>118</v>
      </c>
      <c r="B214" s="139" t="s">
        <v>119</v>
      </c>
      <c r="C214" s="326">
        <f t="shared" si="19"/>
        <v>193.98613662423054</v>
      </c>
      <c r="D214" s="325">
        <v>140.88551516371348</v>
      </c>
      <c r="E214" s="325">
        <v>2.9491716772513983</v>
      </c>
      <c r="F214" s="325">
        <v>49.012645278138436</v>
      </c>
      <c r="G214" s="325">
        <v>1.0241232403396192</v>
      </c>
      <c r="H214" s="325">
        <v>0.11468126478761871</v>
      </c>
    </row>
    <row r="215" spans="1:8" ht="15" customHeight="1">
      <c r="A215" s="137" t="s">
        <v>120</v>
      </c>
      <c r="B215" s="139" t="s">
        <v>121</v>
      </c>
      <c r="C215" s="326">
        <f t="shared" si="19"/>
        <v>445.73666107760761</v>
      </c>
      <c r="D215" s="325">
        <v>338.65173818949233</v>
      </c>
      <c r="E215" s="325">
        <v>6.8764435131301846</v>
      </c>
      <c r="F215" s="325">
        <v>98.396087139993</v>
      </c>
      <c r="G215" s="325">
        <v>1.2752499227421381</v>
      </c>
      <c r="H215" s="325">
        <v>0.53714231224990361</v>
      </c>
    </row>
    <row r="216" spans="1:8" ht="15" customHeight="1">
      <c r="A216" s="137" t="s">
        <v>122</v>
      </c>
      <c r="B216" s="139" t="s">
        <v>123</v>
      </c>
      <c r="C216" s="326">
        <f t="shared" si="19"/>
        <v>282.67463979045459</v>
      </c>
      <c r="D216" s="325">
        <v>185.21120821906692</v>
      </c>
      <c r="E216" s="325">
        <v>1.7972909083379074</v>
      </c>
      <c r="F216" s="325">
        <v>93.223613059495634</v>
      </c>
      <c r="G216" s="325">
        <v>0.79762028612012914</v>
      </c>
      <c r="H216" s="325">
        <v>1.6449073174339806</v>
      </c>
    </row>
    <row r="217" spans="1:8" ht="15" customHeight="1">
      <c r="A217" s="137" t="s">
        <v>124</v>
      </c>
      <c r="B217" s="139" t="s">
        <v>125</v>
      </c>
      <c r="C217" s="326">
        <f t="shared" si="19"/>
        <v>94.070612674990883</v>
      </c>
      <c r="D217" s="325">
        <v>83.299074184923782</v>
      </c>
      <c r="E217" s="325">
        <v>0.58125152780289735</v>
      </c>
      <c r="F217" s="325">
        <v>9.8561799032132189</v>
      </c>
      <c r="G217" s="325">
        <v>0.28629502145818503</v>
      </c>
      <c r="H217" s="325">
        <v>4.7812037592798652E-2</v>
      </c>
    </row>
    <row r="218" spans="1:8" ht="15" customHeight="1">
      <c r="A218" s="137" t="s">
        <v>126</v>
      </c>
      <c r="B218" s="139" t="s">
        <v>127</v>
      </c>
      <c r="C218" s="326">
        <f t="shared" si="19"/>
        <v>57.477719546302367</v>
      </c>
      <c r="D218" s="325">
        <v>52.625700482174274</v>
      </c>
      <c r="E218" s="325">
        <v>0.10707264985842851</v>
      </c>
      <c r="F218" s="325">
        <v>4.5776287697978857</v>
      </c>
      <c r="G218" s="325">
        <v>0.14138025751021485</v>
      </c>
      <c r="H218" s="325">
        <v>2.5937386961568203E-2</v>
      </c>
    </row>
    <row r="219" spans="1:8" ht="15" customHeight="1">
      <c r="A219" s="137" t="s">
        <v>128</v>
      </c>
      <c r="B219" s="139" t="s">
        <v>129</v>
      </c>
      <c r="C219" s="326">
        <f t="shared" si="19"/>
        <v>73.170680831436542</v>
      </c>
      <c r="D219" s="325">
        <v>71.138639084550462</v>
      </c>
      <c r="E219" s="325">
        <v>0.19714964100916996</v>
      </c>
      <c r="F219" s="325">
        <v>1.6441388776211687</v>
      </c>
      <c r="G219" s="325">
        <v>0.1787871173097926</v>
      </c>
      <c r="H219" s="325">
        <v>1.1966110945933667E-2</v>
      </c>
    </row>
    <row r="220" spans="1:8" ht="15" customHeight="1">
      <c r="A220" s="137" t="s">
        <v>130</v>
      </c>
      <c r="B220" s="139" t="s">
        <v>131</v>
      </c>
      <c r="C220" s="326">
        <f t="shared" si="19"/>
        <v>59.090036095192765</v>
      </c>
      <c r="D220" s="325">
        <v>49.970944781011582</v>
      </c>
      <c r="E220" s="325">
        <v>0.44571114960909314</v>
      </c>
      <c r="F220" s="325">
        <v>8.523562076088691</v>
      </c>
      <c r="G220" s="325">
        <v>0.11634417024278103</v>
      </c>
      <c r="H220" s="325">
        <v>3.3473918240612036E-2</v>
      </c>
    </row>
    <row r="221" spans="1:8" ht="15" customHeight="1">
      <c r="A221" s="137" t="s">
        <v>132</v>
      </c>
      <c r="B221" s="139" t="s">
        <v>133</v>
      </c>
      <c r="C221" s="326">
        <f t="shared" si="19"/>
        <v>627.74080549512894</v>
      </c>
      <c r="D221" s="325">
        <v>623.85591335218226</v>
      </c>
      <c r="E221" s="325">
        <v>0.22678890897390602</v>
      </c>
      <c r="F221" s="325">
        <v>3.1863902817261645</v>
      </c>
      <c r="G221" s="325">
        <v>0.44974978462676141</v>
      </c>
      <c r="H221" s="325">
        <v>2.1963167619793063E-2</v>
      </c>
    </row>
    <row r="222" spans="1:8" ht="15" customHeight="1">
      <c r="A222" s="137" t="s">
        <v>134</v>
      </c>
      <c r="B222" s="139" t="s">
        <v>135</v>
      </c>
      <c r="C222" s="326">
        <f t="shared" si="19"/>
        <v>59.942949675654305</v>
      </c>
      <c r="D222" s="325">
        <v>56.418473128251065</v>
      </c>
      <c r="E222" s="325">
        <v>0.39578640215526262</v>
      </c>
      <c r="F222" s="325">
        <v>2.9732953597401766</v>
      </c>
      <c r="G222" s="325">
        <v>0.12247064806822361</v>
      </c>
      <c r="H222" s="325">
        <v>3.2924137439575951E-2</v>
      </c>
    </row>
    <row r="223" spans="1:8" ht="15" customHeight="1">
      <c r="A223" s="137" t="s">
        <v>136</v>
      </c>
      <c r="B223" s="139" t="s">
        <v>137</v>
      </c>
      <c r="C223" s="326">
        <f t="shared" si="19"/>
        <v>165.35918488165476</v>
      </c>
      <c r="D223" s="325">
        <v>92.551210462621867</v>
      </c>
      <c r="E223" s="325">
        <v>13.848062715023424</v>
      </c>
      <c r="F223" s="325">
        <v>45.966661673282374</v>
      </c>
      <c r="G223" s="325">
        <v>0.97788011444565337</v>
      </c>
      <c r="H223" s="325">
        <v>12.015369916281461</v>
      </c>
    </row>
    <row r="224" spans="1:8" ht="15" customHeight="1">
      <c r="A224" s="137" t="s">
        <v>138</v>
      </c>
      <c r="B224" s="139" t="s">
        <v>139</v>
      </c>
      <c r="C224" s="326">
        <f t="shared" si="19"/>
        <v>15.175261838031503</v>
      </c>
      <c r="D224" s="325">
        <v>12.849831835994561</v>
      </c>
      <c r="E224" s="325">
        <v>0.22646715227993017</v>
      </c>
      <c r="F224" s="325">
        <v>1.0730169517106574</v>
      </c>
      <c r="G224" s="325">
        <v>1.017348769667255</v>
      </c>
      <c r="H224" s="325">
        <v>8.597128379099591E-3</v>
      </c>
    </row>
    <row r="225" spans="1:8" ht="15" customHeight="1">
      <c r="A225" s="137" t="s">
        <v>140</v>
      </c>
      <c r="B225" s="139" t="s">
        <v>141</v>
      </c>
      <c r="C225" s="326">
        <f t="shared" si="19"/>
        <v>314.24882376767755</v>
      </c>
      <c r="D225" s="325">
        <v>296.83617940449687</v>
      </c>
      <c r="E225" s="325">
        <v>1.3856742109179041</v>
      </c>
      <c r="F225" s="325">
        <v>14.760683571885959</v>
      </c>
      <c r="G225" s="325">
        <v>0.57348982910341861</v>
      </c>
      <c r="H225" s="325">
        <v>0.69279675127338847</v>
      </c>
    </row>
    <row r="226" spans="1:8" ht="15" customHeight="1">
      <c r="A226" s="137" t="s">
        <v>146</v>
      </c>
      <c r="B226" s="139" t="s">
        <v>142</v>
      </c>
      <c r="C226" s="326">
        <f t="shared" si="19"/>
        <v>223.10939052654786</v>
      </c>
      <c r="D226" s="325">
        <v>195.56774062613647</v>
      </c>
      <c r="E226" s="325">
        <v>3.3775897441254186</v>
      </c>
      <c r="F226" s="325">
        <v>22.326540621844096</v>
      </c>
      <c r="G226" s="325">
        <v>1.3721543075772646</v>
      </c>
      <c r="H226" s="325">
        <v>0.46536522686459947</v>
      </c>
    </row>
    <row r="227" spans="1:8" ht="9.9499999999999993" customHeight="1">
      <c r="A227" s="227"/>
      <c r="B227" s="228"/>
      <c r="C227" s="325"/>
      <c r="D227" s="325"/>
      <c r="E227" s="325"/>
      <c r="F227" s="325"/>
      <c r="G227" s="325"/>
      <c r="H227" s="325"/>
    </row>
    <row r="228" spans="1:8">
      <c r="A228" s="181"/>
      <c r="B228" s="140" t="s">
        <v>143</v>
      </c>
      <c r="C228" s="327">
        <f t="shared" ref="C228:H228" si="20">SUM(C209:C226)</f>
        <v>3504.3663308754972</v>
      </c>
      <c r="D228" s="327">
        <f t="shared" si="20"/>
        <v>3011.0719314163985</v>
      </c>
      <c r="E228" s="327">
        <f t="shared" si="20"/>
        <v>38.398206739983841</v>
      </c>
      <c r="F228" s="327">
        <f t="shared" si="20"/>
        <v>427.36931251658262</v>
      </c>
      <c r="G228" s="327">
        <f t="shared" si="20"/>
        <v>10.84504391984607</v>
      </c>
      <c r="H228" s="327">
        <f t="shared" si="20"/>
        <v>16.681836282686756</v>
      </c>
    </row>
    <row r="229" spans="1:8">
      <c r="A229" s="163"/>
      <c r="B229" s="315" t="s">
        <v>334</v>
      </c>
      <c r="C229" s="328">
        <f>SUM(D229:H229)</f>
        <v>57089.648542190778</v>
      </c>
      <c r="D229" s="329">
        <v>55645.420452659135</v>
      </c>
      <c r="E229" s="329">
        <v>0</v>
      </c>
      <c r="F229" s="329">
        <v>175.48759577102112</v>
      </c>
      <c r="G229" s="329">
        <v>1262.6591271842431</v>
      </c>
      <c r="H229" s="329">
        <v>6.0813665763787403</v>
      </c>
    </row>
    <row r="230" spans="1:8">
      <c r="A230" s="163"/>
      <c r="B230" s="140" t="s">
        <v>425</v>
      </c>
      <c r="C230" s="327">
        <f t="shared" ref="C230:H230" si="21">SUM(C228:C229)</f>
        <v>60594.014873066277</v>
      </c>
      <c r="D230" s="327">
        <f t="shared" si="21"/>
        <v>58656.492384075536</v>
      </c>
      <c r="E230" s="327">
        <f t="shared" si="21"/>
        <v>38.398206739983841</v>
      </c>
      <c r="F230" s="327">
        <f t="shared" si="21"/>
        <v>602.8569082876038</v>
      </c>
      <c r="G230" s="327">
        <f t="shared" si="21"/>
        <v>1273.5041711040892</v>
      </c>
      <c r="H230" s="327">
        <f t="shared" si="21"/>
        <v>22.763202859065498</v>
      </c>
    </row>
    <row r="231" spans="1:8">
      <c r="A231" s="163"/>
      <c r="B231" s="315" t="s">
        <v>390</v>
      </c>
      <c r="C231" s="287">
        <f>SUM(D231:H231)</f>
        <v>-7015.5381487062314</v>
      </c>
      <c r="D231" s="287">
        <v>-7015.5381487062314</v>
      </c>
      <c r="E231" s="331">
        <v>0</v>
      </c>
      <c r="F231" s="331">
        <v>0</v>
      </c>
      <c r="G231" s="287">
        <v>0</v>
      </c>
      <c r="H231" s="331">
        <v>0</v>
      </c>
    </row>
    <row r="232" spans="1:8">
      <c r="A232" s="163"/>
      <c r="B232" s="140" t="s">
        <v>176</v>
      </c>
      <c r="C232" s="327">
        <f>SUM(D232:H232)</f>
        <v>53578.476724360051</v>
      </c>
      <c r="D232" s="327">
        <f>D230+D231</f>
        <v>51640.954235369303</v>
      </c>
      <c r="E232" s="327">
        <f>E230+E231</f>
        <v>38.398206739983841</v>
      </c>
      <c r="F232" s="327">
        <f>F230+F231</f>
        <v>602.8569082876038</v>
      </c>
      <c r="G232" s="327">
        <f>G230+G231</f>
        <v>1273.5041711040892</v>
      </c>
      <c r="H232" s="327">
        <f>H230+H231</f>
        <v>22.763202859065498</v>
      </c>
    </row>
    <row r="233" spans="1:8" ht="18" customHeight="1">
      <c r="A233" s="142" t="s">
        <v>83</v>
      </c>
    </row>
    <row r="234" spans="1:8" ht="15" customHeight="1">
      <c r="A234" s="134" t="s">
        <v>426</v>
      </c>
    </row>
    <row r="235" spans="1:8" ht="15" customHeight="1">
      <c r="A235" s="141" t="s">
        <v>338</v>
      </c>
    </row>
    <row r="236" spans="1:8" ht="15" customHeight="1">
      <c r="A236" s="14" t="s">
        <v>427</v>
      </c>
    </row>
    <row r="237" spans="1:8" ht="15" customHeight="1">
      <c r="A237" s="141" t="s">
        <v>394</v>
      </c>
    </row>
    <row r="238" spans="1:8" ht="15" customHeight="1">
      <c r="A238" s="141" t="s">
        <v>428</v>
      </c>
    </row>
    <row r="239" spans="1:8" ht="15" customHeight="1">
      <c r="A239" s="142" t="s">
        <v>395</v>
      </c>
    </row>
  </sheetData>
  <pageMargins left="0.39370078740157483" right="0.19685039370078741" top="0.78740157480314965" bottom="0.78740157480314965" header="0.31496062992125984" footer="0.19685039370078741"/>
  <pageSetup paperSize="9" scale="70" orientation="portrait" r:id="rId1"/>
  <headerFooter>
    <oddFooter>&amp;L&amp;"MetaNormalLF-Roman,Standard"&amp;10Statistisches Bundesamt, Tabellen zu den UGR, Teil 5, 2019</oddFooter>
  </headerFooter>
  <rowBreaks count="2" manualBreakCount="2">
    <brk id="155" max="16383" man="1"/>
    <brk id="207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8"/>
  <sheetViews>
    <sheetView workbookViewId="0"/>
  </sheetViews>
  <sheetFormatPr baseColWidth="10" defaultRowHeight="15"/>
  <cols>
    <col min="1" max="1" width="5.7109375" customWidth="1"/>
    <col min="2" max="2" width="60.7109375" customWidth="1"/>
  </cols>
  <sheetData>
    <row r="1" spans="1:9" s="130" customFormat="1" ht="21.6" customHeight="1">
      <c r="A1" s="312" t="s">
        <v>429</v>
      </c>
      <c r="B1" s="152"/>
      <c r="C1" s="152"/>
    </row>
    <row r="2" spans="1:9" s="132" customFormat="1" ht="18" customHeight="1">
      <c r="A2" s="314" t="s">
        <v>75</v>
      </c>
      <c r="B2" s="133"/>
      <c r="C2" s="153"/>
      <c r="E2" s="116"/>
    </row>
    <row r="3" spans="1:9" s="132" customFormat="1" ht="18" customHeight="1">
      <c r="A3" s="154"/>
      <c r="B3" s="155"/>
      <c r="C3" s="153"/>
      <c r="E3" s="116"/>
      <c r="H3" s="161"/>
    </row>
    <row r="4" spans="1:9" s="150" customFormat="1" ht="50.25" customHeight="1">
      <c r="A4" s="276" t="s">
        <v>172</v>
      </c>
      <c r="B4" s="92" t="s">
        <v>107</v>
      </c>
      <c r="C4" s="92" t="s">
        <v>84</v>
      </c>
      <c r="D4" s="92" t="s">
        <v>85</v>
      </c>
      <c r="E4" s="92" t="s">
        <v>147</v>
      </c>
      <c r="F4" s="92" t="s">
        <v>179</v>
      </c>
      <c r="G4" s="92" t="s">
        <v>106</v>
      </c>
      <c r="H4" s="109" t="s">
        <v>145</v>
      </c>
    </row>
    <row r="5" spans="1:9" s="149" customFormat="1" ht="24.95" customHeight="1">
      <c r="A5" s="178"/>
      <c r="B5" s="323"/>
      <c r="C5" s="333">
        <v>2005</v>
      </c>
      <c r="D5" s="230"/>
      <c r="E5" s="230"/>
      <c r="F5" s="230"/>
      <c r="G5" s="230"/>
      <c r="H5" s="230"/>
    </row>
    <row r="6" spans="1:9" s="149" customFormat="1" ht="15" customHeight="1">
      <c r="A6" s="137" t="s">
        <v>108</v>
      </c>
      <c r="B6" s="139" t="s">
        <v>109</v>
      </c>
      <c r="C6" s="325">
        <v>441.81225943528591</v>
      </c>
      <c r="D6" s="325">
        <v>74.673890928692799</v>
      </c>
      <c r="E6" s="325">
        <v>159.02944665682145</v>
      </c>
      <c r="F6" s="325">
        <v>0</v>
      </c>
      <c r="G6" s="325">
        <v>171.32548268420359</v>
      </c>
      <c r="H6" s="325">
        <v>36.783439165568083</v>
      </c>
      <c r="I6" s="160"/>
    </row>
    <row r="7" spans="1:9" s="149" customFormat="1" ht="15" customHeight="1">
      <c r="A7" s="137" t="s">
        <v>110</v>
      </c>
      <c r="B7" s="139" t="s">
        <v>111</v>
      </c>
      <c r="C7" s="326">
        <v>212.15783941755973</v>
      </c>
      <c r="D7" s="325">
        <v>33.432088883947372</v>
      </c>
      <c r="E7" s="325">
        <v>115.89926675562177</v>
      </c>
      <c r="F7" s="325">
        <v>15.144519648396876</v>
      </c>
      <c r="G7" s="325">
        <v>37.966500433671399</v>
      </c>
      <c r="H7" s="325">
        <v>9.7154636959222813</v>
      </c>
      <c r="I7" s="160"/>
    </row>
    <row r="8" spans="1:9" s="149" customFormat="1" ht="15" customHeight="1">
      <c r="A8" s="137" t="s">
        <v>112</v>
      </c>
      <c r="B8" s="139" t="s">
        <v>113</v>
      </c>
      <c r="C8" s="326">
        <v>3893.2257891500612</v>
      </c>
      <c r="D8" s="325">
        <v>1578.8071350615658</v>
      </c>
      <c r="E8" s="325">
        <v>997.75805038041142</v>
      </c>
      <c r="F8" s="325">
        <v>216.63647415282384</v>
      </c>
      <c r="G8" s="325">
        <v>975.64278498039505</v>
      </c>
      <c r="H8" s="325">
        <v>124.38134457486565</v>
      </c>
      <c r="I8" s="160"/>
    </row>
    <row r="9" spans="1:9" s="149" customFormat="1" ht="15" customHeight="1">
      <c r="A9" s="137" t="s">
        <v>114</v>
      </c>
      <c r="B9" s="139" t="s">
        <v>115</v>
      </c>
      <c r="C9" s="326">
        <v>259.10028191926455</v>
      </c>
      <c r="D9" s="325">
        <v>55.137352383374505</v>
      </c>
      <c r="E9" s="325">
        <v>13.868602888016945</v>
      </c>
      <c r="F9" s="325">
        <v>26.971527345103247</v>
      </c>
      <c r="G9" s="325">
        <v>117.30523574609451</v>
      </c>
      <c r="H9" s="325">
        <v>45.817563556675353</v>
      </c>
      <c r="I9" s="160"/>
    </row>
    <row r="10" spans="1:9" s="149" customFormat="1" ht="15" customHeight="1">
      <c r="A10" s="137" t="s">
        <v>116</v>
      </c>
      <c r="B10" s="139" t="s">
        <v>117</v>
      </c>
      <c r="C10" s="326">
        <v>4890.7921657987854</v>
      </c>
      <c r="D10" s="325">
        <v>379.16106327141284</v>
      </c>
      <c r="E10" s="325">
        <v>3227.8987264027069</v>
      </c>
      <c r="F10" s="325">
        <v>867.31134411242772</v>
      </c>
      <c r="G10" s="325">
        <v>303.10561687294251</v>
      </c>
      <c r="H10" s="325">
        <v>113.31541513929525</v>
      </c>
      <c r="I10" s="160"/>
    </row>
    <row r="11" spans="1:9" s="149" customFormat="1" ht="15" customHeight="1">
      <c r="A11" s="137" t="s">
        <v>118</v>
      </c>
      <c r="B11" s="139" t="s">
        <v>119</v>
      </c>
      <c r="C11" s="326">
        <v>2983.2240137821263</v>
      </c>
      <c r="D11" s="325">
        <v>514.11058957994226</v>
      </c>
      <c r="E11" s="325">
        <v>830.42301271889471</v>
      </c>
      <c r="F11" s="325">
        <v>132.61957363078528</v>
      </c>
      <c r="G11" s="325">
        <v>1397.3933421481934</v>
      </c>
      <c r="H11" s="325">
        <v>108.67749570431066</v>
      </c>
      <c r="I11" s="160"/>
    </row>
    <row r="12" spans="1:9" s="149" customFormat="1" ht="15" customHeight="1">
      <c r="A12" s="137" t="s">
        <v>120</v>
      </c>
      <c r="B12" s="139" t="s">
        <v>121</v>
      </c>
      <c r="C12" s="326">
        <v>8622.8188672448305</v>
      </c>
      <c r="D12" s="325">
        <v>1656.2788889289668</v>
      </c>
      <c r="E12" s="325">
        <v>3914.0479676350783</v>
      </c>
      <c r="F12" s="325">
        <v>464.93912216956784</v>
      </c>
      <c r="G12" s="325">
        <v>2304.8740366098195</v>
      </c>
      <c r="H12" s="325">
        <v>282.67885190139964</v>
      </c>
      <c r="I12" s="160"/>
    </row>
    <row r="13" spans="1:9" s="149" customFormat="1" ht="15" customHeight="1">
      <c r="A13" s="137" t="s">
        <v>122</v>
      </c>
      <c r="B13" s="139" t="s">
        <v>123</v>
      </c>
      <c r="C13" s="326">
        <v>23890.256252647083</v>
      </c>
      <c r="D13" s="325">
        <v>604.64126589782563</v>
      </c>
      <c r="E13" s="325">
        <v>18278.571235312451</v>
      </c>
      <c r="F13" s="325">
        <v>109.38665939770927</v>
      </c>
      <c r="G13" s="325">
        <v>2977.506045569311</v>
      </c>
      <c r="H13" s="325">
        <v>1920.1510464697819</v>
      </c>
      <c r="I13" s="160"/>
    </row>
    <row r="14" spans="1:9" s="149" customFormat="1" ht="15" customHeight="1">
      <c r="A14" s="137" t="s">
        <v>124</v>
      </c>
      <c r="B14" s="139" t="s">
        <v>125</v>
      </c>
      <c r="C14" s="326">
        <v>170.80727853089869</v>
      </c>
      <c r="D14" s="325">
        <v>72.703139407794254</v>
      </c>
      <c r="E14" s="325">
        <v>7.2178586911589289</v>
      </c>
      <c r="F14" s="325">
        <v>34.641444187636218</v>
      </c>
      <c r="G14" s="325">
        <v>49.196507678752766</v>
      </c>
      <c r="H14" s="325">
        <v>7.048328565556524</v>
      </c>
      <c r="I14" s="160"/>
    </row>
    <row r="15" spans="1:9" s="149" customFormat="1" ht="15" customHeight="1">
      <c r="A15" s="137" t="s">
        <v>126</v>
      </c>
      <c r="B15" s="139" t="s">
        <v>127</v>
      </c>
      <c r="C15" s="326">
        <v>2419.0813638484778</v>
      </c>
      <c r="D15" s="325">
        <v>531.27633497186957</v>
      </c>
      <c r="E15" s="325">
        <v>995.68671567338674</v>
      </c>
      <c r="F15" s="325">
        <v>235.11315273992895</v>
      </c>
      <c r="G15" s="325">
        <v>461.16098454507346</v>
      </c>
      <c r="H15" s="325">
        <v>195.84417591821898</v>
      </c>
      <c r="I15" s="160"/>
    </row>
    <row r="16" spans="1:9" s="149" customFormat="1" ht="15" customHeight="1">
      <c r="A16" s="137" t="s">
        <v>128</v>
      </c>
      <c r="B16" s="139" t="s">
        <v>129</v>
      </c>
      <c r="C16" s="326">
        <v>158.4723789474578</v>
      </c>
      <c r="D16" s="325">
        <v>117.94946710402387</v>
      </c>
      <c r="E16" s="325">
        <v>14.312620484633364</v>
      </c>
      <c r="F16" s="325">
        <v>16.586264303553293</v>
      </c>
      <c r="G16" s="325">
        <v>6.8216935781026278</v>
      </c>
      <c r="H16" s="325">
        <v>2.8023334771446233</v>
      </c>
      <c r="I16" s="160"/>
    </row>
    <row r="17" spans="1:9" s="149" customFormat="1" ht="15" customHeight="1">
      <c r="A17" s="137" t="s">
        <v>130</v>
      </c>
      <c r="B17" s="139" t="s">
        <v>131</v>
      </c>
      <c r="C17" s="326">
        <v>542.62628500377798</v>
      </c>
      <c r="D17" s="325">
        <v>260.2898329959433</v>
      </c>
      <c r="E17" s="325">
        <v>83.429983516838476</v>
      </c>
      <c r="F17" s="325">
        <v>5.5445803281092561</v>
      </c>
      <c r="G17" s="325">
        <v>136.72205489312773</v>
      </c>
      <c r="H17" s="325">
        <v>56.639833269759208</v>
      </c>
      <c r="I17" s="160"/>
    </row>
    <row r="18" spans="1:9" s="149" customFormat="1" ht="15" customHeight="1">
      <c r="A18" s="137" t="s">
        <v>132</v>
      </c>
      <c r="B18" s="139" t="s">
        <v>133</v>
      </c>
      <c r="C18" s="326">
        <v>3792.5723613103241</v>
      </c>
      <c r="D18" s="325">
        <v>1693.5958777125279</v>
      </c>
      <c r="E18" s="325">
        <v>199.46816095608321</v>
      </c>
      <c r="F18" s="325">
        <v>52.697594554838126</v>
      </c>
      <c r="G18" s="325">
        <v>1428.2248905881481</v>
      </c>
      <c r="H18" s="325">
        <v>418.58583749872702</v>
      </c>
      <c r="I18" s="160"/>
    </row>
    <row r="19" spans="1:9" s="149" customFormat="1" ht="15" customHeight="1">
      <c r="A19" s="137" t="s">
        <v>134</v>
      </c>
      <c r="B19" s="139" t="s">
        <v>135</v>
      </c>
      <c r="C19" s="326">
        <v>470.84783901309532</v>
      </c>
      <c r="D19" s="325">
        <v>137.42899258984318</v>
      </c>
      <c r="E19" s="325">
        <v>154.11837330747173</v>
      </c>
      <c r="F19" s="325">
        <v>6.263963841160531</v>
      </c>
      <c r="G19" s="325">
        <v>120.4715916953303</v>
      </c>
      <c r="H19" s="325">
        <v>52.564917579289613</v>
      </c>
      <c r="I19" s="160"/>
    </row>
    <row r="20" spans="1:9" s="149" customFormat="1" ht="15" customHeight="1">
      <c r="A20" s="137" t="s">
        <v>136</v>
      </c>
      <c r="B20" s="139" t="s">
        <v>137</v>
      </c>
      <c r="C20" s="326">
        <v>2172.6357603167658</v>
      </c>
      <c r="D20" s="325">
        <v>270.81840723525238</v>
      </c>
      <c r="E20" s="325">
        <v>10.411442817851412</v>
      </c>
      <c r="F20" s="325">
        <v>832.39169997624003</v>
      </c>
      <c r="G20" s="325">
        <v>316.01787392209116</v>
      </c>
      <c r="H20" s="325">
        <v>742.99633636533065</v>
      </c>
      <c r="I20" s="160"/>
    </row>
    <row r="21" spans="1:9" s="149" customFormat="1" ht="15" customHeight="1">
      <c r="A21" s="137" t="s">
        <v>138</v>
      </c>
      <c r="B21" s="139" t="s">
        <v>139</v>
      </c>
      <c r="C21" s="326">
        <v>105.56680731703338</v>
      </c>
      <c r="D21" s="325">
        <v>35.33206621800359</v>
      </c>
      <c r="E21" s="325">
        <v>27.572233850935348</v>
      </c>
      <c r="F21" s="325">
        <v>13.815554317791815</v>
      </c>
      <c r="G21" s="325">
        <v>20.921574731980723</v>
      </c>
      <c r="H21" s="325">
        <v>7.9253781983218969</v>
      </c>
      <c r="I21" s="160"/>
    </row>
    <row r="22" spans="1:9" s="149" customFormat="1" ht="15" customHeight="1">
      <c r="A22" s="137" t="s">
        <v>140</v>
      </c>
      <c r="B22" s="139" t="s">
        <v>141</v>
      </c>
      <c r="C22" s="326">
        <v>345.19809972416368</v>
      </c>
      <c r="D22" s="325">
        <v>169.81678518749078</v>
      </c>
      <c r="E22" s="325">
        <v>4.7917577672928058</v>
      </c>
      <c r="F22" s="325">
        <v>70.297463828360293</v>
      </c>
      <c r="G22" s="325">
        <v>39.45568285962905</v>
      </c>
      <c r="H22" s="325">
        <v>60.836410081390724</v>
      </c>
      <c r="I22" s="160"/>
    </row>
    <row r="23" spans="1:9" s="149" customFormat="1" ht="15" customHeight="1">
      <c r="A23" s="137" t="s">
        <v>146</v>
      </c>
      <c r="B23" s="139" t="s">
        <v>142</v>
      </c>
      <c r="C23" s="326">
        <v>3113.1293334081752</v>
      </c>
      <c r="D23" s="325">
        <v>1112.5927357056628</v>
      </c>
      <c r="E23" s="325">
        <v>573.30023971618766</v>
      </c>
      <c r="F23" s="325">
        <v>183.04288983215088</v>
      </c>
      <c r="G23" s="325">
        <v>964.4504668375771</v>
      </c>
      <c r="H23" s="325">
        <v>279.74300131659686</v>
      </c>
      <c r="I23" s="160"/>
    </row>
    <row r="24" spans="1:9" s="149" customFormat="1" ht="9.9499999999999993" customHeight="1">
      <c r="A24" s="227"/>
      <c r="B24" s="228"/>
      <c r="C24" s="325"/>
      <c r="D24" s="325"/>
      <c r="E24" s="325"/>
      <c r="F24" s="325"/>
      <c r="G24" s="325"/>
      <c r="H24" s="325"/>
      <c r="I24" s="160"/>
    </row>
    <row r="25" spans="1:9" s="149" customFormat="1" ht="15" customHeight="1">
      <c r="A25" s="181"/>
      <c r="B25" s="140" t="s">
        <v>143</v>
      </c>
      <c r="C25" s="327">
        <f>SUM(D25:H25)</f>
        <v>58484.324976815158</v>
      </c>
      <c r="D25" s="327">
        <f>SUM(D6:D23)</f>
        <v>9298.0459140641397</v>
      </c>
      <c r="E25" s="327">
        <f>SUM(E6:E23)</f>
        <v>29607.805695531839</v>
      </c>
      <c r="F25" s="327">
        <f>SUM(F6:F23)</f>
        <v>3283.4038283665832</v>
      </c>
      <c r="G25" s="327">
        <f>SUM(G6:G23)</f>
        <v>11828.562366374443</v>
      </c>
      <c r="H25" s="327">
        <f>SUM(H6:H23)</f>
        <v>4466.5071724781537</v>
      </c>
      <c r="I25" s="160"/>
    </row>
    <row r="26" spans="1:9" s="149" customFormat="1" ht="15" customHeight="1">
      <c r="A26" s="163"/>
      <c r="B26" s="315" t="s">
        <v>334</v>
      </c>
      <c r="C26" s="328">
        <v>28110.890148072875</v>
      </c>
      <c r="D26" s="329">
        <v>22551.075828419613</v>
      </c>
      <c r="E26" s="329">
        <v>0</v>
      </c>
      <c r="F26" s="329">
        <v>0</v>
      </c>
      <c r="G26" s="329">
        <v>2469.2935873210981</v>
      </c>
      <c r="H26" s="329">
        <v>3090.5207323321611</v>
      </c>
      <c r="I26" s="160"/>
    </row>
    <row r="27" spans="1:9" s="149" customFormat="1" ht="15" customHeight="1">
      <c r="A27" s="163"/>
      <c r="B27" s="140" t="s">
        <v>425</v>
      </c>
      <c r="C27" s="327">
        <f>SUM(D27:H27)</f>
        <v>86595.215124888025</v>
      </c>
      <c r="D27" s="327">
        <f>SUM(D25:D26)</f>
        <v>31849.121742483752</v>
      </c>
      <c r="E27" s="327">
        <f>SUM(E25:E26)</f>
        <v>29607.805695531839</v>
      </c>
      <c r="F27" s="327">
        <f>SUM(F25:F26)</f>
        <v>3283.4038283665832</v>
      </c>
      <c r="G27" s="327">
        <f>SUM(G25:G26)</f>
        <v>14297.85595369554</v>
      </c>
      <c r="H27" s="327">
        <f>SUM(H25:H26)</f>
        <v>7557.0279048103148</v>
      </c>
      <c r="I27" s="160"/>
    </row>
    <row r="28" spans="1:9" s="149" customFormat="1" ht="15" customHeight="1">
      <c r="A28" s="163"/>
      <c r="B28" s="315" t="s">
        <v>390</v>
      </c>
      <c r="C28" s="287">
        <f>SUM(D28:H28)</f>
        <v>-6884.4132008147153</v>
      </c>
      <c r="D28" s="287">
        <v>-2255.56665125985</v>
      </c>
      <c r="E28" s="331">
        <v>-3056.0586142500028</v>
      </c>
      <c r="F28" s="331">
        <v>0</v>
      </c>
      <c r="G28" s="287">
        <v>-1572.7879353048629</v>
      </c>
      <c r="H28" s="331">
        <v>0</v>
      </c>
      <c r="I28" s="160"/>
    </row>
    <row r="29" spans="1:9" s="149" customFormat="1" ht="15" customHeight="1">
      <c r="A29" s="163"/>
      <c r="B29" s="140" t="s">
        <v>176</v>
      </c>
      <c r="C29" s="327">
        <f>SUM(D29:H29)</f>
        <v>79710.801924073312</v>
      </c>
      <c r="D29" s="327">
        <f>D27+D28</f>
        <v>29593.555091223901</v>
      </c>
      <c r="E29" s="327">
        <f>E27+E28</f>
        <v>26551.747081281836</v>
      </c>
      <c r="F29" s="327">
        <f>F27+F28</f>
        <v>3283.4038283665832</v>
      </c>
      <c r="G29" s="327">
        <f>G27+G28</f>
        <v>12725.068018390677</v>
      </c>
      <c r="H29" s="327">
        <f>H27+H28</f>
        <v>7557.0279048103148</v>
      </c>
      <c r="I29" s="160"/>
    </row>
    <row r="30" spans="1:9" s="149" customFormat="1" ht="24.95" customHeight="1">
      <c r="A30" s="163"/>
      <c r="B30" s="330"/>
      <c r="C30" s="334">
        <v>2010</v>
      </c>
      <c r="D30" s="229"/>
      <c r="E30" s="229"/>
      <c r="F30" s="229"/>
      <c r="G30" s="229"/>
      <c r="H30" s="229"/>
    </row>
    <row r="31" spans="1:9" s="149" customFormat="1" ht="15" customHeight="1">
      <c r="A31" s="137" t="s">
        <v>108</v>
      </c>
      <c r="B31" s="139" t="s">
        <v>109</v>
      </c>
      <c r="C31" s="325">
        <v>484.8523190874082</v>
      </c>
      <c r="D31" s="325">
        <v>64.24868375916094</v>
      </c>
      <c r="E31" s="325">
        <v>192.69106763953704</v>
      </c>
      <c r="F31" s="325">
        <v>0</v>
      </c>
      <c r="G31" s="325">
        <v>187.01489315840195</v>
      </c>
      <c r="H31" s="325">
        <v>40.897674530308308</v>
      </c>
    </row>
    <row r="32" spans="1:9" s="149" customFormat="1" ht="15" customHeight="1">
      <c r="A32" s="137" t="s">
        <v>110</v>
      </c>
      <c r="B32" s="139" t="s">
        <v>111</v>
      </c>
      <c r="C32" s="326">
        <v>198.42365589872443</v>
      </c>
      <c r="D32" s="325">
        <v>26.93115921244172</v>
      </c>
      <c r="E32" s="325">
        <v>108.65210663782342</v>
      </c>
      <c r="F32" s="325">
        <v>17.812469998904426</v>
      </c>
      <c r="G32" s="325">
        <v>36.165859147639736</v>
      </c>
      <c r="H32" s="325">
        <v>8.8620609019151324</v>
      </c>
    </row>
    <row r="33" spans="1:8" s="149" customFormat="1" ht="15" customHeight="1">
      <c r="A33" s="137" t="s">
        <v>112</v>
      </c>
      <c r="B33" s="139" t="s">
        <v>113</v>
      </c>
      <c r="C33" s="326">
        <v>4368.7979665828434</v>
      </c>
      <c r="D33" s="325">
        <v>1851.535421255589</v>
      </c>
      <c r="E33" s="325">
        <v>1064.2634333957067</v>
      </c>
      <c r="F33" s="325">
        <v>254.80046816302197</v>
      </c>
      <c r="G33" s="325">
        <v>1099.8792843364445</v>
      </c>
      <c r="H33" s="325">
        <v>98.319359432081285</v>
      </c>
    </row>
    <row r="34" spans="1:8" s="149" customFormat="1" ht="15" customHeight="1">
      <c r="A34" s="137" t="s">
        <v>114</v>
      </c>
      <c r="B34" s="139" t="s">
        <v>115</v>
      </c>
      <c r="C34" s="326">
        <v>437.82883671235584</v>
      </c>
      <c r="D34" s="325">
        <v>134.76651230639041</v>
      </c>
      <c r="E34" s="325">
        <v>31.016080471267266</v>
      </c>
      <c r="F34" s="325">
        <v>31.722995038019427</v>
      </c>
      <c r="G34" s="325">
        <v>208.66753195579503</v>
      </c>
      <c r="H34" s="325">
        <v>31.655716940883728</v>
      </c>
    </row>
    <row r="35" spans="1:8" s="149" customFormat="1" ht="15" customHeight="1">
      <c r="A35" s="137" t="s">
        <v>116</v>
      </c>
      <c r="B35" s="139" t="s">
        <v>117</v>
      </c>
      <c r="C35" s="326">
        <v>5104.4571500953543</v>
      </c>
      <c r="D35" s="325">
        <v>482.79681478485429</v>
      </c>
      <c r="E35" s="325">
        <v>2943.7942779742493</v>
      </c>
      <c r="F35" s="325">
        <v>1020.1021660233006</v>
      </c>
      <c r="G35" s="325">
        <v>470.4550939267325</v>
      </c>
      <c r="H35" s="325">
        <v>187.30879738621718</v>
      </c>
    </row>
    <row r="36" spans="1:8" s="149" customFormat="1" ht="15" customHeight="1">
      <c r="A36" s="137" t="s">
        <v>118</v>
      </c>
      <c r="B36" s="139" t="s">
        <v>119</v>
      </c>
      <c r="C36" s="326">
        <v>3084.3102156616633</v>
      </c>
      <c r="D36" s="325">
        <v>475.33077471751449</v>
      </c>
      <c r="E36" s="325">
        <v>789.28059882203945</v>
      </c>
      <c r="F36" s="325">
        <v>155.98264133890302</v>
      </c>
      <c r="G36" s="325">
        <v>1583.6443058783807</v>
      </c>
      <c r="H36" s="325">
        <v>80.071894904825967</v>
      </c>
    </row>
    <row r="37" spans="1:8" s="149" customFormat="1" ht="15" customHeight="1">
      <c r="A37" s="137" t="s">
        <v>120</v>
      </c>
      <c r="B37" s="139" t="s">
        <v>121</v>
      </c>
      <c r="C37" s="326">
        <v>8530.1197331580988</v>
      </c>
      <c r="D37" s="325">
        <v>1441.5767903400329</v>
      </c>
      <c r="E37" s="325">
        <v>3439.1087821777851</v>
      </c>
      <c r="F37" s="325">
        <v>546.84561526116477</v>
      </c>
      <c r="G37" s="325">
        <v>2864.768914213586</v>
      </c>
      <c r="H37" s="325">
        <v>237.81963116552924</v>
      </c>
    </row>
    <row r="38" spans="1:8" s="149" customFormat="1" ht="15" customHeight="1">
      <c r="A38" s="137" t="s">
        <v>122</v>
      </c>
      <c r="B38" s="139" t="s">
        <v>123</v>
      </c>
      <c r="C38" s="326">
        <v>23848.211755338791</v>
      </c>
      <c r="D38" s="325">
        <v>993.18010645496815</v>
      </c>
      <c r="E38" s="325">
        <v>19060.290347517905</v>
      </c>
      <c r="F38" s="325">
        <v>128.65687615310574</v>
      </c>
      <c r="G38" s="325">
        <v>1829.8229139426298</v>
      </c>
      <c r="H38" s="325">
        <v>1836.2615112701812</v>
      </c>
    </row>
    <row r="39" spans="1:8" s="149" customFormat="1" ht="15" customHeight="1">
      <c r="A39" s="137" t="s">
        <v>124</v>
      </c>
      <c r="B39" s="139" t="s">
        <v>125</v>
      </c>
      <c r="C39" s="326">
        <v>190.55559980268245</v>
      </c>
      <c r="D39" s="325">
        <v>88.036375530645074</v>
      </c>
      <c r="E39" s="325">
        <v>2.5738987815987016</v>
      </c>
      <c r="F39" s="325">
        <v>40.744090907915322</v>
      </c>
      <c r="G39" s="325">
        <v>55.68012108367116</v>
      </c>
      <c r="H39" s="325">
        <v>3.5211134988522015</v>
      </c>
    </row>
    <row r="40" spans="1:8" s="149" customFormat="1" ht="15" customHeight="1">
      <c r="A40" s="137" t="s">
        <v>126</v>
      </c>
      <c r="B40" s="139" t="s">
        <v>127</v>
      </c>
      <c r="C40" s="326">
        <v>1804.9709099389993</v>
      </c>
      <c r="D40" s="325">
        <v>371.10309217280349</v>
      </c>
      <c r="E40" s="325">
        <v>776.29474723986539</v>
      </c>
      <c r="F40" s="325">
        <v>276.53211041072097</v>
      </c>
      <c r="G40" s="325">
        <v>315.15452156970338</v>
      </c>
      <c r="H40" s="325">
        <v>65.886438545906046</v>
      </c>
    </row>
    <row r="41" spans="1:8" s="149" customFormat="1" ht="15" customHeight="1">
      <c r="A41" s="137" t="s">
        <v>128</v>
      </c>
      <c r="B41" s="139" t="s">
        <v>129</v>
      </c>
      <c r="C41" s="326">
        <v>226.74635854108203</v>
      </c>
      <c r="D41" s="325">
        <v>189.73327598094346</v>
      </c>
      <c r="E41" s="325">
        <v>5.4841383366025012</v>
      </c>
      <c r="F41" s="325">
        <v>19.508201128862915</v>
      </c>
      <c r="G41" s="325">
        <v>10.463291797912246</v>
      </c>
      <c r="H41" s="325">
        <v>1.5574512967609275</v>
      </c>
    </row>
    <row r="42" spans="1:8" s="149" customFormat="1" ht="15" customHeight="1">
      <c r="A42" s="137" t="s">
        <v>130</v>
      </c>
      <c r="B42" s="139" t="s">
        <v>131</v>
      </c>
      <c r="C42" s="326">
        <v>598.05806373760026</v>
      </c>
      <c r="D42" s="325">
        <v>288.09848545527223</v>
      </c>
      <c r="E42" s="325">
        <v>0</v>
      </c>
      <c r="F42" s="325">
        <v>6.5213471964702654</v>
      </c>
      <c r="G42" s="325">
        <v>248.34861361224054</v>
      </c>
      <c r="H42" s="325">
        <v>55.089617473617167</v>
      </c>
    </row>
    <row r="43" spans="1:8" s="149" customFormat="1" ht="15" customHeight="1">
      <c r="A43" s="137" t="s">
        <v>132</v>
      </c>
      <c r="B43" s="139" t="s">
        <v>133</v>
      </c>
      <c r="C43" s="326">
        <v>4826.2054571951203</v>
      </c>
      <c r="D43" s="325">
        <v>2307.4481824392956</v>
      </c>
      <c r="E43" s="325">
        <v>163.5036924719557</v>
      </c>
      <c r="F43" s="325">
        <v>61.981122136273697</v>
      </c>
      <c r="G43" s="325">
        <v>1981.2745078757641</v>
      </c>
      <c r="H43" s="325">
        <v>311.99795227183154</v>
      </c>
    </row>
    <row r="44" spans="1:8" s="149" customFormat="1" ht="15" customHeight="1">
      <c r="A44" s="137" t="s">
        <v>134</v>
      </c>
      <c r="B44" s="139" t="s">
        <v>135</v>
      </c>
      <c r="C44" s="326">
        <v>240.22832922111249</v>
      </c>
      <c r="D44" s="325">
        <v>105.17113131173475</v>
      </c>
      <c r="E44" s="325">
        <v>46.12868131630519</v>
      </c>
      <c r="F44" s="325">
        <v>7.3674616683339336</v>
      </c>
      <c r="G44" s="325">
        <v>69.169807462976081</v>
      </c>
      <c r="H44" s="325">
        <v>12.391247461762537</v>
      </c>
    </row>
    <row r="45" spans="1:8" s="149" customFormat="1" ht="15" customHeight="1">
      <c r="A45" s="137" t="s">
        <v>136</v>
      </c>
      <c r="B45" s="139" t="s">
        <v>137</v>
      </c>
      <c r="C45" s="326">
        <v>2507.4155099172049</v>
      </c>
      <c r="D45" s="325">
        <v>386.30425027624443</v>
      </c>
      <c r="E45" s="325">
        <v>21.4253177096736</v>
      </c>
      <c r="F45" s="325">
        <v>979.03086577812621</v>
      </c>
      <c r="G45" s="325">
        <v>393.99279211901643</v>
      </c>
      <c r="H45" s="325">
        <v>726.66228403414425</v>
      </c>
    </row>
    <row r="46" spans="1:8" s="149" customFormat="1" ht="15" customHeight="1">
      <c r="A46" s="137" t="s">
        <v>138</v>
      </c>
      <c r="B46" s="139" t="s">
        <v>139</v>
      </c>
      <c r="C46" s="326">
        <v>117.59284486740962</v>
      </c>
      <c r="D46" s="325">
        <v>49.637397801598844</v>
      </c>
      <c r="E46" s="325">
        <v>20.428809137891189</v>
      </c>
      <c r="F46" s="325">
        <v>16.249386082704252</v>
      </c>
      <c r="G46" s="325">
        <v>24.714682466341667</v>
      </c>
      <c r="H46" s="325">
        <v>6.5625693788736772</v>
      </c>
    </row>
    <row r="47" spans="1:8" s="149" customFormat="1" ht="15" customHeight="1">
      <c r="A47" s="137" t="s">
        <v>140</v>
      </c>
      <c r="B47" s="139" t="s">
        <v>141</v>
      </c>
      <c r="C47" s="326">
        <v>537.34965187149726</v>
      </c>
      <c r="D47" s="325">
        <v>340.48657253189151</v>
      </c>
      <c r="E47" s="325">
        <v>6.3031596476050611</v>
      </c>
      <c r="F47" s="325">
        <v>82.681491028623384</v>
      </c>
      <c r="G47" s="325">
        <v>77.764030257792683</v>
      </c>
      <c r="H47" s="325">
        <v>30.114398405584655</v>
      </c>
    </row>
    <row r="48" spans="1:8" s="149" customFormat="1" ht="15" customHeight="1">
      <c r="A48" s="137" t="s">
        <v>146</v>
      </c>
      <c r="B48" s="139" t="s">
        <v>142</v>
      </c>
      <c r="C48" s="326">
        <v>3276.2740428589541</v>
      </c>
      <c r="D48" s="325">
        <v>1290.4637129121127</v>
      </c>
      <c r="E48" s="325">
        <v>469.86261017149729</v>
      </c>
      <c r="F48" s="325">
        <v>215.28883446581227</v>
      </c>
      <c r="G48" s="325">
        <v>1104.1877474642622</v>
      </c>
      <c r="H48" s="325">
        <v>196.47113784526954</v>
      </c>
    </row>
    <row r="49" spans="1:8" s="149" customFormat="1" ht="9.9499999999999993" customHeight="1">
      <c r="A49" s="227"/>
      <c r="B49" s="228"/>
      <c r="C49" s="325"/>
      <c r="D49" s="325"/>
      <c r="E49" s="325"/>
      <c r="F49" s="325"/>
      <c r="G49" s="325"/>
      <c r="H49" s="325"/>
    </row>
    <row r="50" spans="1:8" s="149" customFormat="1" ht="15" customHeight="1">
      <c r="A50" s="181"/>
      <c r="B50" s="140" t="s">
        <v>143</v>
      </c>
      <c r="C50" s="327">
        <f>SUM(D50:H50)</f>
        <v>60382.398400486905</v>
      </c>
      <c r="D50" s="327">
        <f>SUM(D31:D48)</f>
        <v>10886.848739243493</v>
      </c>
      <c r="E50" s="327">
        <f>SUM(E31:E48)</f>
        <v>29141.101749449314</v>
      </c>
      <c r="F50" s="327">
        <f>SUM(F31:F48)</f>
        <v>3861.8281427802635</v>
      </c>
      <c r="G50" s="327">
        <f>SUM(G31:G48)</f>
        <v>12561.168912269291</v>
      </c>
      <c r="H50" s="327">
        <f>SUM(H31:H48)</f>
        <v>3931.4508567445446</v>
      </c>
    </row>
    <row r="51" spans="1:8" s="149" customFormat="1" ht="15" customHeight="1">
      <c r="A51" s="163"/>
      <c r="B51" s="315" t="s">
        <v>334</v>
      </c>
      <c r="C51" s="328">
        <v>33478.795419617949</v>
      </c>
      <c r="D51" s="329">
        <v>29177.28108270144</v>
      </c>
      <c r="E51" s="329">
        <v>0</v>
      </c>
      <c r="F51" s="329">
        <v>0</v>
      </c>
      <c r="G51" s="329">
        <v>3911.3144996900637</v>
      </c>
      <c r="H51" s="329">
        <v>390.1998372264415</v>
      </c>
    </row>
    <row r="52" spans="1:8" s="149" customFormat="1" ht="15" customHeight="1">
      <c r="A52" s="163"/>
      <c r="B52" s="140" t="s">
        <v>425</v>
      </c>
      <c r="C52" s="327">
        <f>SUM(D52:H52)</f>
        <v>93861.193820104847</v>
      </c>
      <c r="D52" s="327">
        <f>SUM(D50:D51)</f>
        <v>40064.129821944931</v>
      </c>
      <c r="E52" s="327">
        <f>SUM(E50:E51)</f>
        <v>29141.101749449314</v>
      </c>
      <c r="F52" s="327">
        <f>SUM(F50:F51)</f>
        <v>3861.8281427802635</v>
      </c>
      <c r="G52" s="327">
        <f>SUM(G50:G51)</f>
        <v>16472.483411959354</v>
      </c>
      <c r="H52" s="327">
        <f>SUM(H50:H51)</f>
        <v>4321.6506939709861</v>
      </c>
    </row>
    <row r="53" spans="1:8" s="149" customFormat="1" ht="15" customHeight="1">
      <c r="A53" s="163"/>
      <c r="B53" s="315" t="s">
        <v>390</v>
      </c>
      <c r="C53" s="287">
        <f>SUM(D53:H53)</f>
        <v>-7424.5320383688249</v>
      </c>
      <c r="D53" s="287">
        <v>-2388.220768830728</v>
      </c>
      <c r="E53" s="331">
        <v>-3527.960105330902</v>
      </c>
      <c r="F53" s="331">
        <v>0</v>
      </c>
      <c r="G53" s="287">
        <v>-1508.3511642071949</v>
      </c>
      <c r="H53" s="331">
        <v>0</v>
      </c>
    </row>
    <row r="54" spans="1:8" s="149" customFormat="1" ht="15" customHeight="1">
      <c r="A54" s="163"/>
      <c r="B54" s="140" t="s">
        <v>176</v>
      </c>
      <c r="C54" s="327">
        <f>SUM(D54:H54)</f>
        <v>86436.661781736009</v>
      </c>
      <c r="D54" s="327">
        <f>D52+D53</f>
        <v>37675.909053114199</v>
      </c>
      <c r="E54" s="327">
        <f>E52+E53</f>
        <v>25613.141644118412</v>
      </c>
      <c r="F54" s="327">
        <f>F52+F53</f>
        <v>3861.8281427802635</v>
      </c>
      <c r="G54" s="327">
        <f>G52+G53</f>
        <v>14964.132247752159</v>
      </c>
      <c r="H54" s="327">
        <f>H52+H53</f>
        <v>4321.6506939709861</v>
      </c>
    </row>
    <row r="55" spans="1:8" s="149" customFormat="1" ht="24.95" hidden="1" customHeight="1">
      <c r="A55" s="163"/>
      <c r="B55" s="330"/>
      <c r="C55" s="334">
        <v>2011</v>
      </c>
      <c r="D55" s="229"/>
      <c r="E55" s="229"/>
      <c r="F55" s="229"/>
      <c r="G55" s="229"/>
      <c r="H55" s="229"/>
    </row>
    <row r="56" spans="1:8" s="149" customFormat="1" ht="15" hidden="1" customHeight="1">
      <c r="A56" s="137" t="s">
        <v>108</v>
      </c>
      <c r="B56" s="139" t="s">
        <v>109</v>
      </c>
      <c r="C56" s="325">
        <v>488.65458166397173</v>
      </c>
      <c r="D56" s="325">
        <v>66.328116019436777</v>
      </c>
      <c r="E56" s="325">
        <v>199.14683572032121</v>
      </c>
      <c r="F56" s="325">
        <v>0</v>
      </c>
      <c r="G56" s="325">
        <v>178.17000355939197</v>
      </c>
      <c r="H56" s="325">
        <v>45.009626364821784</v>
      </c>
    </row>
    <row r="57" spans="1:8" s="149" customFormat="1" ht="15" hidden="1" customHeight="1">
      <c r="A57" s="137" t="s">
        <v>110</v>
      </c>
      <c r="B57" s="139" t="s">
        <v>111</v>
      </c>
      <c r="C57" s="326">
        <v>184.98001047925726</v>
      </c>
      <c r="D57" s="325">
        <v>26.58082118106147</v>
      </c>
      <c r="E57" s="325">
        <v>101.03732221278966</v>
      </c>
      <c r="F57" s="325">
        <v>17.218850638027703</v>
      </c>
      <c r="G57" s="325">
        <v>31.533211430718964</v>
      </c>
      <c r="H57" s="325">
        <v>8.6098050166594788</v>
      </c>
    </row>
    <row r="58" spans="1:8" s="149" customFormat="1" ht="15" hidden="1" customHeight="1">
      <c r="A58" s="137" t="s">
        <v>112</v>
      </c>
      <c r="B58" s="139" t="s">
        <v>113</v>
      </c>
      <c r="C58" s="326">
        <v>4544.6306355489587</v>
      </c>
      <c r="D58" s="325">
        <v>2020.0795103506407</v>
      </c>
      <c r="E58" s="325">
        <v>1044.0621305369377</v>
      </c>
      <c r="F58" s="325">
        <v>274.92260296229585</v>
      </c>
      <c r="G58" s="325">
        <v>1111.4829032511864</v>
      </c>
      <c r="H58" s="325">
        <v>94.083488447898489</v>
      </c>
    </row>
    <row r="59" spans="1:8" s="149" customFormat="1" ht="15" hidden="1" customHeight="1">
      <c r="A59" s="137" t="s">
        <v>114</v>
      </c>
      <c r="B59" s="139" t="s">
        <v>115</v>
      </c>
      <c r="C59" s="326">
        <v>416.47637727447108</v>
      </c>
      <c r="D59" s="325">
        <v>109.25874868454363</v>
      </c>
      <c r="E59" s="325">
        <v>14.5512890419367</v>
      </c>
      <c r="F59" s="325">
        <v>32.259412942329007</v>
      </c>
      <c r="G59" s="325">
        <v>228.04546224590246</v>
      </c>
      <c r="H59" s="325">
        <v>32.361464359759275</v>
      </c>
    </row>
    <row r="60" spans="1:8" s="149" customFormat="1" ht="15" hidden="1" customHeight="1">
      <c r="A60" s="137" t="s">
        <v>116</v>
      </c>
      <c r="B60" s="139" t="s">
        <v>117</v>
      </c>
      <c r="C60" s="326">
        <v>5039.1170869042544</v>
      </c>
      <c r="D60" s="325">
        <v>477.95853760853203</v>
      </c>
      <c r="E60" s="325">
        <v>2886.3063728304501</v>
      </c>
      <c r="F60" s="325">
        <v>1043.5149647741089</v>
      </c>
      <c r="G60" s="325">
        <v>447.73090102021564</v>
      </c>
      <c r="H60" s="325">
        <v>183.60631067094786</v>
      </c>
    </row>
    <row r="61" spans="1:8" s="149" customFormat="1" ht="15" hidden="1" customHeight="1">
      <c r="A61" s="137" t="s">
        <v>118</v>
      </c>
      <c r="B61" s="139" t="s">
        <v>119</v>
      </c>
      <c r="C61" s="326">
        <v>3407.8522079211198</v>
      </c>
      <c r="D61" s="325">
        <v>562.69398333276865</v>
      </c>
      <c r="E61" s="325">
        <v>888.56202016444706</v>
      </c>
      <c r="F61" s="325">
        <v>169.87191402536169</v>
      </c>
      <c r="G61" s="325">
        <v>1704.5319752986152</v>
      </c>
      <c r="H61" s="325">
        <v>82.192315099927328</v>
      </c>
    </row>
    <row r="62" spans="1:8" s="149" customFormat="1" ht="15" hidden="1" customHeight="1">
      <c r="A62" s="137" t="s">
        <v>120</v>
      </c>
      <c r="B62" s="139" t="s">
        <v>121</v>
      </c>
      <c r="C62" s="326">
        <v>8584.7882345007511</v>
      </c>
      <c r="D62" s="325">
        <v>1578.998170442683</v>
      </c>
      <c r="E62" s="325">
        <v>3247.7142895134825</v>
      </c>
      <c r="F62" s="325">
        <v>606.86760191760618</v>
      </c>
      <c r="G62" s="325">
        <v>2943.9281626199599</v>
      </c>
      <c r="H62" s="325">
        <v>207.28001000701735</v>
      </c>
    </row>
    <row r="63" spans="1:8" s="149" customFormat="1" ht="15" hidden="1" customHeight="1">
      <c r="A63" s="137" t="s">
        <v>122</v>
      </c>
      <c r="B63" s="139" t="s">
        <v>123</v>
      </c>
      <c r="C63" s="326">
        <v>24277.828851329723</v>
      </c>
      <c r="D63" s="325">
        <v>761.83941443423532</v>
      </c>
      <c r="E63" s="325">
        <v>19693.967903975408</v>
      </c>
      <c r="F63" s="325">
        <v>131.77613949105387</v>
      </c>
      <c r="G63" s="325">
        <v>1805.0897968231516</v>
      </c>
      <c r="H63" s="325">
        <v>1885.1555966058752</v>
      </c>
    </row>
    <row r="64" spans="1:8" s="149" customFormat="1" ht="15" hidden="1" customHeight="1">
      <c r="A64" s="137" t="s">
        <v>124</v>
      </c>
      <c r="B64" s="139" t="s">
        <v>125</v>
      </c>
      <c r="C64" s="326">
        <v>207.47333395011134</v>
      </c>
      <c r="D64" s="325">
        <v>95.719365082683368</v>
      </c>
      <c r="E64" s="325">
        <v>2.5528577266555619</v>
      </c>
      <c r="F64" s="325">
        <v>42.424758499718862</v>
      </c>
      <c r="G64" s="325">
        <v>62.992833103139851</v>
      </c>
      <c r="H64" s="325">
        <v>3.7835195379137132</v>
      </c>
    </row>
    <row r="65" spans="1:8" s="149" customFormat="1" ht="15" hidden="1" customHeight="1">
      <c r="A65" s="137" t="s">
        <v>126</v>
      </c>
      <c r="B65" s="139" t="s">
        <v>127</v>
      </c>
      <c r="C65" s="326">
        <v>2152.6340194468125</v>
      </c>
      <c r="D65" s="325">
        <v>621.87719032845177</v>
      </c>
      <c r="E65" s="325">
        <v>777.8773738760525</v>
      </c>
      <c r="F65" s="325">
        <v>289.19908795512703</v>
      </c>
      <c r="G65" s="325">
        <v>394.64508912795213</v>
      </c>
      <c r="H65" s="325">
        <v>69.035278159229364</v>
      </c>
    </row>
    <row r="66" spans="1:8" s="149" customFormat="1" ht="15" hidden="1" customHeight="1">
      <c r="A66" s="137" t="s">
        <v>128</v>
      </c>
      <c r="B66" s="139" t="s">
        <v>129</v>
      </c>
      <c r="C66" s="326">
        <v>252.63009107517433</v>
      </c>
      <c r="D66" s="325">
        <v>208.623664488012</v>
      </c>
      <c r="E66" s="325">
        <v>5.5843762770590395</v>
      </c>
      <c r="F66" s="325">
        <v>18.671042860511971</v>
      </c>
      <c r="G66" s="325">
        <v>18.20426645898274</v>
      </c>
      <c r="H66" s="325">
        <v>1.5467409906085967</v>
      </c>
    </row>
    <row r="67" spans="1:8" s="149" customFormat="1" ht="15" hidden="1" customHeight="1">
      <c r="A67" s="137" t="s">
        <v>130</v>
      </c>
      <c r="B67" s="139" t="s">
        <v>131</v>
      </c>
      <c r="C67" s="326">
        <v>609.56736643340798</v>
      </c>
      <c r="D67" s="325">
        <v>294.27691915303336</v>
      </c>
      <c r="E67" s="325">
        <v>0</v>
      </c>
      <c r="F67" s="325">
        <v>9.9924655309036279</v>
      </c>
      <c r="G67" s="325">
        <v>249.58087487914327</v>
      </c>
      <c r="H67" s="325">
        <v>55.717106870327733</v>
      </c>
    </row>
    <row r="68" spans="1:8" s="149" customFormat="1" ht="15" hidden="1" customHeight="1">
      <c r="A68" s="137" t="s">
        <v>132</v>
      </c>
      <c r="B68" s="139" t="s">
        <v>133</v>
      </c>
      <c r="C68" s="326">
        <v>4756.8722945665932</v>
      </c>
      <c r="D68" s="325">
        <v>2299.9057918446119</v>
      </c>
      <c r="E68" s="325">
        <v>159.20882203003089</v>
      </c>
      <c r="F68" s="325">
        <v>64.27428682575129</v>
      </c>
      <c r="G68" s="325">
        <v>1927.7213948709821</v>
      </c>
      <c r="H68" s="325">
        <v>305.76199899521703</v>
      </c>
    </row>
    <row r="69" spans="1:8" s="149" customFormat="1" ht="15" hidden="1" customHeight="1">
      <c r="A69" s="137" t="s">
        <v>134</v>
      </c>
      <c r="B69" s="139" t="s">
        <v>135</v>
      </c>
      <c r="C69" s="326">
        <v>276.25727103293377</v>
      </c>
      <c r="D69" s="325">
        <v>122.4146597784308</v>
      </c>
      <c r="E69" s="325">
        <v>47.693828052938962</v>
      </c>
      <c r="F69" s="325">
        <v>8.9088078142113538</v>
      </c>
      <c r="G69" s="325">
        <v>81.08344222218345</v>
      </c>
      <c r="H69" s="325">
        <v>16.15653316516919</v>
      </c>
    </row>
    <row r="70" spans="1:8" s="149" customFormat="1" ht="15" hidden="1" customHeight="1">
      <c r="A70" s="137" t="s">
        <v>136</v>
      </c>
      <c r="B70" s="139" t="s">
        <v>332</v>
      </c>
      <c r="C70" s="326">
        <v>2515.0938638443831</v>
      </c>
      <c r="D70" s="325">
        <v>393.05416525295999</v>
      </c>
      <c r="E70" s="325">
        <v>19.864424185538592</v>
      </c>
      <c r="F70" s="325">
        <v>1001.7360254717644</v>
      </c>
      <c r="G70" s="325">
        <v>354.25189772707637</v>
      </c>
      <c r="H70" s="325">
        <v>746.18735120704355</v>
      </c>
    </row>
    <row r="71" spans="1:8" s="149" customFormat="1" ht="15" hidden="1" customHeight="1">
      <c r="A71" s="137" t="s">
        <v>138</v>
      </c>
      <c r="B71" s="139" t="s">
        <v>139</v>
      </c>
      <c r="C71" s="326">
        <v>122.24598128958623</v>
      </c>
      <c r="D71" s="325">
        <v>53.383581357515112</v>
      </c>
      <c r="E71" s="325">
        <v>19.901102753753854</v>
      </c>
      <c r="F71" s="325">
        <v>17.866837359622785</v>
      </c>
      <c r="G71" s="325">
        <v>24.464096075150749</v>
      </c>
      <c r="H71" s="325">
        <v>6.6303637435437093</v>
      </c>
    </row>
    <row r="72" spans="1:8" s="149" customFormat="1" ht="15" hidden="1" customHeight="1">
      <c r="A72" s="137" t="s">
        <v>140</v>
      </c>
      <c r="B72" s="139" t="s">
        <v>141</v>
      </c>
      <c r="C72" s="326">
        <v>585.54830080344027</v>
      </c>
      <c r="D72" s="325">
        <v>370.74775566762077</v>
      </c>
      <c r="E72" s="325">
        <v>5.2652690612270963</v>
      </c>
      <c r="F72" s="325">
        <v>91.176925968833487</v>
      </c>
      <c r="G72" s="325">
        <v>82.751683206169133</v>
      </c>
      <c r="H72" s="325">
        <v>35.606666899589719</v>
      </c>
    </row>
    <row r="73" spans="1:8" s="149" customFormat="1" ht="15" hidden="1" customHeight="1">
      <c r="A73" s="137" t="s">
        <v>146</v>
      </c>
      <c r="B73" s="139" t="s">
        <v>142</v>
      </c>
      <c r="C73" s="326">
        <v>3206.3376149532228</v>
      </c>
      <c r="D73" s="325">
        <v>1265.3038852957329</v>
      </c>
      <c r="E73" s="325">
        <v>457.72536333633877</v>
      </c>
      <c r="F73" s="325">
        <v>220.90753415766889</v>
      </c>
      <c r="G73" s="325">
        <v>1069.7660623508837</v>
      </c>
      <c r="H73" s="325">
        <v>192.6347698125989</v>
      </c>
    </row>
    <row r="74" spans="1:8" s="149" customFormat="1" ht="9.9499999999999993" hidden="1" customHeight="1">
      <c r="A74" s="227"/>
      <c r="B74" s="228"/>
      <c r="C74" s="325"/>
      <c r="D74" s="325"/>
      <c r="E74" s="325"/>
      <c r="F74" s="325"/>
      <c r="G74" s="325"/>
      <c r="H74" s="325"/>
    </row>
    <row r="75" spans="1:8" s="149" customFormat="1" ht="15" hidden="1" customHeight="1">
      <c r="A75" s="181"/>
      <c r="B75" s="140" t="s">
        <v>143</v>
      </c>
      <c r="C75" s="327">
        <f>SUM(D75:H75)</f>
        <v>61628.988123018171</v>
      </c>
      <c r="D75" s="327">
        <f>SUM(D56:D73)</f>
        <v>11329.044280302951</v>
      </c>
      <c r="E75" s="327">
        <f>SUM(E56:E73)</f>
        <v>29571.021581295376</v>
      </c>
      <c r="F75" s="327">
        <f>SUM(F56:F73)</f>
        <v>4041.5892591948977</v>
      </c>
      <c r="G75" s="327">
        <f>SUM(G56:G73)</f>
        <v>12715.974056270803</v>
      </c>
      <c r="H75" s="327">
        <f>SUM(H56:H73)</f>
        <v>3971.3589459541477</v>
      </c>
    </row>
    <row r="76" spans="1:8" s="149" customFormat="1" ht="15" hidden="1" customHeight="1">
      <c r="A76" s="163"/>
      <c r="B76" s="315" t="s">
        <v>334</v>
      </c>
      <c r="C76" s="328">
        <v>34643.370431670483</v>
      </c>
      <c r="D76" s="329">
        <v>30072.077002233564</v>
      </c>
      <c r="E76" s="329">
        <v>0</v>
      </c>
      <c r="F76" s="329">
        <v>0</v>
      </c>
      <c r="G76" s="329">
        <v>4166.6479398381243</v>
      </c>
      <c r="H76" s="329">
        <v>404.64548959878852</v>
      </c>
    </row>
    <row r="77" spans="1:8" s="149" customFormat="1" ht="15" hidden="1" customHeight="1">
      <c r="A77" s="163"/>
      <c r="B77" s="140" t="s">
        <v>425</v>
      </c>
      <c r="C77" s="327">
        <f>SUM(D77:H77)</f>
        <v>96272.358554688646</v>
      </c>
      <c r="D77" s="327">
        <f>SUM(D75:D76)</f>
        <v>41401.121282536515</v>
      </c>
      <c r="E77" s="327">
        <f>SUM(E75:E76)</f>
        <v>29571.021581295376</v>
      </c>
      <c r="F77" s="327">
        <f>SUM(F75:F76)</f>
        <v>4041.5892591948977</v>
      </c>
      <c r="G77" s="327">
        <f>SUM(G75:G76)</f>
        <v>16882.621996108926</v>
      </c>
      <c r="H77" s="327">
        <f>SUM(H75:H76)</f>
        <v>4376.0044355529362</v>
      </c>
    </row>
    <row r="78" spans="1:8" s="149" customFormat="1" ht="15" hidden="1" customHeight="1">
      <c r="A78" s="163"/>
      <c r="B78" s="315" t="s">
        <v>390</v>
      </c>
      <c r="C78" s="287">
        <f>SUM(D78:H78)</f>
        <v>-7675.7106672909176</v>
      </c>
      <c r="D78" s="287">
        <v>-1857.5355207954506</v>
      </c>
      <c r="E78" s="331">
        <v>-4224.4123285823871</v>
      </c>
      <c r="F78" s="331">
        <v>0</v>
      </c>
      <c r="G78" s="287">
        <v>-1593.7628179130795</v>
      </c>
      <c r="H78" s="331">
        <v>0</v>
      </c>
    </row>
    <row r="79" spans="1:8" s="149" customFormat="1" ht="15" hidden="1" customHeight="1">
      <c r="A79" s="163"/>
      <c r="B79" s="140" t="s">
        <v>176</v>
      </c>
      <c r="C79" s="327">
        <f>SUM(D79:H79)</f>
        <v>88596.647887397747</v>
      </c>
      <c r="D79" s="327">
        <f>D77+D78</f>
        <v>39543.585761741066</v>
      </c>
      <c r="E79" s="327">
        <f>E77+E78</f>
        <v>25346.609252712988</v>
      </c>
      <c r="F79" s="327">
        <f>F77+F78</f>
        <v>4041.5892591948977</v>
      </c>
      <c r="G79" s="327">
        <f>G77+G78</f>
        <v>15288.859178195848</v>
      </c>
      <c r="H79" s="327">
        <f>H77+H78</f>
        <v>4376.0044355529362</v>
      </c>
    </row>
    <row r="80" spans="1:8" s="149" customFormat="1" ht="24.95" hidden="1" customHeight="1">
      <c r="A80" s="163"/>
      <c r="B80" s="330"/>
      <c r="C80" s="324">
        <v>2012</v>
      </c>
      <c r="D80" s="229"/>
      <c r="E80" s="229"/>
      <c r="F80" s="229"/>
      <c r="G80" s="229"/>
      <c r="H80" s="229"/>
    </row>
    <row r="81" spans="1:8" s="149" customFormat="1" ht="15" hidden="1" customHeight="1">
      <c r="A81" s="137" t="s">
        <v>108</v>
      </c>
      <c r="B81" s="139" t="s">
        <v>109</v>
      </c>
      <c r="C81" s="325">
        <v>476.48519583200647</v>
      </c>
      <c r="D81" s="325">
        <v>66.078594935815815</v>
      </c>
      <c r="E81" s="325">
        <v>177.7109120531988</v>
      </c>
      <c r="F81" s="325">
        <v>0</v>
      </c>
      <c r="G81" s="325">
        <v>182.60751991755444</v>
      </c>
      <c r="H81" s="325">
        <v>50.088168925437422</v>
      </c>
    </row>
    <row r="82" spans="1:8" s="149" customFormat="1" ht="15" hidden="1" customHeight="1">
      <c r="A82" s="137" t="s">
        <v>110</v>
      </c>
      <c r="B82" s="139" t="s">
        <v>111</v>
      </c>
      <c r="C82" s="326">
        <v>200.16467214948511</v>
      </c>
      <c r="D82" s="325">
        <v>26.747915629124009</v>
      </c>
      <c r="E82" s="325">
        <v>115.94349193455579</v>
      </c>
      <c r="F82" s="325">
        <v>17.177833336753352</v>
      </c>
      <c r="G82" s="325">
        <v>31.469315662224982</v>
      </c>
      <c r="H82" s="325">
        <v>8.8261155868269743</v>
      </c>
    </row>
    <row r="83" spans="1:8" s="149" customFormat="1" ht="15" hidden="1" customHeight="1">
      <c r="A83" s="137" t="s">
        <v>112</v>
      </c>
      <c r="B83" s="139" t="s">
        <v>113</v>
      </c>
      <c r="C83" s="326">
        <v>4748.1304228752924</v>
      </c>
      <c r="D83" s="325">
        <v>2151.7563157987911</v>
      </c>
      <c r="E83" s="325">
        <v>1042.9688626660659</v>
      </c>
      <c r="F83" s="325">
        <v>294.68616558278438</v>
      </c>
      <c r="G83" s="325">
        <v>1161.7396173919574</v>
      </c>
      <c r="H83" s="325">
        <v>96.979461435694176</v>
      </c>
    </row>
    <row r="84" spans="1:8" s="149" customFormat="1" ht="15" hidden="1" customHeight="1">
      <c r="A84" s="137" t="s">
        <v>114</v>
      </c>
      <c r="B84" s="139" t="s">
        <v>115</v>
      </c>
      <c r="C84" s="326">
        <v>456.96736392598586</v>
      </c>
      <c r="D84" s="325">
        <v>120.40576058444742</v>
      </c>
      <c r="E84" s="325">
        <v>14.831835969619927</v>
      </c>
      <c r="F84" s="325">
        <v>36.799667351500077</v>
      </c>
      <c r="G84" s="325">
        <v>252.76396811918329</v>
      </c>
      <c r="H84" s="325">
        <v>32.166131901235147</v>
      </c>
    </row>
    <row r="85" spans="1:8" s="149" customFormat="1" ht="15" hidden="1" customHeight="1">
      <c r="A85" s="137" t="s">
        <v>116</v>
      </c>
      <c r="B85" s="139" t="s">
        <v>117</v>
      </c>
      <c r="C85" s="326">
        <v>4763.2153628607603</v>
      </c>
      <c r="D85" s="325">
        <v>464.12489964861919</v>
      </c>
      <c r="E85" s="325">
        <v>2606.6209633219164</v>
      </c>
      <c r="F85" s="325">
        <v>1061.8928481011615</v>
      </c>
      <c r="G85" s="325">
        <v>449.17457946826642</v>
      </c>
      <c r="H85" s="325">
        <v>181.40207232079658</v>
      </c>
    </row>
    <row r="86" spans="1:8" s="149" customFormat="1" ht="15" hidden="1" customHeight="1">
      <c r="A86" s="137" t="s">
        <v>118</v>
      </c>
      <c r="B86" s="139" t="s">
        <v>119</v>
      </c>
      <c r="C86" s="326">
        <v>3463.8103686846657</v>
      </c>
      <c r="D86" s="325">
        <v>559.69863381699338</v>
      </c>
      <c r="E86" s="325">
        <v>821.38862716615949</v>
      </c>
      <c r="F86" s="325">
        <v>181.79873614730633</v>
      </c>
      <c r="G86" s="325">
        <v>1814.6669289732899</v>
      </c>
      <c r="H86" s="325">
        <v>86.257442580916688</v>
      </c>
    </row>
    <row r="87" spans="1:8" s="149" customFormat="1" ht="15" hidden="1" customHeight="1">
      <c r="A87" s="137" t="s">
        <v>120</v>
      </c>
      <c r="B87" s="139" t="s">
        <v>121</v>
      </c>
      <c r="C87" s="326">
        <v>8658.8474712582538</v>
      </c>
      <c r="D87" s="325">
        <v>1671.7241968515154</v>
      </c>
      <c r="E87" s="325">
        <v>3099.0074279612036</v>
      </c>
      <c r="F87" s="325">
        <v>661.78969752326884</v>
      </c>
      <c r="G87" s="325">
        <v>3023.9761948202458</v>
      </c>
      <c r="H87" s="325">
        <v>202.34995410202083</v>
      </c>
    </row>
    <row r="88" spans="1:8" s="149" customFormat="1" ht="15" hidden="1" customHeight="1">
      <c r="A88" s="137" t="s">
        <v>122</v>
      </c>
      <c r="B88" s="139" t="s">
        <v>123</v>
      </c>
      <c r="C88" s="326">
        <v>23746.349974035245</v>
      </c>
      <c r="D88" s="325">
        <v>919.43585955255332</v>
      </c>
      <c r="E88" s="325">
        <v>18945.094366931422</v>
      </c>
      <c r="F88" s="325">
        <v>134.47390546502447</v>
      </c>
      <c r="G88" s="325">
        <v>1845.3547471575887</v>
      </c>
      <c r="H88" s="325">
        <v>1901.9910949286595</v>
      </c>
    </row>
    <row r="89" spans="1:8" s="149" customFormat="1" ht="15" hidden="1" customHeight="1">
      <c r="A89" s="137" t="s">
        <v>124</v>
      </c>
      <c r="B89" s="139" t="s">
        <v>125</v>
      </c>
      <c r="C89" s="326">
        <v>223.82006040431014</v>
      </c>
      <c r="D89" s="325">
        <v>105.76630721890021</v>
      </c>
      <c r="E89" s="325">
        <v>2.5517137152034288</v>
      </c>
      <c r="F89" s="325">
        <v>43.712697840681308</v>
      </c>
      <c r="G89" s="325">
        <v>67.97006260765454</v>
      </c>
      <c r="H89" s="325">
        <v>3.8192790218706318</v>
      </c>
    </row>
    <row r="90" spans="1:8" s="149" customFormat="1" ht="15" hidden="1" customHeight="1">
      <c r="A90" s="137" t="s">
        <v>126</v>
      </c>
      <c r="B90" s="139" t="s">
        <v>127</v>
      </c>
      <c r="C90" s="326">
        <v>2070.668322133638</v>
      </c>
      <c r="D90" s="325">
        <v>609.80087183313549</v>
      </c>
      <c r="E90" s="325">
        <v>701.86719007710496</v>
      </c>
      <c r="F90" s="325">
        <v>294.52633493168412</v>
      </c>
      <c r="G90" s="325">
        <v>397.31424502374512</v>
      </c>
      <c r="H90" s="325">
        <v>67.159680267968469</v>
      </c>
    </row>
    <row r="91" spans="1:8" s="149" customFormat="1" ht="15" hidden="1" customHeight="1">
      <c r="A91" s="137" t="s">
        <v>128</v>
      </c>
      <c r="B91" s="139" t="s">
        <v>129</v>
      </c>
      <c r="C91" s="326">
        <v>271.73865816531134</v>
      </c>
      <c r="D91" s="325">
        <v>223.62112753601366</v>
      </c>
      <c r="E91" s="325">
        <v>5.5818737520075006</v>
      </c>
      <c r="F91" s="325">
        <v>19.133033879148048</v>
      </c>
      <c r="G91" s="325">
        <v>21.836411769107862</v>
      </c>
      <c r="H91" s="325">
        <v>1.5662112290342283</v>
      </c>
    </row>
    <row r="92" spans="1:8" s="149" customFormat="1" ht="15" hidden="1" customHeight="1">
      <c r="A92" s="137" t="s">
        <v>130</v>
      </c>
      <c r="B92" s="139" t="s">
        <v>131</v>
      </c>
      <c r="C92" s="326">
        <v>631.23201486442508</v>
      </c>
      <c r="D92" s="325">
        <v>305.73240154853841</v>
      </c>
      <c r="E92" s="325">
        <v>0</v>
      </c>
      <c r="F92" s="325">
        <v>13.197603661164163</v>
      </c>
      <c r="G92" s="325">
        <v>257.55884213910844</v>
      </c>
      <c r="H92" s="325">
        <v>54.743167515613997</v>
      </c>
    </row>
    <row r="93" spans="1:8" s="149" customFormat="1" ht="15" hidden="1" customHeight="1">
      <c r="A93" s="137" t="s">
        <v>132</v>
      </c>
      <c r="B93" s="139" t="s">
        <v>133</v>
      </c>
      <c r="C93" s="326">
        <v>4767.6412655799431</v>
      </c>
      <c r="D93" s="325">
        <v>2319.1874722708958</v>
      </c>
      <c r="E93" s="325">
        <v>143.83909783782568</v>
      </c>
      <c r="F93" s="325">
        <v>66.759401154015308</v>
      </c>
      <c r="G93" s="325">
        <v>1937.2860544272773</v>
      </c>
      <c r="H93" s="325">
        <v>300.56923988992958</v>
      </c>
    </row>
    <row r="94" spans="1:8" s="149" customFormat="1" ht="15" hidden="1" customHeight="1">
      <c r="A94" s="137" t="s">
        <v>134</v>
      </c>
      <c r="B94" s="139" t="s">
        <v>135</v>
      </c>
      <c r="C94" s="326">
        <v>308.1749282281246</v>
      </c>
      <c r="D94" s="325">
        <v>144.28592185474804</v>
      </c>
      <c r="E94" s="325">
        <v>44.165299293248495</v>
      </c>
      <c r="F94" s="325">
        <v>10.095571016217114</v>
      </c>
      <c r="G94" s="325">
        <v>91.520335577174222</v>
      </c>
      <c r="H94" s="325">
        <v>18.107800486736714</v>
      </c>
    </row>
    <row r="95" spans="1:8" s="149" customFormat="1" ht="15" hidden="1" customHeight="1">
      <c r="A95" s="137" t="s">
        <v>136</v>
      </c>
      <c r="B95" s="139" t="s">
        <v>332</v>
      </c>
      <c r="C95" s="326">
        <v>2583.8868373923369</v>
      </c>
      <c r="D95" s="325">
        <v>412.72128594962777</v>
      </c>
      <c r="E95" s="325">
        <v>22.885682383230744</v>
      </c>
      <c r="F95" s="325">
        <v>1026.6199419388122</v>
      </c>
      <c r="G95" s="325">
        <v>363.06208990390604</v>
      </c>
      <c r="H95" s="325">
        <v>758.59783721676001</v>
      </c>
    </row>
    <row r="96" spans="1:8" s="149" customFormat="1" ht="15" hidden="1" customHeight="1">
      <c r="A96" s="137" t="s">
        <v>138</v>
      </c>
      <c r="B96" s="139" t="s">
        <v>139</v>
      </c>
      <c r="C96" s="326">
        <v>127.9336593047569</v>
      </c>
      <c r="D96" s="325">
        <v>58.094575609737724</v>
      </c>
      <c r="E96" s="325">
        <v>17.979887229728206</v>
      </c>
      <c r="F96" s="325">
        <v>20.019392668595216</v>
      </c>
      <c r="G96" s="325">
        <v>25.161075791019186</v>
      </c>
      <c r="H96" s="325">
        <v>6.6787280056765681</v>
      </c>
    </row>
    <row r="97" spans="1:8" s="149" customFormat="1" ht="15" hidden="1" customHeight="1">
      <c r="A97" s="137" t="s">
        <v>140</v>
      </c>
      <c r="B97" s="139" t="s">
        <v>141</v>
      </c>
      <c r="C97" s="326">
        <v>633.01799600858033</v>
      </c>
      <c r="D97" s="325">
        <v>405.34192769950448</v>
      </c>
      <c r="E97" s="325">
        <v>6.0523459682481331</v>
      </c>
      <c r="F97" s="325">
        <v>95.630255100340321</v>
      </c>
      <c r="G97" s="325">
        <v>88.617226982550406</v>
      </c>
      <c r="H97" s="325">
        <v>37.376240257937006</v>
      </c>
    </row>
    <row r="98" spans="1:8" s="149" customFormat="1" ht="15" hidden="1" customHeight="1">
      <c r="A98" s="137" t="s">
        <v>146</v>
      </c>
      <c r="B98" s="139" t="s">
        <v>142</v>
      </c>
      <c r="C98" s="326">
        <v>3134.8262336974476</v>
      </c>
      <c r="D98" s="325">
        <v>1234.9646158982305</v>
      </c>
      <c r="E98" s="325">
        <v>413.51344031520455</v>
      </c>
      <c r="F98" s="325">
        <v>225.75213769952722</v>
      </c>
      <c r="G98" s="325">
        <v>1071.572272480214</v>
      </c>
      <c r="H98" s="325">
        <v>189.02376730427119</v>
      </c>
    </row>
    <row r="99" spans="1:8" s="149" customFormat="1" ht="9.9499999999999993" hidden="1" customHeight="1">
      <c r="A99" s="227"/>
      <c r="B99" s="228"/>
      <c r="C99" s="325"/>
      <c r="D99" s="325"/>
      <c r="E99" s="325"/>
      <c r="F99" s="325"/>
      <c r="G99" s="325"/>
      <c r="H99" s="325"/>
    </row>
    <row r="100" spans="1:8" s="149" customFormat="1" ht="15" hidden="1" customHeight="1">
      <c r="A100" s="181"/>
      <c r="B100" s="140" t="s">
        <v>143</v>
      </c>
      <c r="C100" s="327">
        <f t="shared" ref="C100:H100" si="0">SUM(C81:C98)</f>
        <v>61266.910807400578</v>
      </c>
      <c r="D100" s="327">
        <f t="shared" si="0"/>
        <v>11799.488684237191</v>
      </c>
      <c r="E100" s="327">
        <f t="shared" si="0"/>
        <v>28182.003018575942</v>
      </c>
      <c r="F100" s="327">
        <f t="shared" si="0"/>
        <v>4204.0652233979845</v>
      </c>
      <c r="G100" s="327">
        <f t="shared" si="0"/>
        <v>13083.651488212065</v>
      </c>
      <c r="H100" s="327">
        <f t="shared" si="0"/>
        <v>3997.7023929773854</v>
      </c>
    </row>
    <row r="101" spans="1:8" s="149" customFormat="1" ht="15" hidden="1" customHeight="1">
      <c r="A101" s="163"/>
      <c r="B101" s="315" t="s">
        <v>334</v>
      </c>
      <c r="C101" s="328">
        <v>36603.42176819266</v>
      </c>
      <c r="D101" s="329">
        <v>31949.591437677402</v>
      </c>
      <c r="E101" s="329">
        <v>0</v>
      </c>
      <c r="F101" s="329">
        <v>0</v>
      </c>
      <c r="G101" s="329">
        <v>4240.3144286813804</v>
      </c>
      <c r="H101" s="329">
        <v>413.51590183388197</v>
      </c>
    </row>
    <row r="102" spans="1:8" s="149" customFormat="1" ht="15" hidden="1" customHeight="1">
      <c r="A102" s="163"/>
      <c r="B102" s="140" t="s">
        <v>425</v>
      </c>
      <c r="C102" s="327">
        <f t="shared" ref="C102:H102" si="1">SUM(C100:C101)</f>
        <v>97870.332575593231</v>
      </c>
      <c r="D102" s="327">
        <f t="shared" si="1"/>
        <v>43749.080121914594</v>
      </c>
      <c r="E102" s="327">
        <f t="shared" si="1"/>
        <v>28182.003018575942</v>
      </c>
      <c r="F102" s="327">
        <f t="shared" si="1"/>
        <v>4204.0652233979845</v>
      </c>
      <c r="G102" s="327">
        <f t="shared" si="1"/>
        <v>17323.965916893445</v>
      </c>
      <c r="H102" s="327">
        <f t="shared" si="1"/>
        <v>4411.2182948112677</v>
      </c>
    </row>
    <row r="103" spans="1:8" s="149" customFormat="1" ht="15" hidden="1" customHeight="1">
      <c r="A103" s="163"/>
      <c r="B103" s="315" t="s">
        <v>390</v>
      </c>
      <c r="C103" s="287">
        <f>SUM(D103:H103)</f>
        <v>-7282.7293455611161</v>
      </c>
      <c r="D103" s="287">
        <v>-1592.1767453391251</v>
      </c>
      <c r="E103" s="331">
        <v>-4113.948851473373</v>
      </c>
      <c r="F103" s="331">
        <v>0</v>
      </c>
      <c r="G103" s="287">
        <v>-1576.603748748618</v>
      </c>
      <c r="H103" s="331">
        <v>0</v>
      </c>
    </row>
    <row r="104" spans="1:8" s="149" customFormat="1" ht="15" hidden="1" customHeight="1">
      <c r="A104" s="163"/>
      <c r="B104" s="140" t="s">
        <v>176</v>
      </c>
      <c r="C104" s="327">
        <f>SUM(D104:H104)</f>
        <v>90587.603230032109</v>
      </c>
      <c r="D104" s="327">
        <f>D102+D103</f>
        <v>42156.903376575472</v>
      </c>
      <c r="E104" s="327">
        <f>E102+E103</f>
        <v>24068.054167102571</v>
      </c>
      <c r="F104" s="327">
        <f>F102+F103</f>
        <v>4204.0652233979845</v>
      </c>
      <c r="G104" s="327">
        <f>G102+G103</f>
        <v>15747.362168144828</v>
      </c>
      <c r="H104" s="327">
        <f>H102+H103</f>
        <v>4411.2182948112677</v>
      </c>
    </row>
    <row r="105" spans="1:8" s="149" customFormat="1" ht="24.95" hidden="1" customHeight="1">
      <c r="A105" s="163"/>
      <c r="B105" s="330"/>
      <c r="C105" s="324">
        <v>2013</v>
      </c>
      <c r="D105" s="229"/>
      <c r="E105" s="229"/>
      <c r="F105" s="229"/>
      <c r="G105" s="229"/>
      <c r="H105" s="229"/>
    </row>
    <row r="106" spans="1:8" s="149" customFormat="1" ht="15" hidden="1" customHeight="1">
      <c r="A106" s="137" t="s">
        <v>108</v>
      </c>
      <c r="B106" s="139" t="s">
        <v>109</v>
      </c>
      <c r="C106" s="325">
        <v>506.62011573401276</v>
      </c>
      <c r="D106" s="325">
        <v>65.819636711918463</v>
      </c>
      <c r="E106" s="325">
        <v>197.81406642881382</v>
      </c>
      <c r="F106" s="325">
        <v>0</v>
      </c>
      <c r="G106" s="325">
        <v>187.91584490153048</v>
      </c>
      <c r="H106" s="325">
        <v>55.070567691750007</v>
      </c>
    </row>
    <row r="107" spans="1:8" s="149" customFormat="1" ht="15" hidden="1" customHeight="1">
      <c r="A107" s="137" t="s">
        <v>110</v>
      </c>
      <c r="B107" s="139" t="s">
        <v>111</v>
      </c>
      <c r="C107" s="326">
        <v>205.10863027124819</v>
      </c>
      <c r="D107" s="325">
        <v>26.532817219222125</v>
      </c>
      <c r="E107" s="325">
        <v>121.30924368157514</v>
      </c>
      <c r="F107" s="325">
        <v>17.662073275241028</v>
      </c>
      <c r="G107" s="325">
        <v>30.738533380210157</v>
      </c>
      <c r="H107" s="325">
        <v>8.8659627149997462</v>
      </c>
    </row>
    <row r="108" spans="1:8" s="149" customFormat="1" ht="15" hidden="1" customHeight="1">
      <c r="A108" s="137" t="s">
        <v>112</v>
      </c>
      <c r="B108" s="139" t="s">
        <v>113</v>
      </c>
      <c r="C108" s="326">
        <v>4802.4234537187485</v>
      </c>
      <c r="D108" s="325">
        <v>2131.1227789670038</v>
      </c>
      <c r="E108" s="325">
        <v>1070.9099833255161</v>
      </c>
      <c r="F108" s="325">
        <v>313.22223597074588</v>
      </c>
      <c r="G108" s="325">
        <v>1190.240417287617</v>
      </c>
      <c r="H108" s="325">
        <v>96.928038167866461</v>
      </c>
    </row>
    <row r="109" spans="1:8" s="149" customFormat="1" ht="15" hidden="1" customHeight="1">
      <c r="A109" s="137" t="s">
        <v>114</v>
      </c>
      <c r="B109" s="139" t="s">
        <v>115</v>
      </c>
      <c r="C109" s="326">
        <v>498.83956545617002</v>
      </c>
      <c r="D109" s="325">
        <v>119.1868756793301</v>
      </c>
      <c r="E109" s="325">
        <v>18.159582054086574</v>
      </c>
      <c r="F109" s="325">
        <v>40.415599085094286</v>
      </c>
      <c r="G109" s="325">
        <v>287.54162719631881</v>
      </c>
      <c r="H109" s="325">
        <v>33.535881441340223</v>
      </c>
    </row>
    <row r="110" spans="1:8" s="149" customFormat="1" ht="15" hidden="1" customHeight="1">
      <c r="A110" s="137" t="s">
        <v>116</v>
      </c>
      <c r="B110" s="139" t="s">
        <v>117</v>
      </c>
      <c r="C110" s="326">
        <v>4771.7686820892459</v>
      </c>
      <c r="D110" s="325">
        <v>460.6898424842596</v>
      </c>
      <c r="E110" s="325">
        <v>2604.9780231620248</v>
      </c>
      <c r="F110" s="325">
        <v>1082.4932584962878</v>
      </c>
      <c r="G110" s="325">
        <v>446.25630007463087</v>
      </c>
      <c r="H110" s="325">
        <v>177.35125787204288</v>
      </c>
    </row>
    <row r="111" spans="1:8" s="149" customFormat="1" ht="15" hidden="1" customHeight="1">
      <c r="A111" s="137" t="s">
        <v>118</v>
      </c>
      <c r="B111" s="139" t="s">
        <v>119</v>
      </c>
      <c r="C111" s="326">
        <v>3648.422079508483</v>
      </c>
      <c r="D111" s="325">
        <v>540.47663139323708</v>
      </c>
      <c r="E111" s="325">
        <v>846.72386962991209</v>
      </c>
      <c r="F111" s="325">
        <v>194.21257909613945</v>
      </c>
      <c r="G111" s="325">
        <v>1977.512903633783</v>
      </c>
      <c r="H111" s="325">
        <v>89.496095755411062</v>
      </c>
    </row>
    <row r="112" spans="1:8" s="149" customFormat="1" ht="15" hidden="1" customHeight="1">
      <c r="A112" s="137" t="s">
        <v>120</v>
      </c>
      <c r="B112" s="139" t="s">
        <v>121</v>
      </c>
      <c r="C112" s="326">
        <v>8788.613014939674</v>
      </c>
      <c r="D112" s="325">
        <v>1660.951452654208</v>
      </c>
      <c r="E112" s="325">
        <v>3075.7809295345373</v>
      </c>
      <c r="F112" s="325">
        <v>719.68332075060471</v>
      </c>
      <c r="G112" s="325">
        <v>3127.4665200415102</v>
      </c>
      <c r="H112" s="325">
        <v>204.73079195881206</v>
      </c>
    </row>
    <row r="113" spans="1:8" s="149" customFormat="1" ht="15" hidden="1" customHeight="1">
      <c r="A113" s="137" t="s">
        <v>122</v>
      </c>
      <c r="B113" s="139" t="s">
        <v>123</v>
      </c>
      <c r="C113" s="326">
        <v>24750.835738851081</v>
      </c>
      <c r="D113" s="325">
        <v>928.25480730714537</v>
      </c>
      <c r="E113" s="325">
        <v>19142.677988302137</v>
      </c>
      <c r="F113" s="325">
        <v>137.28277736705508</v>
      </c>
      <c r="G113" s="325">
        <v>2667.200249807428</v>
      </c>
      <c r="H113" s="325">
        <v>1875.4199160673165</v>
      </c>
    </row>
    <row r="114" spans="1:8" s="149" customFormat="1" ht="15" hidden="1" customHeight="1">
      <c r="A114" s="137" t="s">
        <v>124</v>
      </c>
      <c r="B114" s="139" t="s">
        <v>125</v>
      </c>
      <c r="C114" s="326">
        <v>231.40917133640738</v>
      </c>
      <c r="D114" s="325">
        <v>106.03803385406775</v>
      </c>
      <c r="E114" s="325">
        <v>2.5075592145954726</v>
      </c>
      <c r="F114" s="325">
        <v>43.926945660688929</v>
      </c>
      <c r="G114" s="325">
        <v>75.288158947381092</v>
      </c>
      <c r="H114" s="325">
        <v>3.6484736596741572</v>
      </c>
    </row>
    <row r="115" spans="1:8" s="149" customFormat="1" ht="15" hidden="1" customHeight="1">
      <c r="A115" s="137" t="s">
        <v>126</v>
      </c>
      <c r="B115" s="139" t="s">
        <v>127</v>
      </c>
      <c r="C115" s="326">
        <v>2079.0958975124927</v>
      </c>
      <c r="D115" s="325">
        <v>603.40569299449066</v>
      </c>
      <c r="E115" s="325">
        <v>696.64949446208993</v>
      </c>
      <c r="F115" s="325">
        <v>300.80263676143903</v>
      </c>
      <c r="G115" s="325">
        <v>412.87949395614243</v>
      </c>
      <c r="H115" s="325">
        <v>65.358579338330784</v>
      </c>
    </row>
    <row r="116" spans="1:8" s="149" customFormat="1" ht="15" hidden="1" customHeight="1">
      <c r="A116" s="137" t="s">
        <v>128</v>
      </c>
      <c r="B116" s="139" t="s">
        <v>129</v>
      </c>
      <c r="C116" s="326">
        <v>272.10862611881873</v>
      </c>
      <c r="D116" s="325">
        <v>223.72194237193474</v>
      </c>
      <c r="E116" s="325">
        <v>5.8240084984152922</v>
      </c>
      <c r="F116" s="325">
        <v>18.785704179431313</v>
      </c>
      <c r="G116" s="325">
        <v>22.239399726695822</v>
      </c>
      <c r="H116" s="325">
        <v>1.5375713423415738</v>
      </c>
    </row>
    <row r="117" spans="1:8" s="149" customFormat="1" ht="15" hidden="1" customHeight="1">
      <c r="A117" s="137" t="s">
        <v>130</v>
      </c>
      <c r="B117" s="139" t="s">
        <v>131</v>
      </c>
      <c r="C117" s="326">
        <v>657.22678132493752</v>
      </c>
      <c r="D117" s="325">
        <v>305.05060054424467</v>
      </c>
      <c r="E117" s="325">
        <v>0</v>
      </c>
      <c r="F117" s="325">
        <v>17.486505946461296</v>
      </c>
      <c r="G117" s="325">
        <v>281.01222818506574</v>
      </c>
      <c r="H117" s="325">
        <v>53.67744664916583</v>
      </c>
    </row>
    <row r="118" spans="1:8" s="149" customFormat="1" ht="15" hidden="1" customHeight="1">
      <c r="A118" s="137" t="s">
        <v>132</v>
      </c>
      <c r="B118" s="139" t="s">
        <v>133</v>
      </c>
      <c r="C118" s="326">
        <v>4775.0634243663771</v>
      </c>
      <c r="D118" s="325">
        <v>2309.1077482190003</v>
      </c>
      <c r="E118" s="325">
        <v>142.10410555262791</v>
      </c>
      <c r="F118" s="325">
        <v>70.238679419631367</v>
      </c>
      <c r="G118" s="325">
        <v>1956.5311709104967</v>
      </c>
      <c r="H118" s="325">
        <v>297.08172026462137</v>
      </c>
    </row>
    <row r="119" spans="1:8" s="149" customFormat="1" ht="15" hidden="1" customHeight="1">
      <c r="A119" s="137" t="s">
        <v>134</v>
      </c>
      <c r="B119" s="139" t="s">
        <v>135</v>
      </c>
      <c r="C119" s="326">
        <v>324.00702645944079</v>
      </c>
      <c r="D119" s="325">
        <v>143.58238291196184</v>
      </c>
      <c r="E119" s="325">
        <v>44.383427359755089</v>
      </c>
      <c r="F119" s="325">
        <v>11.191431302993063</v>
      </c>
      <c r="G119" s="325">
        <v>103.98095939017927</v>
      </c>
      <c r="H119" s="325">
        <v>20.86882549455154</v>
      </c>
    </row>
    <row r="120" spans="1:8" s="149" customFormat="1" ht="15" hidden="1" customHeight="1">
      <c r="A120" s="137" t="s">
        <v>136</v>
      </c>
      <c r="B120" s="139" t="s">
        <v>332</v>
      </c>
      <c r="C120" s="326">
        <v>2626.1816328997133</v>
      </c>
      <c r="D120" s="325">
        <v>411.66294927388424</v>
      </c>
      <c r="E120" s="325">
        <v>18.798605208773804</v>
      </c>
      <c r="F120" s="325">
        <v>1049.717058774017</v>
      </c>
      <c r="G120" s="325">
        <v>371.95750155700546</v>
      </c>
      <c r="H120" s="325">
        <v>774.04551808603321</v>
      </c>
    </row>
    <row r="121" spans="1:8" s="149" customFormat="1" ht="15" hidden="1" customHeight="1">
      <c r="A121" s="137" t="s">
        <v>138</v>
      </c>
      <c r="B121" s="139" t="s">
        <v>139</v>
      </c>
      <c r="C121" s="326">
        <v>129.13830834985657</v>
      </c>
      <c r="D121" s="325">
        <v>57.732200825683137</v>
      </c>
      <c r="E121" s="325">
        <v>17.763013194078489</v>
      </c>
      <c r="F121" s="325">
        <v>21.648920127008271</v>
      </c>
      <c r="G121" s="325">
        <v>25.584079452118665</v>
      </c>
      <c r="H121" s="325">
        <v>6.4100947509680317</v>
      </c>
    </row>
    <row r="122" spans="1:8" s="149" customFormat="1" ht="15" hidden="1" customHeight="1">
      <c r="A122" s="137" t="s">
        <v>140</v>
      </c>
      <c r="B122" s="139" t="s">
        <v>141</v>
      </c>
      <c r="C122" s="326">
        <v>650.45497478293021</v>
      </c>
      <c r="D122" s="325">
        <v>406.19047801460908</v>
      </c>
      <c r="E122" s="325">
        <v>6.9402767939448884</v>
      </c>
      <c r="F122" s="325">
        <v>101.37257563741717</v>
      </c>
      <c r="G122" s="325">
        <v>96.447460438942826</v>
      </c>
      <c r="H122" s="325">
        <v>39.504183898016294</v>
      </c>
    </row>
    <row r="123" spans="1:8" s="149" customFormat="1" ht="15" hidden="1" customHeight="1">
      <c r="A123" s="137" t="s">
        <v>146</v>
      </c>
      <c r="B123" s="139" t="s">
        <v>142</v>
      </c>
      <c r="C123" s="326">
        <v>3129.2037242095666</v>
      </c>
      <c r="D123" s="325">
        <v>1228.3720647727707</v>
      </c>
      <c r="E123" s="325">
        <v>408.53513753036407</v>
      </c>
      <c r="F123" s="325">
        <v>231.7650924911166</v>
      </c>
      <c r="G123" s="325">
        <v>1074.6471140722545</v>
      </c>
      <c r="H123" s="325">
        <v>185.88431534306068</v>
      </c>
    </row>
    <row r="124" spans="1:8" s="149" customFormat="1" ht="9.9499999999999993" hidden="1" customHeight="1">
      <c r="A124" s="227"/>
      <c r="B124" s="228"/>
      <c r="C124" s="325"/>
      <c r="D124" s="325"/>
      <c r="E124" s="325"/>
      <c r="F124" s="325"/>
      <c r="G124" s="325"/>
      <c r="H124" s="325"/>
    </row>
    <row r="125" spans="1:8" s="149" customFormat="1" ht="15" hidden="1" customHeight="1">
      <c r="A125" s="181"/>
      <c r="B125" s="140" t="s">
        <v>143</v>
      </c>
      <c r="C125" s="327">
        <f t="shared" ref="C125:H125" si="2">SUM(C106:C123)</f>
        <v>62846.520847929205</v>
      </c>
      <c r="D125" s="327">
        <f t="shared" si="2"/>
        <v>11727.898936198973</v>
      </c>
      <c r="E125" s="327">
        <f t="shared" si="2"/>
        <v>28421.859313933248</v>
      </c>
      <c r="F125" s="327">
        <f t="shared" si="2"/>
        <v>4371.9073943413723</v>
      </c>
      <c r="G125" s="327">
        <f t="shared" si="2"/>
        <v>14335.439962959315</v>
      </c>
      <c r="H125" s="327">
        <f t="shared" si="2"/>
        <v>3989.415240496302</v>
      </c>
    </row>
    <row r="126" spans="1:8" s="149" customFormat="1" ht="15" hidden="1" customHeight="1">
      <c r="A126" s="163"/>
      <c r="B126" s="315" t="s">
        <v>334</v>
      </c>
      <c r="C126" s="328">
        <v>38819.907280235435</v>
      </c>
      <c r="D126" s="329">
        <v>34767.799305393579</v>
      </c>
      <c r="E126" s="329">
        <v>0</v>
      </c>
      <c r="F126" s="329">
        <v>0</v>
      </c>
      <c r="G126" s="329">
        <v>3630.2429962596248</v>
      </c>
      <c r="H126" s="329">
        <v>421.86497858223095</v>
      </c>
    </row>
    <row r="127" spans="1:8" s="149" customFormat="1" ht="15" hidden="1" customHeight="1">
      <c r="A127" s="163"/>
      <c r="B127" s="140" t="s">
        <v>425</v>
      </c>
      <c r="C127" s="327">
        <f t="shared" ref="C127:H127" si="3">SUM(C125:C126)</f>
        <v>101666.42812816464</v>
      </c>
      <c r="D127" s="327">
        <f t="shared" si="3"/>
        <v>46495.698241592552</v>
      </c>
      <c r="E127" s="327">
        <f t="shared" si="3"/>
        <v>28421.859313933248</v>
      </c>
      <c r="F127" s="327">
        <f t="shared" si="3"/>
        <v>4371.9073943413723</v>
      </c>
      <c r="G127" s="327">
        <f t="shared" si="3"/>
        <v>17965.682959218939</v>
      </c>
      <c r="H127" s="327">
        <f t="shared" si="3"/>
        <v>4411.2802190785333</v>
      </c>
    </row>
    <row r="128" spans="1:8" s="149" customFormat="1" ht="15" hidden="1" customHeight="1">
      <c r="A128" s="163"/>
      <c r="B128" s="315" t="s">
        <v>390</v>
      </c>
      <c r="C128" s="287">
        <f>SUM(D128:H128)</f>
        <v>-6643.23169707125</v>
      </c>
      <c r="D128" s="287">
        <v>-797.60350676671828</v>
      </c>
      <c r="E128" s="331">
        <v>-4229.4305867809016</v>
      </c>
      <c r="F128" s="331">
        <v>0</v>
      </c>
      <c r="G128" s="287">
        <v>-1616.1976035236303</v>
      </c>
      <c r="H128" s="331">
        <v>0</v>
      </c>
    </row>
    <row r="129" spans="1:8" s="149" customFormat="1" ht="15" hidden="1" customHeight="1">
      <c r="A129" s="163"/>
      <c r="B129" s="140" t="s">
        <v>176</v>
      </c>
      <c r="C129" s="327">
        <f>SUM(D129:H129)</f>
        <v>95023.196431093384</v>
      </c>
      <c r="D129" s="327">
        <f>D127+D128</f>
        <v>45698.094734825834</v>
      </c>
      <c r="E129" s="327">
        <f>E127+E128</f>
        <v>24192.428727152346</v>
      </c>
      <c r="F129" s="327">
        <f>F127+F128</f>
        <v>4371.9073943413723</v>
      </c>
      <c r="G129" s="327">
        <f>G127+G128</f>
        <v>16349.485355695309</v>
      </c>
      <c r="H129" s="327">
        <f>H127+H128</f>
        <v>4411.2802190785333</v>
      </c>
    </row>
    <row r="130" spans="1:8" s="149" customFormat="1" ht="24.95" hidden="1" customHeight="1">
      <c r="A130" s="163"/>
      <c r="B130" s="330"/>
      <c r="C130" s="324">
        <v>2014</v>
      </c>
      <c r="D130" s="229"/>
      <c r="E130" s="229"/>
      <c r="F130" s="229"/>
      <c r="G130" s="229"/>
      <c r="H130" s="229"/>
    </row>
    <row r="131" spans="1:8" s="149" customFormat="1" ht="15" hidden="1" customHeight="1">
      <c r="A131" s="137" t="s">
        <v>108</v>
      </c>
      <c r="B131" s="139" t="s">
        <v>109</v>
      </c>
      <c r="C131" s="325">
        <f>SUM(D131:H131)</f>
        <v>678.48820456250064</v>
      </c>
      <c r="D131" s="325">
        <v>86.381631232177497</v>
      </c>
      <c r="E131" s="325">
        <v>190.20975993313618</v>
      </c>
      <c r="F131" s="325">
        <v>1.3896610845330207E-7</v>
      </c>
      <c r="G131" s="325">
        <v>316.05701048587218</v>
      </c>
      <c r="H131" s="325">
        <v>85.839802772348705</v>
      </c>
    </row>
    <row r="132" spans="1:8" s="149" customFormat="1" ht="15" hidden="1" customHeight="1">
      <c r="A132" s="137" t="s">
        <v>110</v>
      </c>
      <c r="B132" s="139" t="s">
        <v>111</v>
      </c>
      <c r="C132" s="326">
        <f t="shared" ref="C132:C148" si="4">SUM(D132:H132)</f>
        <v>250.62991621415469</v>
      </c>
      <c r="D132" s="325">
        <v>34.688010206942486</v>
      </c>
      <c r="E132" s="325">
        <v>125.65498483474983</v>
      </c>
      <c r="F132" s="325">
        <v>27.287711701173116</v>
      </c>
      <c r="G132" s="325">
        <v>51.698385960941692</v>
      </c>
      <c r="H132" s="325">
        <v>11.300823510347556</v>
      </c>
    </row>
    <row r="133" spans="1:8" s="149" customFormat="1" ht="15" hidden="1" customHeight="1">
      <c r="A133" s="137" t="s">
        <v>112</v>
      </c>
      <c r="B133" s="139" t="s">
        <v>113</v>
      </c>
      <c r="C133" s="326">
        <f t="shared" si="4"/>
        <v>6581.9608123359731</v>
      </c>
      <c r="D133" s="325">
        <v>2917.5811361592378</v>
      </c>
      <c r="E133" s="325">
        <v>1040.4424407004037</v>
      </c>
      <c r="F133" s="325">
        <v>493.44828367258509</v>
      </c>
      <c r="G133" s="325">
        <v>2001.8085570861294</v>
      </c>
      <c r="H133" s="325">
        <v>128.6803947176177</v>
      </c>
    </row>
    <row r="134" spans="1:8" s="149" customFormat="1" ht="15" hidden="1" customHeight="1">
      <c r="A134" s="137" t="s">
        <v>114</v>
      </c>
      <c r="B134" s="139" t="s">
        <v>115</v>
      </c>
      <c r="C134" s="326">
        <f t="shared" si="4"/>
        <v>781.26830143995448</v>
      </c>
      <c r="D134" s="325">
        <v>167.59314845975049</v>
      </c>
      <c r="E134" s="325">
        <v>19.8695470822401</v>
      </c>
      <c r="F134" s="325">
        <v>64.950157356011601</v>
      </c>
      <c r="G134" s="325">
        <v>483.61517212713846</v>
      </c>
      <c r="H134" s="325">
        <v>45.240276414813763</v>
      </c>
    </row>
    <row r="135" spans="1:8" s="130" customFormat="1" ht="15" hidden="1" customHeight="1">
      <c r="A135" s="137" t="s">
        <v>116</v>
      </c>
      <c r="B135" s="139" t="s">
        <v>117</v>
      </c>
      <c r="C135" s="326">
        <f t="shared" si="4"/>
        <v>3090.8280236254291</v>
      </c>
      <c r="D135" s="325">
        <v>96.036641464549902</v>
      </c>
      <c r="E135" s="325">
        <v>2510.4419225831402</v>
      </c>
      <c r="F135" s="325">
        <v>112.23084594770157</v>
      </c>
      <c r="G135" s="325">
        <v>235.53141393160823</v>
      </c>
      <c r="H135" s="325">
        <v>136.58719969842889</v>
      </c>
    </row>
    <row r="136" spans="1:8" ht="15" hidden="1" customHeight="1">
      <c r="A136" s="137" t="s">
        <v>118</v>
      </c>
      <c r="B136" s="139" t="s">
        <v>119</v>
      </c>
      <c r="C136" s="326">
        <f t="shared" si="4"/>
        <v>5384.0511774449187</v>
      </c>
      <c r="D136" s="325">
        <v>773.62033075816737</v>
      </c>
      <c r="E136" s="325">
        <v>847.203173783122</v>
      </c>
      <c r="F136" s="325">
        <v>315.4027192069243</v>
      </c>
      <c r="G136" s="325">
        <v>3325.9543136341199</v>
      </c>
      <c r="H136" s="325">
        <v>121.87064006258542</v>
      </c>
    </row>
    <row r="137" spans="1:8" ht="15" hidden="1" customHeight="1">
      <c r="A137" s="137" t="s">
        <v>120</v>
      </c>
      <c r="B137" s="139" t="s">
        <v>121</v>
      </c>
      <c r="C137" s="326">
        <f t="shared" si="4"/>
        <v>8795.8825388115529</v>
      </c>
      <c r="D137" s="325">
        <v>1725.3471165473243</v>
      </c>
      <c r="E137" s="325">
        <v>3043.1393791574628</v>
      </c>
      <c r="F137" s="325">
        <v>799.66504052437745</v>
      </c>
      <c r="G137" s="325">
        <v>2964.3991499716167</v>
      </c>
      <c r="H137" s="325">
        <v>263.33185261077307</v>
      </c>
    </row>
    <row r="138" spans="1:8" ht="15" hidden="1" customHeight="1">
      <c r="A138" s="137" t="s">
        <v>122</v>
      </c>
      <c r="B138" s="139" t="s">
        <v>123</v>
      </c>
      <c r="C138" s="326">
        <f t="shared" si="4"/>
        <v>25191.245160088158</v>
      </c>
      <c r="D138" s="325">
        <v>1391.5598318481857</v>
      </c>
      <c r="E138" s="325">
        <v>18495.263688816696</v>
      </c>
      <c r="F138" s="325">
        <v>211.60134459751529</v>
      </c>
      <c r="G138" s="325">
        <v>3056.9051892987218</v>
      </c>
      <c r="H138" s="325">
        <v>2035.9151055270365</v>
      </c>
    </row>
    <row r="139" spans="1:8" ht="15" hidden="1" customHeight="1">
      <c r="A139" s="137" t="s">
        <v>124</v>
      </c>
      <c r="B139" s="139" t="s">
        <v>125</v>
      </c>
      <c r="C139" s="326">
        <f t="shared" si="4"/>
        <v>343.35156427539039</v>
      </c>
      <c r="D139" s="325">
        <v>140.98681124235222</v>
      </c>
      <c r="E139" s="325">
        <v>2.3185002429685064</v>
      </c>
      <c r="F139" s="325">
        <v>68.516472152549383</v>
      </c>
      <c r="G139" s="325">
        <v>126.62530939281345</v>
      </c>
      <c r="H139" s="325">
        <v>4.9044712447068006</v>
      </c>
    </row>
    <row r="140" spans="1:8" ht="15" hidden="1" customHeight="1">
      <c r="A140" s="137" t="s">
        <v>126</v>
      </c>
      <c r="B140" s="139" t="s">
        <v>127</v>
      </c>
      <c r="C140" s="326">
        <f t="shared" si="4"/>
        <v>1180.5466770334938</v>
      </c>
      <c r="D140" s="325">
        <v>326.79165109304591</v>
      </c>
      <c r="E140" s="325">
        <v>657.47148860008576</v>
      </c>
      <c r="F140" s="325">
        <v>10.752979463060822</v>
      </c>
      <c r="G140" s="325">
        <v>179.39578171019394</v>
      </c>
      <c r="H140" s="325">
        <v>6.1347761671071765</v>
      </c>
    </row>
    <row r="141" spans="1:8" ht="15" hidden="1" customHeight="1">
      <c r="A141" s="137" t="s">
        <v>128</v>
      </c>
      <c r="B141" s="139" t="s">
        <v>129</v>
      </c>
      <c r="C141" s="326">
        <f t="shared" si="4"/>
        <v>380.35898247330823</v>
      </c>
      <c r="D141" s="325">
        <v>307.87778675744318</v>
      </c>
      <c r="E141" s="325">
        <v>5.7189672659889821</v>
      </c>
      <c r="F141" s="325">
        <v>27.503851991822756</v>
      </c>
      <c r="G141" s="325">
        <v>37.403901363446309</v>
      </c>
      <c r="H141" s="325">
        <v>1.8544750946069968</v>
      </c>
    </row>
    <row r="142" spans="1:8" ht="15" hidden="1" customHeight="1">
      <c r="A142" s="137" t="s">
        <v>130</v>
      </c>
      <c r="B142" s="139" t="s">
        <v>131</v>
      </c>
      <c r="C142" s="326">
        <f t="shared" si="4"/>
        <v>197.92706626213902</v>
      </c>
      <c r="D142" s="325">
        <v>72.997537488443143</v>
      </c>
      <c r="E142" s="325">
        <v>0</v>
      </c>
      <c r="F142" s="325">
        <v>33.825955495322482</v>
      </c>
      <c r="G142" s="325">
        <v>86.362511118588102</v>
      </c>
      <c r="H142" s="325">
        <v>4.7410621597853151</v>
      </c>
    </row>
    <row r="143" spans="1:8" ht="15" hidden="1" customHeight="1">
      <c r="A143" s="137" t="s">
        <v>132</v>
      </c>
      <c r="B143" s="139" t="s">
        <v>133</v>
      </c>
      <c r="C143" s="326">
        <f t="shared" si="4"/>
        <v>1505.1674818122092</v>
      </c>
      <c r="D143" s="325">
        <v>1275.5178020944991</v>
      </c>
      <c r="E143" s="325">
        <v>135.06679690227426</v>
      </c>
      <c r="F143" s="325">
        <v>17.979312961929214</v>
      </c>
      <c r="G143" s="325">
        <v>73.557211477862182</v>
      </c>
      <c r="H143" s="325">
        <v>3.0463583756443975</v>
      </c>
    </row>
    <row r="144" spans="1:8" ht="15" hidden="1" customHeight="1">
      <c r="A144" s="137" t="s">
        <v>134</v>
      </c>
      <c r="B144" s="139" t="s">
        <v>135</v>
      </c>
      <c r="C144" s="326">
        <f t="shared" si="4"/>
        <v>417.08022037141126</v>
      </c>
      <c r="D144" s="325">
        <v>182.75831303257911</v>
      </c>
      <c r="E144" s="325">
        <v>46.038072907918476</v>
      </c>
      <c r="F144" s="325">
        <v>39.856269605344117</v>
      </c>
      <c r="G144" s="325">
        <v>132.94168477278879</v>
      </c>
      <c r="H144" s="325">
        <v>15.485880052780786</v>
      </c>
    </row>
    <row r="145" spans="1:8" ht="15" hidden="1" customHeight="1">
      <c r="A145" s="137" t="s">
        <v>136</v>
      </c>
      <c r="B145" s="139" t="s">
        <v>332</v>
      </c>
      <c r="C145" s="326">
        <f t="shared" si="4"/>
        <v>3812.9733076280727</v>
      </c>
      <c r="D145" s="325">
        <v>549.90821163567421</v>
      </c>
      <c r="E145" s="325">
        <v>22.512637359224197</v>
      </c>
      <c r="F145" s="325">
        <v>1670.2781314718045</v>
      </c>
      <c r="G145" s="325">
        <v>625.59216237413739</v>
      </c>
      <c r="H145" s="325">
        <v>944.68216478723275</v>
      </c>
    </row>
    <row r="146" spans="1:8" ht="15" hidden="1" customHeight="1">
      <c r="A146" s="137" t="s">
        <v>138</v>
      </c>
      <c r="B146" s="139" t="s">
        <v>139</v>
      </c>
      <c r="C146" s="326">
        <f t="shared" si="4"/>
        <v>107.11354138027217</v>
      </c>
      <c r="D146" s="325">
        <v>53.835374886765152</v>
      </c>
      <c r="E146" s="325">
        <v>16.874585751714818</v>
      </c>
      <c r="F146" s="325">
        <v>22.964905887076402</v>
      </c>
      <c r="G146" s="325">
        <v>10.83998415382735</v>
      </c>
      <c r="H146" s="325">
        <v>2.5986907008884521</v>
      </c>
    </row>
    <row r="147" spans="1:8" ht="15" hidden="1" customHeight="1">
      <c r="A147" s="137" t="s">
        <v>140</v>
      </c>
      <c r="B147" s="139" t="s">
        <v>141</v>
      </c>
      <c r="C147" s="326">
        <f t="shared" si="4"/>
        <v>918.71125606352848</v>
      </c>
      <c r="D147" s="325">
        <v>538.51768888129516</v>
      </c>
      <c r="E147" s="325">
        <v>6.1898397674592385</v>
      </c>
      <c r="F147" s="325">
        <v>160.93081267086745</v>
      </c>
      <c r="G147" s="325">
        <v>160.39585314110386</v>
      </c>
      <c r="H147" s="325">
        <v>52.677061602802702</v>
      </c>
    </row>
    <row r="148" spans="1:8" ht="15" hidden="1" customHeight="1">
      <c r="A148" s="137" t="s">
        <v>146</v>
      </c>
      <c r="B148" s="139" t="s">
        <v>142</v>
      </c>
      <c r="C148" s="326">
        <f t="shared" si="4"/>
        <v>2344.6373526951984</v>
      </c>
      <c r="D148" s="325">
        <v>721.47061041789402</v>
      </c>
      <c r="E148" s="325">
        <v>388.11547228944079</v>
      </c>
      <c r="F148" s="325">
        <v>405.37111521129214</v>
      </c>
      <c r="G148" s="325">
        <v>700.18703684365369</v>
      </c>
      <c r="H148" s="325">
        <v>129.49311793291798</v>
      </c>
    </row>
    <row r="149" spans="1:8" ht="9.9499999999999993" hidden="1" customHeight="1">
      <c r="A149" s="227"/>
      <c r="B149" s="228"/>
      <c r="C149" s="325"/>
      <c r="D149" s="325"/>
      <c r="E149" s="325"/>
      <c r="F149" s="325"/>
      <c r="G149" s="325"/>
      <c r="H149" s="325"/>
    </row>
    <row r="150" spans="1:8" ht="15" hidden="1" customHeight="1">
      <c r="A150" s="181"/>
      <c r="B150" s="140" t="s">
        <v>143</v>
      </c>
      <c r="C150" s="327">
        <f t="shared" ref="C150:H150" si="5">SUM(C131:C148)</f>
        <v>61962.221584517676</v>
      </c>
      <c r="D150" s="327">
        <f t="shared" si="5"/>
        <v>11363.469634206329</v>
      </c>
      <c r="E150" s="327">
        <f t="shared" si="5"/>
        <v>27552.531257978026</v>
      </c>
      <c r="F150" s="327">
        <f t="shared" si="5"/>
        <v>4482.5659100563234</v>
      </c>
      <c r="G150" s="327">
        <f t="shared" si="5"/>
        <v>14569.270628844564</v>
      </c>
      <c r="H150" s="327">
        <f t="shared" si="5"/>
        <v>3994.3841534324247</v>
      </c>
    </row>
    <row r="151" spans="1:8" ht="15" hidden="1" customHeight="1">
      <c r="A151" s="163"/>
      <c r="B151" s="315" t="s">
        <v>334</v>
      </c>
      <c r="C151" s="328">
        <f>SUM(D151:H151)</f>
        <v>40551.371841834029</v>
      </c>
      <c r="D151" s="329">
        <v>36698.176718497678</v>
      </c>
      <c r="E151" s="329">
        <v>0</v>
      </c>
      <c r="F151" s="329">
        <v>0</v>
      </c>
      <c r="G151" s="329">
        <v>3385.8839031550515</v>
      </c>
      <c r="H151" s="329">
        <v>467.31122018129508</v>
      </c>
    </row>
    <row r="152" spans="1:8" ht="15" hidden="1" customHeight="1">
      <c r="A152" s="163"/>
      <c r="B152" s="140" t="s">
        <v>425</v>
      </c>
      <c r="C152" s="327">
        <f t="shared" ref="C152:H152" si="6">SUM(C150:C151)</f>
        <v>102513.5934263517</v>
      </c>
      <c r="D152" s="327">
        <f t="shared" si="6"/>
        <v>48061.646352704003</v>
      </c>
      <c r="E152" s="327">
        <f t="shared" si="6"/>
        <v>27552.531257978026</v>
      </c>
      <c r="F152" s="327">
        <f t="shared" si="6"/>
        <v>4482.5659100563234</v>
      </c>
      <c r="G152" s="327">
        <f t="shared" si="6"/>
        <v>17955.154531999615</v>
      </c>
      <c r="H152" s="327">
        <f t="shared" si="6"/>
        <v>4461.6953736137202</v>
      </c>
    </row>
    <row r="153" spans="1:8" ht="15" hidden="1" customHeight="1">
      <c r="A153" s="163"/>
      <c r="B153" s="315" t="s">
        <v>390</v>
      </c>
      <c r="C153" s="287">
        <f>SUM(D153:H153)</f>
        <v>-6513.9159485005512</v>
      </c>
      <c r="D153" s="287">
        <v>-658.60301585726813</v>
      </c>
      <c r="E153" s="331">
        <v>-4595.1528282060317</v>
      </c>
      <c r="F153" s="331">
        <v>0</v>
      </c>
      <c r="G153" s="287">
        <v>-1260.1601044372514</v>
      </c>
      <c r="H153" s="331">
        <v>0</v>
      </c>
    </row>
    <row r="154" spans="1:8" ht="15" hidden="1" customHeight="1">
      <c r="A154" s="163"/>
      <c r="B154" s="140" t="s">
        <v>176</v>
      </c>
      <c r="C154" s="327">
        <f>SUM(D154:H154)</f>
        <v>95999.677477851146</v>
      </c>
      <c r="D154" s="327">
        <f>D152+D153</f>
        <v>47403.043336846735</v>
      </c>
      <c r="E154" s="327">
        <f>E152+E153</f>
        <v>22957.378429771994</v>
      </c>
      <c r="F154" s="327">
        <f>F152+F153</f>
        <v>4482.5659100563234</v>
      </c>
      <c r="G154" s="327">
        <f>G152+G153</f>
        <v>16694.994427562364</v>
      </c>
      <c r="H154" s="327">
        <f>H152+H153</f>
        <v>4461.6953736137202</v>
      </c>
    </row>
    <row r="155" spans="1:8" ht="9.9499999999999993" customHeight="1">
      <c r="A155" s="163"/>
      <c r="B155" s="332"/>
      <c r="C155" s="327"/>
      <c r="D155" s="327"/>
      <c r="E155" s="327"/>
      <c r="F155" s="327"/>
      <c r="G155" s="327"/>
      <c r="H155" s="327"/>
    </row>
    <row r="156" spans="1:8" s="149" customFormat="1" ht="24.95" customHeight="1">
      <c r="A156" s="163"/>
      <c r="B156" s="330"/>
      <c r="C156" s="324">
        <v>2015</v>
      </c>
      <c r="D156" s="229"/>
      <c r="E156" s="229"/>
      <c r="F156" s="229"/>
      <c r="G156" s="229"/>
      <c r="H156" s="229"/>
    </row>
    <row r="157" spans="1:8" s="149" customFormat="1" ht="15" customHeight="1">
      <c r="A157" s="137" t="s">
        <v>108</v>
      </c>
      <c r="B157" s="139" t="s">
        <v>109</v>
      </c>
      <c r="C157" s="325">
        <f>SUM(D157:H157)</f>
        <v>721.92766932686072</v>
      </c>
      <c r="D157" s="325">
        <v>87.107962805888178</v>
      </c>
      <c r="E157" s="325">
        <v>208.97340894162105</v>
      </c>
      <c r="F157" s="325">
        <v>0</v>
      </c>
      <c r="G157" s="325">
        <v>333.54399434147007</v>
      </c>
      <c r="H157" s="325">
        <v>92.302303237881489</v>
      </c>
    </row>
    <row r="158" spans="1:8" s="149" customFormat="1" ht="15" customHeight="1">
      <c r="A158" s="137" t="s">
        <v>110</v>
      </c>
      <c r="B158" s="139" t="s">
        <v>111</v>
      </c>
      <c r="C158" s="326">
        <f t="shared" ref="C158:C174" si="7">SUM(D158:H158)</f>
        <v>244.1938836838207</v>
      </c>
      <c r="D158" s="325">
        <v>36.209173341813433</v>
      </c>
      <c r="E158" s="325">
        <v>115.14002151310585</v>
      </c>
      <c r="F158" s="325">
        <v>27.381894008564704</v>
      </c>
      <c r="G158" s="325">
        <v>54.090693113234906</v>
      </c>
      <c r="H158" s="325">
        <v>11.372101707101782</v>
      </c>
    </row>
    <row r="159" spans="1:8" s="149" customFormat="1" ht="15" customHeight="1">
      <c r="A159" s="137" t="s">
        <v>112</v>
      </c>
      <c r="B159" s="139" t="s">
        <v>113</v>
      </c>
      <c r="C159" s="326">
        <f t="shared" si="7"/>
        <v>6729.0867118979722</v>
      </c>
      <c r="D159" s="325">
        <v>2938.6908325292884</v>
      </c>
      <c r="E159" s="325">
        <v>1035.6676929994276</v>
      </c>
      <c r="F159" s="325">
        <v>514.40005635495709</v>
      </c>
      <c r="G159" s="325">
        <v>2112.3026854990694</v>
      </c>
      <c r="H159" s="325">
        <v>128.02544451522985</v>
      </c>
    </row>
    <row r="160" spans="1:8" s="149" customFormat="1" ht="15" customHeight="1">
      <c r="A160" s="137" t="s">
        <v>114</v>
      </c>
      <c r="B160" s="139" t="s">
        <v>115</v>
      </c>
      <c r="C160" s="326">
        <f t="shared" si="7"/>
        <v>852.04521212435748</v>
      </c>
      <c r="D160" s="325">
        <v>173.96153784330832</v>
      </c>
      <c r="E160" s="325">
        <v>20.768705891456015</v>
      </c>
      <c r="F160" s="325">
        <v>69.132504675089081</v>
      </c>
      <c r="G160" s="325">
        <v>538.82887060596477</v>
      </c>
      <c r="H160" s="325">
        <v>49.353593108539279</v>
      </c>
    </row>
    <row r="161" spans="1:8" s="130" customFormat="1" ht="15" customHeight="1">
      <c r="A161" s="137" t="s">
        <v>116</v>
      </c>
      <c r="B161" s="139" t="s">
        <v>117</v>
      </c>
      <c r="C161" s="326">
        <f t="shared" si="7"/>
        <v>3183.472576973063</v>
      </c>
      <c r="D161" s="325">
        <v>98.113375247794465</v>
      </c>
      <c r="E161" s="325">
        <v>2585.5736892714144</v>
      </c>
      <c r="F161" s="325">
        <v>114.84129011908917</v>
      </c>
      <c r="G161" s="325">
        <v>249.12278545711345</v>
      </c>
      <c r="H161" s="325">
        <v>135.82143687765159</v>
      </c>
    </row>
    <row r="162" spans="1:8" ht="15" customHeight="1">
      <c r="A162" s="137" t="s">
        <v>118</v>
      </c>
      <c r="B162" s="139" t="s">
        <v>119</v>
      </c>
      <c r="C162" s="326">
        <f t="shared" si="7"/>
        <v>5705.3023760684255</v>
      </c>
      <c r="D162" s="325">
        <v>804.65032083668439</v>
      </c>
      <c r="E162" s="325">
        <v>818.54740055308741</v>
      </c>
      <c r="F162" s="325">
        <v>334.92665206119631</v>
      </c>
      <c r="G162" s="325">
        <v>3622.6859716168783</v>
      </c>
      <c r="H162" s="325">
        <v>124.49203100057875</v>
      </c>
    </row>
    <row r="163" spans="1:8" ht="15" customHeight="1">
      <c r="A163" s="137" t="s">
        <v>120</v>
      </c>
      <c r="B163" s="139" t="s">
        <v>121</v>
      </c>
      <c r="C163" s="326">
        <f t="shared" si="7"/>
        <v>8669.0779180455756</v>
      </c>
      <c r="D163" s="325">
        <v>1798.2437286771478</v>
      </c>
      <c r="E163" s="325">
        <v>3063.4858575828125</v>
      </c>
      <c r="F163" s="325">
        <v>825.63188132359346</v>
      </c>
      <c r="G163" s="325">
        <v>2743.4891226173613</v>
      </c>
      <c r="H163" s="325">
        <v>238.22732784465899</v>
      </c>
    </row>
    <row r="164" spans="1:8" ht="15" customHeight="1">
      <c r="A164" s="137" t="s">
        <v>122</v>
      </c>
      <c r="B164" s="139" t="s">
        <v>123</v>
      </c>
      <c r="C164" s="326">
        <f t="shared" si="7"/>
        <v>26018.109847136773</v>
      </c>
      <c r="D164" s="325">
        <v>1416.5514157487714</v>
      </c>
      <c r="E164" s="325">
        <v>19012.502380392099</v>
      </c>
      <c r="F164" s="325">
        <v>218.0791637672223</v>
      </c>
      <c r="G164" s="325">
        <v>3223.4362489146129</v>
      </c>
      <c r="H164" s="325">
        <v>2147.5406383140707</v>
      </c>
    </row>
    <row r="165" spans="1:8" ht="15" customHeight="1">
      <c r="A165" s="137" t="s">
        <v>124</v>
      </c>
      <c r="B165" s="139" t="s">
        <v>125</v>
      </c>
      <c r="C165" s="326">
        <f t="shared" si="7"/>
        <v>368.58539708039433</v>
      </c>
      <c r="D165" s="325">
        <v>149.13485987399852</v>
      </c>
      <c r="E165" s="325">
        <v>1.7619097340349326</v>
      </c>
      <c r="F165" s="325">
        <v>70.162714548678665</v>
      </c>
      <c r="G165" s="325">
        <v>142.27074677325712</v>
      </c>
      <c r="H165" s="325">
        <v>5.2551661504250795</v>
      </c>
    </row>
    <row r="166" spans="1:8" ht="15" customHeight="1">
      <c r="A166" s="137" t="s">
        <v>126</v>
      </c>
      <c r="B166" s="139" t="s">
        <v>127</v>
      </c>
      <c r="C166" s="326">
        <f t="shared" si="7"/>
        <v>1220.327159446781</v>
      </c>
      <c r="D166" s="325">
        <v>334.55111555140218</v>
      </c>
      <c r="E166" s="325">
        <v>674.43394287289266</v>
      </c>
      <c r="F166" s="325">
        <v>11.657638043250319</v>
      </c>
      <c r="G166" s="325">
        <v>193.79442394213504</v>
      </c>
      <c r="H166" s="325">
        <v>5.8900390371010181</v>
      </c>
    </row>
    <row r="167" spans="1:8" ht="15" customHeight="1">
      <c r="A167" s="137" t="s">
        <v>128</v>
      </c>
      <c r="B167" s="139" t="s">
        <v>129</v>
      </c>
      <c r="C167" s="326">
        <f t="shared" si="7"/>
        <v>392.39643759055656</v>
      </c>
      <c r="D167" s="325">
        <v>316.80400542019737</v>
      </c>
      <c r="E167" s="325">
        <v>5.769084969848894</v>
      </c>
      <c r="F167" s="325">
        <v>26.460127279563515</v>
      </c>
      <c r="G167" s="325">
        <v>41.332012675508579</v>
      </c>
      <c r="H167" s="325">
        <v>2.0312072454382331</v>
      </c>
    </row>
    <row r="168" spans="1:8" ht="15" customHeight="1">
      <c r="A168" s="137" t="s">
        <v>130</v>
      </c>
      <c r="B168" s="139" t="s">
        <v>131</v>
      </c>
      <c r="C168" s="326">
        <f t="shared" si="7"/>
        <v>242.8184420993168</v>
      </c>
      <c r="D168" s="325">
        <v>85.709379969888573</v>
      </c>
      <c r="E168" s="325">
        <v>0</v>
      </c>
      <c r="F168" s="325">
        <v>40.395071359169712</v>
      </c>
      <c r="G168" s="325">
        <v>111.64991372271395</v>
      </c>
      <c r="H168" s="325">
        <v>5.0640770475445338</v>
      </c>
    </row>
    <row r="169" spans="1:8" ht="15" customHeight="1">
      <c r="A169" s="137" t="s">
        <v>132</v>
      </c>
      <c r="B169" s="139" t="s">
        <v>133</v>
      </c>
      <c r="C169" s="326">
        <f t="shared" si="7"/>
        <v>1726.2202102049785</v>
      </c>
      <c r="D169" s="325">
        <v>1471.6539952220573</v>
      </c>
      <c r="E169" s="325">
        <v>139.43485156473557</v>
      </c>
      <c r="F169" s="325">
        <v>21.834626014662781</v>
      </c>
      <c r="G169" s="325">
        <v>89.340340497176726</v>
      </c>
      <c r="H169" s="325">
        <v>3.9563969063462134</v>
      </c>
    </row>
    <row r="170" spans="1:8" ht="15" customHeight="1">
      <c r="A170" s="137" t="s">
        <v>134</v>
      </c>
      <c r="B170" s="139" t="s">
        <v>135</v>
      </c>
      <c r="C170" s="326">
        <f t="shared" si="7"/>
        <v>433.14269676642539</v>
      </c>
      <c r="D170" s="325">
        <v>186.49618880160764</v>
      </c>
      <c r="E170" s="325">
        <v>44.039557487064755</v>
      </c>
      <c r="F170" s="325">
        <v>42.444646791890008</v>
      </c>
      <c r="G170" s="325">
        <v>144.24796024468435</v>
      </c>
      <c r="H170" s="325">
        <v>15.914343441178648</v>
      </c>
    </row>
    <row r="171" spans="1:8" ht="15" customHeight="1">
      <c r="A171" s="137" t="s">
        <v>136</v>
      </c>
      <c r="B171" s="139" t="s">
        <v>137</v>
      </c>
      <c r="C171" s="326">
        <f t="shared" si="7"/>
        <v>3922.8984451017723</v>
      </c>
      <c r="D171" s="325">
        <v>568.55349902782575</v>
      </c>
      <c r="E171" s="325">
        <v>17.852979163451309</v>
      </c>
      <c r="F171" s="325">
        <v>1707.4373115439653</v>
      </c>
      <c r="G171" s="325">
        <v>663.39026333452148</v>
      </c>
      <c r="H171" s="325">
        <v>965.66439203200832</v>
      </c>
    </row>
    <row r="172" spans="1:8" ht="15" customHeight="1">
      <c r="A172" s="137" t="s">
        <v>138</v>
      </c>
      <c r="B172" s="139" t="s">
        <v>139</v>
      </c>
      <c r="C172" s="326">
        <f t="shared" si="7"/>
        <v>117.19453045052758</v>
      </c>
      <c r="D172" s="325">
        <v>59.350186464408871</v>
      </c>
      <c r="E172" s="325">
        <v>17.419596145243332</v>
      </c>
      <c r="F172" s="325">
        <v>24.833480110737884</v>
      </c>
      <c r="G172" s="325">
        <v>12.590602012798181</v>
      </c>
      <c r="H172" s="325">
        <v>3.0006657173393125</v>
      </c>
    </row>
    <row r="173" spans="1:8" ht="15" customHeight="1">
      <c r="A173" s="137" t="s">
        <v>140</v>
      </c>
      <c r="B173" s="139" t="s">
        <v>141</v>
      </c>
      <c r="C173" s="326">
        <f t="shared" si="7"/>
        <v>982.7519874052573</v>
      </c>
      <c r="D173" s="325">
        <v>576.05596433350547</v>
      </c>
      <c r="E173" s="325">
        <v>6.930576229500522</v>
      </c>
      <c r="F173" s="325">
        <v>166.9648887136982</v>
      </c>
      <c r="G173" s="325">
        <v>176.22357088927032</v>
      </c>
      <c r="H173" s="325">
        <v>56.57698723928273</v>
      </c>
    </row>
    <row r="174" spans="1:8" ht="15" customHeight="1">
      <c r="A174" s="137" t="s">
        <v>146</v>
      </c>
      <c r="B174" s="139" t="s">
        <v>142</v>
      </c>
      <c r="C174" s="326">
        <f t="shared" si="7"/>
        <v>2439.0232250535387</v>
      </c>
      <c r="D174" s="325">
        <v>745.91247601230521</v>
      </c>
      <c r="E174" s="325">
        <v>400.65071134059667</v>
      </c>
      <c r="F174" s="325">
        <v>415.67883967892976</v>
      </c>
      <c r="G174" s="325">
        <v>747.15138240461499</v>
      </c>
      <c r="H174" s="325">
        <v>129.62981561709194</v>
      </c>
    </row>
    <row r="175" spans="1:8" ht="9.9499999999999993" customHeight="1">
      <c r="A175" s="227"/>
      <c r="B175" s="228"/>
      <c r="C175" s="325"/>
      <c r="D175" s="325"/>
      <c r="E175" s="325"/>
      <c r="F175" s="325"/>
      <c r="G175" s="325"/>
      <c r="H175" s="325"/>
    </row>
    <row r="176" spans="1:8">
      <c r="A176" s="181"/>
      <c r="B176" s="140" t="s">
        <v>143</v>
      </c>
      <c r="C176" s="327">
        <f t="shared" ref="C176:H176" si="8">SUM(C157:C174)</f>
        <v>63968.574726456405</v>
      </c>
      <c r="D176" s="327">
        <f t="shared" si="8"/>
        <v>11847.750017707895</v>
      </c>
      <c r="E176" s="327">
        <f t="shared" si="8"/>
        <v>28168.952366652393</v>
      </c>
      <c r="F176" s="327">
        <f t="shared" si="8"/>
        <v>4632.2627863942589</v>
      </c>
      <c r="G176" s="327">
        <f t="shared" si="8"/>
        <v>15199.491588662388</v>
      </c>
      <c r="H176" s="327">
        <f t="shared" si="8"/>
        <v>4120.1179670394686</v>
      </c>
    </row>
    <row r="177" spans="1:8">
      <c r="A177" s="163"/>
      <c r="B177" s="315" t="s">
        <v>334</v>
      </c>
      <c r="C177" s="328">
        <f>SUM(D177:H177)</f>
        <v>42627.485374822296</v>
      </c>
      <c r="D177" s="329">
        <v>38499.592191780888</v>
      </c>
      <c r="E177" s="329">
        <v>0</v>
      </c>
      <c r="F177" s="329">
        <v>0</v>
      </c>
      <c r="G177" s="329">
        <v>3648.8550844787733</v>
      </c>
      <c r="H177" s="329">
        <v>479.03809856263058</v>
      </c>
    </row>
    <row r="178" spans="1:8">
      <c r="A178" s="163"/>
      <c r="B178" s="140" t="s">
        <v>425</v>
      </c>
      <c r="C178" s="327">
        <f t="shared" ref="C178:H178" si="9">SUM(C176:C177)</f>
        <v>106596.06010127871</v>
      </c>
      <c r="D178" s="327">
        <f t="shared" si="9"/>
        <v>50347.342209488779</v>
      </c>
      <c r="E178" s="327">
        <f t="shared" si="9"/>
        <v>28168.952366652393</v>
      </c>
      <c r="F178" s="327">
        <f t="shared" si="9"/>
        <v>4632.2627863942589</v>
      </c>
      <c r="G178" s="327">
        <f t="shared" si="9"/>
        <v>18848.346673141161</v>
      </c>
      <c r="H178" s="327">
        <f t="shared" si="9"/>
        <v>4599.1560656020993</v>
      </c>
    </row>
    <row r="179" spans="1:8">
      <c r="A179" s="163"/>
      <c r="B179" s="315" t="s">
        <v>390</v>
      </c>
      <c r="C179" s="287">
        <f>SUM(D179:H179)</f>
        <v>-6749.6448883313478</v>
      </c>
      <c r="D179" s="287">
        <v>-659.2980709598296</v>
      </c>
      <c r="E179" s="331">
        <v>-4821.5460645752792</v>
      </c>
      <c r="F179" s="331">
        <v>0</v>
      </c>
      <c r="G179" s="287">
        <v>-1268.8007527962386</v>
      </c>
      <c r="H179" s="331">
        <v>0</v>
      </c>
    </row>
    <row r="180" spans="1:8">
      <c r="A180" s="163"/>
      <c r="B180" s="140" t="s">
        <v>176</v>
      </c>
      <c r="C180" s="327">
        <f>SUM(D180:H180)</f>
        <v>99846.415212947366</v>
      </c>
      <c r="D180" s="327">
        <f>D178+D179</f>
        <v>49688.044138528952</v>
      </c>
      <c r="E180" s="327">
        <f>E178+E179</f>
        <v>23347.406302077114</v>
      </c>
      <c r="F180" s="327">
        <f>F178+F179</f>
        <v>4632.2627863942589</v>
      </c>
      <c r="G180" s="327">
        <f>G178+G179</f>
        <v>17579.545920344921</v>
      </c>
      <c r="H180" s="327">
        <f>H178+H179</f>
        <v>4599.1560656020993</v>
      </c>
    </row>
    <row r="181" spans="1:8" s="149" customFormat="1" ht="24.95" customHeight="1">
      <c r="A181" s="163"/>
      <c r="B181" s="330"/>
      <c r="C181" s="324">
        <v>2016</v>
      </c>
      <c r="D181" s="229"/>
      <c r="E181" s="229"/>
      <c r="F181" s="229"/>
      <c r="G181" s="229"/>
      <c r="H181" s="229"/>
    </row>
    <row r="182" spans="1:8" s="149" customFormat="1" ht="15" customHeight="1">
      <c r="A182" s="137" t="s">
        <v>108</v>
      </c>
      <c r="B182" s="139" t="s">
        <v>109</v>
      </c>
      <c r="C182" s="325">
        <f>SUM(D182:H182)</f>
        <v>727.76820206182606</v>
      </c>
      <c r="D182" s="325">
        <v>90.630108797183766</v>
      </c>
      <c r="E182" s="325">
        <v>198.59424628252822</v>
      </c>
      <c r="F182" s="325">
        <v>0</v>
      </c>
      <c r="G182" s="325">
        <v>341.0257208701247</v>
      </c>
      <c r="H182" s="325">
        <v>97.518126111989488</v>
      </c>
    </row>
    <row r="183" spans="1:8" s="149" customFormat="1" ht="15" customHeight="1">
      <c r="A183" s="137" t="s">
        <v>110</v>
      </c>
      <c r="B183" s="139" t="s">
        <v>111</v>
      </c>
      <c r="C183" s="326">
        <f t="shared" ref="C183:C199" si="10">SUM(D183:H183)</f>
        <v>241.2909296050436</v>
      </c>
      <c r="D183" s="325">
        <v>36.229644782015498</v>
      </c>
      <c r="E183" s="325">
        <v>112.44312821779103</v>
      </c>
      <c r="F183" s="325">
        <v>26.961488166750662</v>
      </c>
      <c r="G183" s="325">
        <v>54.189724620211678</v>
      </c>
      <c r="H183" s="325">
        <v>11.466943818274753</v>
      </c>
    </row>
    <row r="184" spans="1:8" s="149" customFormat="1" ht="15" customHeight="1">
      <c r="A184" s="137" t="s">
        <v>112</v>
      </c>
      <c r="B184" s="139" t="s">
        <v>113</v>
      </c>
      <c r="C184" s="326">
        <f t="shared" si="10"/>
        <v>6783.5864173659638</v>
      </c>
      <c r="D184" s="325">
        <v>2974.3643933897879</v>
      </c>
      <c r="E184" s="325">
        <v>986.28284442041843</v>
      </c>
      <c r="F184" s="325">
        <v>527.79155623396764</v>
      </c>
      <c r="G184" s="325">
        <v>2163.9389782032481</v>
      </c>
      <c r="H184" s="325">
        <v>131.20864511854111</v>
      </c>
    </row>
    <row r="185" spans="1:8" s="149" customFormat="1" ht="15" customHeight="1">
      <c r="A185" s="137" t="s">
        <v>114</v>
      </c>
      <c r="B185" s="139" t="s">
        <v>115</v>
      </c>
      <c r="C185" s="326">
        <f t="shared" si="10"/>
        <v>905.46310143413564</v>
      </c>
      <c r="D185" s="325">
        <v>187.26501595321849</v>
      </c>
      <c r="E185" s="325">
        <v>18.187719013939351</v>
      </c>
      <c r="F185" s="325">
        <v>72.877719529519993</v>
      </c>
      <c r="G185" s="325">
        <v>575.82261879833629</v>
      </c>
      <c r="H185" s="325">
        <v>51.310028139121535</v>
      </c>
    </row>
    <row r="186" spans="1:8" s="130" customFormat="1" ht="15" customHeight="1">
      <c r="A186" s="137" t="s">
        <v>116</v>
      </c>
      <c r="B186" s="139" t="s">
        <v>117</v>
      </c>
      <c r="C186" s="326">
        <f t="shared" si="10"/>
        <v>3179.3669820432615</v>
      </c>
      <c r="D186" s="325">
        <v>100.43578107734665</v>
      </c>
      <c r="E186" s="325">
        <v>2569.5316072586834</v>
      </c>
      <c r="F186" s="325">
        <v>116.77864773639078</v>
      </c>
      <c r="G186" s="325">
        <v>253.74361271297539</v>
      </c>
      <c r="H186" s="325">
        <v>138.87733325786536</v>
      </c>
    </row>
    <row r="187" spans="1:8" ht="15" customHeight="1">
      <c r="A187" s="137" t="s">
        <v>118</v>
      </c>
      <c r="B187" s="139" t="s">
        <v>119</v>
      </c>
      <c r="C187" s="326">
        <f t="shared" si="10"/>
        <v>6031.627367064737</v>
      </c>
      <c r="D187" s="325">
        <v>843.47777013182758</v>
      </c>
      <c r="E187" s="325">
        <v>867.90230599549614</v>
      </c>
      <c r="F187" s="325">
        <v>357.19886746979978</v>
      </c>
      <c r="G187" s="325">
        <v>3835.2482267470155</v>
      </c>
      <c r="H187" s="325">
        <v>127.80019672059859</v>
      </c>
    </row>
    <row r="188" spans="1:8" ht="15" customHeight="1">
      <c r="A188" s="137" t="s">
        <v>120</v>
      </c>
      <c r="B188" s="139" t="s">
        <v>121</v>
      </c>
      <c r="C188" s="326">
        <f t="shared" si="10"/>
        <v>8907.6549840819698</v>
      </c>
      <c r="D188" s="325">
        <v>1899.1767612095923</v>
      </c>
      <c r="E188" s="325">
        <v>3049.361183685658</v>
      </c>
      <c r="F188" s="325">
        <v>837.38569510227205</v>
      </c>
      <c r="G188" s="325">
        <v>2882.3617513228819</v>
      </c>
      <c r="H188" s="325">
        <v>239.36959276156568</v>
      </c>
    </row>
    <row r="189" spans="1:8" ht="15" customHeight="1">
      <c r="A189" s="137" t="s">
        <v>122</v>
      </c>
      <c r="B189" s="139" t="s">
        <v>123</v>
      </c>
      <c r="C189" s="326">
        <f t="shared" si="10"/>
        <v>26496.207694215238</v>
      </c>
      <c r="D189" s="325">
        <v>1503.9590559889816</v>
      </c>
      <c r="E189" s="325">
        <v>19244.976988680617</v>
      </c>
      <c r="F189" s="325">
        <v>221.247605925942</v>
      </c>
      <c r="G189" s="325">
        <v>3304.443185228949</v>
      </c>
      <c r="H189" s="325">
        <v>2221.5808583907497</v>
      </c>
    </row>
    <row r="190" spans="1:8" ht="15" customHeight="1">
      <c r="A190" s="137" t="s">
        <v>124</v>
      </c>
      <c r="B190" s="139" t="s">
        <v>125</v>
      </c>
      <c r="C190" s="326">
        <f t="shared" si="10"/>
        <v>393.41253870501157</v>
      </c>
      <c r="D190" s="325">
        <v>160.72381878162656</v>
      </c>
      <c r="E190" s="325">
        <v>1.5645349689410191</v>
      </c>
      <c r="F190" s="325">
        <v>73.041122488106367</v>
      </c>
      <c r="G190" s="325">
        <v>152.5278693823789</v>
      </c>
      <c r="H190" s="325">
        <v>5.5551930839587174</v>
      </c>
    </row>
    <row r="191" spans="1:8" ht="15" customHeight="1">
      <c r="A191" s="137" t="s">
        <v>126</v>
      </c>
      <c r="B191" s="139" t="s">
        <v>127</v>
      </c>
      <c r="C191" s="326">
        <f t="shared" si="10"/>
        <v>1255.5411579547099</v>
      </c>
      <c r="D191" s="325">
        <v>355.5134882727736</v>
      </c>
      <c r="E191" s="325">
        <v>667.88707082742735</v>
      </c>
      <c r="F191" s="325">
        <v>12.854366075460929</v>
      </c>
      <c r="G191" s="325">
        <v>213.92673567928728</v>
      </c>
      <c r="H191" s="325">
        <v>5.3594970997606435</v>
      </c>
    </row>
    <row r="192" spans="1:8" ht="15" customHeight="1">
      <c r="A192" s="137" t="s">
        <v>128</v>
      </c>
      <c r="B192" s="139" t="s">
        <v>129</v>
      </c>
      <c r="C192" s="326">
        <f t="shared" si="10"/>
        <v>401.17602107201998</v>
      </c>
      <c r="D192" s="325">
        <v>323.42866237569194</v>
      </c>
      <c r="E192" s="325">
        <v>5.7887793850817708</v>
      </c>
      <c r="F192" s="325">
        <v>25.436393886611242</v>
      </c>
      <c r="G192" s="325">
        <v>44.254436931318757</v>
      </c>
      <c r="H192" s="325">
        <v>2.2677484933162084</v>
      </c>
    </row>
    <row r="193" spans="1:8" ht="15" customHeight="1">
      <c r="A193" s="137" t="s">
        <v>130</v>
      </c>
      <c r="B193" s="139" t="s">
        <v>131</v>
      </c>
      <c r="C193" s="326">
        <f t="shared" si="10"/>
        <v>311.64816351654554</v>
      </c>
      <c r="D193" s="325">
        <v>103.88336145084894</v>
      </c>
      <c r="E193" s="325">
        <v>10.498029641594234</v>
      </c>
      <c r="F193" s="325">
        <v>50.32811124460126</v>
      </c>
      <c r="G193" s="325">
        <v>141.77473788982712</v>
      </c>
      <c r="H193" s="325">
        <v>5.1639232896740204</v>
      </c>
    </row>
    <row r="194" spans="1:8" ht="15" customHeight="1">
      <c r="A194" s="137" t="s">
        <v>132</v>
      </c>
      <c r="B194" s="139" t="s">
        <v>133</v>
      </c>
      <c r="C194" s="326">
        <f t="shared" si="10"/>
        <v>1958.7594125785629</v>
      </c>
      <c r="D194" s="325">
        <v>1684.9148011896182</v>
      </c>
      <c r="E194" s="325">
        <v>137.9922106596336</v>
      </c>
      <c r="F194" s="325">
        <v>24.768179194904029</v>
      </c>
      <c r="G194" s="325">
        <v>106.6962453765218</v>
      </c>
      <c r="H194" s="325">
        <v>4.3879761578852232</v>
      </c>
    </row>
    <row r="195" spans="1:8" ht="15" customHeight="1">
      <c r="A195" s="137" t="s">
        <v>134</v>
      </c>
      <c r="B195" s="139" t="s">
        <v>135</v>
      </c>
      <c r="C195" s="326">
        <f t="shared" si="10"/>
        <v>446.74291082068299</v>
      </c>
      <c r="D195" s="325">
        <v>190.83403737561974</v>
      </c>
      <c r="E195" s="325">
        <v>44.365909248002716</v>
      </c>
      <c r="F195" s="325">
        <v>45.30619365071356</v>
      </c>
      <c r="G195" s="325">
        <v>149.43672270966087</v>
      </c>
      <c r="H195" s="325">
        <v>16.800047836686126</v>
      </c>
    </row>
    <row r="196" spans="1:8" ht="15" customHeight="1">
      <c r="A196" s="137" t="s">
        <v>136</v>
      </c>
      <c r="B196" s="139" t="s">
        <v>137</v>
      </c>
      <c r="C196" s="326">
        <f t="shared" si="10"/>
        <v>4014.2596735420234</v>
      </c>
      <c r="D196" s="325">
        <v>581.84637541937354</v>
      </c>
      <c r="E196" s="325">
        <v>18.915227774496923</v>
      </c>
      <c r="F196" s="325">
        <v>1743.6185034222678</v>
      </c>
      <c r="G196" s="325">
        <v>680.77924026789083</v>
      </c>
      <c r="H196" s="325">
        <v>989.10032665799406</v>
      </c>
    </row>
    <row r="197" spans="1:8" ht="15" customHeight="1">
      <c r="A197" s="137" t="s">
        <v>138</v>
      </c>
      <c r="B197" s="139" t="s">
        <v>139</v>
      </c>
      <c r="C197" s="326">
        <f t="shared" si="10"/>
        <v>128.13160848542904</v>
      </c>
      <c r="D197" s="325">
        <v>67.024000528155455</v>
      </c>
      <c r="E197" s="325">
        <v>17.239806389632204</v>
      </c>
      <c r="F197" s="325">
        <v>26.689149902440061</v>
      </c>
      <c r="G197" s="325">
        <v>13.88819940657744</v>
      </c>
      <c r="H197" s="325">
        <v>3.2904522586238634</v>
      </c>
    </row>
    <row r="198" spans="1:8" ht="15" customHeight="1">
      <c r="A198" s="137" t="s">
        <v>140</v>
      </c>
      <c r="B198" s="139" t="s">
        <v>141</v>
      </c>
      <c r="C198" s="326">
        <f t="shared" si="10"/>
        <v>1050.0707055944606</v>
      </c>
      <c r="D198" s="325">
        <v>621.38621280324924</v>
      </c>
      <c r="E198" s="325">
        <v>6.5442233760445347</v>
      </c>
      <c r="F198" s="325">
        <v>172.67706243029025</v>
      </c>
      <c r="G198" s="325">
        <v>187.93955751939706</v>
      </c>
      <c r="H198" s="325">
        <v>61.523649465479664</v>
      </c>
    </row>
    <row r="199" spans="1:8" ht="15" customHeight="1">
      <c r="A199" s="137" t="s">
        <v>146</v>
      </c>
      <c r="B199" s="139" t="s">
        <v>142</v>
      </c>
      <c r="C199" s="326">
        <f t="shared" si="10"/>
        <v>2472.4347770370059</v>
      </c>
      <c r="D199" s="325">
        <v>758.44989005697073</v>
      </c>
      <c r="E199" s="325">
        <v>396.51554696154062</v>
      </c>
      <c r="F199" s="325">
        <v>423.13196125939919</v>
      </c>
      <c r="G199" s="325">
        <v>765.41244321652277</v>
      </c>
      <c r="H199" s="325">
        <v>128.92493554257283</v>
      </c>
    </row>
    <row r="200" spans="1:8" ht="9.9499999999999993" customHeight="1">
      <c r="A200" s="227"/>
      <c r="B200" s="228"/>
      <c r="C200" s="325"/>
      <c r="D200" s="325"/>
      <c r="E200" s="325"/>
      <c r="F200" s="325"/>
      <c r="G200" s="325"/>
      <c r="H200" s="325"/>
    </row>
    <row r="201" spans="1:8">
      <c r="A201" s="181"/>
      <c r="B201" s="140" t="s">
        <v>143</v>
      </c>
      <c r="C201" s="327">
        <f t="shared" ref="C201:H201" si="11">SUM(C182:C199)</f>
        <v>65705.142647178625</v>
      </c>
      <c r="D201" s="327">
        <f t="shared" si="11"/>
        <v>12483.543179583881</v>
      </c>
      <c r="E201" s="327">
        <f t="shared" si="11"/>
        <v>28354.591362787527</v>
      </c>
      <c r="F201" s="327">
        <f t="shared" si="11"/>
        <v>4758.0926237194371</v>
      </c>
      <c r="G201" s="327">
        <f t="shared" si="11"/>
        <v>15867.410006883127</v>
      </c>
      <c r="H201" s="327">
        <f t="shared" si="11"/>
        <v>4241.5054742046568</v>
      </c>
    </row>
    <row r="202" spans="1:8">
      <c r="A202" s="163"/>
      <c r="B202" s="315" t="s">
        <v>334</v>
      </c>
      <c r="C202" s="328">
        <f>SUM(D202:H202)</f>
        <v>44257.180959859499</v>
      </c>
      <c r="D202" s="329">
        <v>39973.484821920523</v>
      </c>
      <c r="E202" s="329">
        <v>0</v>
      </c>
      <c r="F202" s="329">
        <v>0</v>
      </c>
      <c r="G202" s="329">
        <v>3796.4328058236988</v>
      </c>
      <c r="H202" s="329">
        <v>487.26333211527634</v>
      </c>
    </row>
    <row r="203" spans="1:8">
      <c r="A203" s="163"/>
      <c r="B203" s="140" t="s">
        <v>425</v>
      </c>
      <c r="C203" s="327">
        <f t="shared" ref="C203:H203" si="12">SUM(C201:C202)</f>
        <v>109962.32360703812</v>
      </c>
      <c r="D203" s="327">
        <f t="shared" si="12"/>
        <v>52457.028001504405</v>
      </c>
      <c r="E203" s="327">
        <f t="shared" si="12"/>
        <v>28354.591362787527</v>
      </c>
      <c r="F203" s="327">
        <f t="shared" si="12"/>
        <v>4758.0926237194371</v>
      </c>
      <c r="G203" s="327">
        <f t="shared" si="12"/>
        <v>19663.842812706825</v>
      </c>
      <c r="H203" s="327">
        <f t="shared" si="12"/>
        <v>4728.768806319933</v>
      </c>
    </row>
    <row r="204" spans="1:8">
      <c r="A204" s="163"/>
      <c r="B204" s="315" t="s">
        <v>390</v>
      </c>
      <c r="C204" s="287">
        <f>SUM(D204:H204)</f>
        <v>-6807.7598848626167</v>
      </c>
      <c r="D204" s="287">
        <v>-763.96180541256297</v>
      </c>
      <c r="E204" s="331">
        <v>-4877.8726702747945</v>
      </c>
      <c r="F204" s="331">
        <v>0</v>
      </c>
      <c r="G204" s="287">
        <v>-1165.9254091752596</v>
      </c>
      <c r="H204" s="331">
        <v>0</v>
      </c>
    </row>
    <row r="205" spans="1:8">
      <c r="A205" s="163"/>
      <c r="B205" s="140" t="s">
        <v>176</v>
      </c>
      <c r="C205" s="327">
        <f>SUM(D205:H205)</f>
        <v>103154.5637221755</v>
      </c>
      <c r="D205" s="327">
        <f>D203+D204</f>
        <v>51693.066196091844</v>
      </c>
      <c r="E205" s="327">
        <f>E203+E204</f>
        <v>23476.718692512732</v>
      </c>
      <c r="F205" s="327">
        <f>F203+F204</f>
        <v>4758.0926237194371</v>
      </c>
      <c r="G205" s="327">
        <f>G203+G204</f>
        <v>18497.917403531566</v>
      </c>
      <c r="H205" s="327">
        <f>H203+H204</f>
        <v>4728.768806319933</v>
      </c>
    </row>
    <row r="206" spans="1:8" ht="9.75" customHeight="1">
      <c r="C206" s="148"/>
    </row>
    <row r="207" spans="1:8" s="149" customFormat="1" ht="24.95" customHeight="1">
      <c r="A207" s="163"/>
      <c r="B207" s="330"/>
      <c r="C207" s="324" t="s">
        <v>391</v>
      </c>
      <c r="D207" s="229"/>
      <c r="E207" s="229"/>
      <c r="F207" s="229"/>
      <c r="G207" s="229"/>
      <c r="H207" s="229"/>
    </row>
    <row r="208" spans="1:8" s="149" customFormat="1" ht="15" customHeight="1">
      <c r="A208" s="137" t="s">
        <v>108</v>
      </c>
      <c r="B208" s="139" t="s">
        <v>109</v>
      </c>
      <c r="C208" s="325">
        <f>SUM(D208:H208)</f>
        <v>727.46348592702805</v>
      </c>
      <c r="D208" s="325">
        <v>93.889542426542221</v>
      </c>
      <c r="E208" s="325">
        <v>245.59199350741801</v>
      </c>
      <c r="F208" s="325">
        <v>0</v>
      </c>
      <c r="G208" s="325">
        <v>316.35990775331641</v>
      </c>
      <c r="H208" s="325">
        <v>71.62204223975138</v>
      </c>
    </row>
    <row r="209" spans="1:8" s="149" customFormat="1" ht="15" customHeight="1">
      <c r="A209" s="137" t="s">
        <v>110</v>
      </c>
      <c r="B209" s="139" t="s">
        <v>111</v>
      </c>
      <c r="C209" s="326">
        <f t="shared" ref="C209:C225" si="13">SUM(D209:H209)</f>
        <v>259.21466927922893</v>
      </c>
      <c r="D209" s="325">
        <v>37.822639346012039</v>
      </c>
      <c r="E209" s="325">
        <v>156.62724979120446</v>
      </c>
      <c r="F209" s="325">
        <v>7.4261640508733144</v>
      </c>
      <c r="G209" s="325">
        <v>49.209744574287051</v>
      </c>
      <c r="H209" s="325">
        <v>8.1288715168520671</v>
      </c>
    </row>
    <row r="210" spans="1:8" s="149" customFormat="1" ht="15" customHeight="1">
      <c r="A210" s="137" t="s">
        <v>112</v>
      </c>
      <c r="B210" s="139" t="s">
        <v>113</v>
      </c>
      <c r="C210" s="326">
        <f t="shared" si="13"/>
        <v>6426.4627404102848</v>
      </c>
      <c r="D210" s="325">
        <v>2953.0547260495341</v>
      </c>
      <c r="E210" s="325">
        <v>1213.7034813890466</v>
      </c>
      <c r="F210" s="325">
        <v>156.66861042905572</v>
      </c>
      <c r="G210" s="325">
        <v>1998.5192979956068</v>
      </c>
      <c r="H210" s="325">
        <v>104.51662454704079</v>
      </c>
    </row>
    <row r="211" spans="1:8" s="149" customFormat="1" ht="15" customHeight="1">
      <c r="A211" s="137" t="s">
        <v>114</v>
      </c>
      <c r="B211" s="139" t="s">
        <v>115</v>
      </c>
      <c r="C211" s="326">
        <f t="shared" si="13"/>
        <v>841.82408871841881</v>
      </c>
      <c r="D211" s="325">
        <v>197.21819572674337</v>
      </c>
      <c r="E211" s="325">
        <v>31.142997991199895</v>
      </c>
      <c r="F211" s="325">
        <v>21.746935146873213</v>
      </c>
      <c r="G211" s="325">
        <v>543.93476430181954</v>
      </c>
      <c r="H211" s="325">
        <v>47.781195551782673</v>
      </c>
    </row>
    <row r="212" spans="1:8" s="130" customFormat="1" ht="15" customHeight="1">
      <c r="A212" s="137" t="s">
        <v>116</v>
      </c>
      <c r="B212" s="139" t="s">
        <v>117</v>
      </c>
      <c r="C212" s="326">
        <f t="shared" si="13"/>
        <v>3635.6103095962662</v>
      </c>
      <c r="D212" s="325">
        <v>100.68405155222285</v>
      </c>
      <c r="E212" s="325">
        <v>3165.8623748373911</v>
      </c>
      <c r="F212" s="325">
        <v>34.332328959405878</v>
      </c>
      <c r="G212" s="325">
        <v>233.61153934403467</v>
      </c>
      <c r="H212" s="325">
        <v>101.12001490321201</v>
      </c>
    </row>
    <row r="213" spans="1:8" ht="15" customHeight="1">
      <c r="A213" s="137" t="s">
        <v>118</v>
      </c>
      <c r="B213" s="139" t="s">
        <v>119</v>
      </c>
      <c r="C213" s="326">
        <f t="shared" si="13"/>
        <v>5796.1359801766494</v>
      </c>
      <c r="D213" s="325">
        <v>888.20240027015939</v>
      </c>
      <c r="E213" s="325">
        <v>1060.0847480756456</v>
      </c>
      <c r="F213" s="325">
        <v>108.51579932023513</v>
      </c>
      <c r="G213" s="325">
        <v>3648.5953361482543</v>
      </c>
      <c r="H213" s="325">
        <v>90.737696362354598</v>
      </c>
    </row>
    <row r="214" spans="1:8" ht="15" customHeight="1">
      <c r="A214" s="137" t="s">
        <v>120</v>
      </c>
      <c r="B214" s="139" t="s">
        <v>121</v>
      </c>
      <c r="C214" s="326">
        <f t="shared" si="13"/>
        <v>8835.5399242679287</v>
      </c>
      <c r="D214" s="325">
        <v>1935.6242464554264</v>
      </c>
      <c r="E214" s="325">
        <v>3715.6440136817582</v>
      </c>
      <c r="F214" s="325">
        <v>253.02113473543926</v>
      </c>
      <c r="G214" s="325">
        <v>2707.0965007025156</v>
      </c>
      <c r="H214" s="325">
        <v>224.154028692791</v>
      </c>
    </row>
    <row r="215" spans="1:8" ht="15" customHeight="1">
      <c r="A215" s="137" t="s">
        <v>122</v>
      </c>
      <c r="B215" s="139" t="s">
        <v>123</v>
      </c>
      <c r="C215" s="326">
        <f t="shared" si="13"/>
        <v>26817.315549002244</v>
      </c>
      <c r="D215" s="325">
        <v>1571.2710386180329</v>
      </c>
      <c r="E215" s="325">
        <v>19164.44406144664</v>
      </c>
      <c r="F215" s="325">
        <v>66.131945126724446</v>
      </c>
      <c r="G215" s="325">
        <v>2997.8562527372987</v>
      </c>
      <c r="H215" s="325">
        <v>3017.6122510735468</v>
      </c>
    </row>
    <row r="216" spans="1:8" ht="15" customHeight="1">
      <c r="A216" s="137" t="s">
        <v>124</v>
      </c>
      <c r="B216" s="139" t="s">
        <v>125</v>
      </c>
      <c r="C216" s="326">
        <f t="shared" si="13"/>
        <v>346.4076292250852</v>
      </c>
      <c r="D216" s="325">
        <v>169.2930078852857</v>
      </c>
      <c r="E216" s="325">
        <v>1.9409783727765597</v>
      </c>
      <c r="F216" s="325">
        <v>21.387352466515139</v>
      </c>
      <c r="G216" s="325">
        <v>148.30297064200525</v>
      </c>
      <c r="H216" s="325">
        <v>5.4833198585025817</v>
      </c>
    </row>
    <row r="217" spans="1:8" ht="15" customHeight="1">
      <c r="A217" s="137" t="s">
        <v>126</v>
      </c>
      <c r="B217" s="139" t="s">
        <v>127</v>
      </c>
      <c r="C217" s="326">
        <f t="shared" si="13"/>
        <v>1420.3777546375206</v>
      </c>
      <c r="D217" s="325">
        <v>378.31100824203878</v>
      </c>
      <c r="E217" s="325">
        <v>821.36993208973081</v>
      </c>
      <c r="F217" s="325">
        <v>3.9397754543580525</v>
      </c>
      <c r="G217" s="325">
        <v>212.25407900716584</v>
      </c>
      <c r="H217" s="325">
        <v>4.5029598442271892</v>
      </c>
    </row>
    <row r="218" spans="1:8" ht="15" customHeight="1">
      <c r="A218" s="137" t="s">
        <v>128</v>
      </c>
      <c r="B218" s="139" t="s">
        <v>129</v>
      </c>
      <c r="C218" s="326">
        <f t="shared" si="13"/>
        <v>390.58380768581941</v>
      </c>
      <c r="D218" s="325">
        <v>333.48507998749807</v>
      </c>
      <c r="E218" s="325">
        <v>7.1816199792732691</v>
      </c>
      <c r="F218" s="325">
        <v>7.2541897254846699</v>
      </c>
      <c r="G218" s="325">
        <v>40.80150782336834</v>
      </c>
      <c r="H218" s="325">
        <v>1.861410170195078</v>
      </c>
    </row>
    <row r="219" spans="1:8" ht="15" customHeight="1">
      <c r="A219" s="137" t="s">
        <v>130</v>
      </c>
      <c r="B219" s="139" t="s">
        <v>131</v>
      </c>
      <c r="C219" s="326">
        <f t="shared" si="13"/>
        <v>289.46488019912692</v>
      </c>
      <c r="D219" s="325">
        <v>117.79095953019439</v>
      </c>
      <c r="E219" s="325">
        <v>0</v>
      </c>
      <c r="F219" s="325">
        <v>16.400097030244432</v>
      </c>
      <c r="G219" s="325">
        <v>151.26741308623949</v>
      </c>
      <c r="H219" s="325">
        <v>4.0064105524486671</v>
      </c>
    </row>
    <row r="220" spans="1:8" ht="15" customHeight="1">
      <c r="A220" s="137" t="s">
        <v>132</v>
      </c>
      <c r="B220" s="139" t="s">
        <v>133</v>
      </c>
      <c r="C220" s="326">
        <f t="shared" si="13"/>
        <v>2180.6431548359146</v>
      </c>
      <c r="D220" s="325">
        <v>1876.6278336384173</v>
      </c>
      <c r="E220" s="325">
        <v>179.07387119443428</v>
      </c>
      <c r="F220" s="325">
        <v>8.3447777358173489</v>
      </c>
      <c r="G220" s="325">
        <v>111.88895674117259</v>
      </c>
      <c r="H220" s="325">
        <v>4.7077155260731649</v>
      </c>
    </row>
    <row r="221" spans="1:8" ht="15" customHeight="1">
      <c r="A221" s="137" t="s">
        <v>134</v>
      </c>
      <c r="B221" s="139" t="s">
        <v>135</v>
      </c>
      <c r="C221" s="326">
        <f t="shared" si="13"/>
        <v>412.48378017878463</v>
      </c>
      <c r="D221" s="325">
        <v>186.94559525459951</v>
      </c>
      <c r="E221" s="325">
        <v>50.387798557279481</v>
      </c>
      <c r="F221" s="325">
        <v>14.563098554502089</v>
      </c>
      <c r="G221" s="325">
        <v>143.4857516701247</v>
      </c>
      <c r="H221" s="325">
        <v>17.101536142278881</v>
      </c>
    </row>
    <row r="222" spans="1:8" ht="15" customHeight="1">
      <c r="A222" s="137" t="s">
        <v>136</v>
      </c>
      <c r="B222" s="139" t="s">
        <v>137</v>
      </c>
      <c r="C222" s="326">
        <f t="shared" si="13"/>
        <v>2453.7111615244648</v>
      </c>
      <c r="D222" s="325">
        <v>596.24126795408245</v>
      </c>
      <c r="E222" s="325">
        <v>17.643493408538923</v>
      </c>
      <c r="F222" s="325">
        <v>509.54429209697469</v>
      </c>
      <c r="G222" s="325">
        <v>621.2797626195653</v>
      </c>
      <c r="H222" s="325">
        <v>709.00234544530338</v>
      </c>
    </row>
    <row r="223" spans="1:8" ht="15" customHeight="1">
      <c r="A223" s="137" t="s">
        <v>138</v>
      </c>
      <c r="B223" s="139" t="s">
        <v>139</v>
      </c>
      <c r="C223" s="326">
        <f t="shared" si="13"/>
        <v>120.04440044459312</v>
      </c>
      <c r="D223" s="325">
        <v>72.717041086466892</v>
      </c>
      <c r="E223" s="325">
        <v>21.238039781543154</v>
      </c>
      <c r="F223" s="325">
        <v>8.3329377665588957</v>
      </c>
      <c r="G223" s="325">
        <v>13.353465737436601</v>
      </c>
      <c r="H223" s="325">
        <v>4.4029160725875682</v>
      </c>
    </row>
    <row r="224" spans="1:8" ht="15" customHeight="1">
      <c r="A224" s="137" t="s">
        <v>140</v>
      </c>
      <c r="B224" s="139" t="s">
        <v>141</v>
      </c>
      <c r="C224" s="326">
        <f t="shared" si="13"/>
        <v>944.57958753689343</v>
      </c>
      <c r="D224" s="325">
        <v>658.1487500909858</v>
      </c>
      <c r="E224" s="325">
        <v>7.6102050905643122</v>
      </c>
      <c r="F224" s="325">
        <v>50.98636452326523</v>
      </c>
      <c r="G224" s="325">
        <v>176.47044465251383</v>
      </c>
      <c r="H224" s="325">
        <v>51.363823179564129</v>
      </c>
    </row>
    <row r="225" spans="1:8" ht="15" customHeight="1">
      <c r="A225" s="137" t="s">
        <v>146</v>
      </c>
      <c r="B225" s="139" t="s">
        <v>142</v>
      </c>
      <c r="C225" s="326">
        <f t="shared" si="13"/>
        <v>2204.7123960948456</v>
      </c>
      <c r="D225" s="325">
        <v>760.98307065497829</v>
      </c>
      <c r="E225" s="325">
        <v>488.47491497549254</v>
      </c>
      <c r="F225" s="325">
        <v>124.27959134654157</v>
      </c>
      <c r="G225" s="325">
        <v>704.22755715691346</v>
      </c>
      <c r="H225" s="325">
        <v>126.74726196092001</v>
      </c>
    </row>
    <row r="226" spans="1:8" ht="9.9499999999999993" customHeight="1">
      <c r="A226" s="227"/>
      <c r="B226" s="228"/>
      <c r="C226" s="325"/>
      <c r="D226" s="325"/>
      <c r="E226" s="325"/>
      <c r="F226" s="325"/>
      <c r="G226" s="325"/>
      <c r="H226" s="325"/>
    </row>
    <row r="227" spans="1:8">
      <c r="A227" s="181"/>
      <c r="B227" s="140" t="s">
        <v>143</v>
      </c>
      <c r="C227" s="327">
        <f t="shared" ref="C227:H227" si="14">SUM(C208:C225)</f>
        <v>64102.575299741104</v>
      </c>
      <c r="D227" s="327">
        <f t="shared" si="14"/>
        <v>12928.31045476922</v>
      </c>
      <c r="E227" s="327">
        <f t="shared" si="14"/>
        <v>30348.021774169938</v>
      </c>
      <c r="F227" s="327">
        <f t="shared" si="14"/>
        <v>1412.875394468869</v>
      </c>
      <c r="G227" s="327">
        <f t="shared" si="14"/>
        <v>14818.515252693638</v>
      </c>
      <c r="H227" s="327">
        <f t="shared" si="14"/>
        <v>4594.8524236394314</v>
      </c>
    </row>
    <row r="228" spans="1:8">
      <c r="A228" s="163"/>
      <c r="B228" s="315" t="s">
        <v>334</v>
      </c>
      <c r="C228" s="328">
        <f>SUM(D228:H228)</f>
        <v>43944.68633882521</v>
      </c>
      <c r="D228" s="329">
        <v>40041.159301055814</v>
      </c>
      <c r="E228" s="329">
        <v>0</v>
      </c>
      <c r="F228" s="329">
        <v>0</v>
      </c>
      <c r="G228" s="329">
        <v>3535.4813611065406</v>
      </c>
      <c r="H228" s="329">
        <v>368.04567666285413</v>
      </c>
    </row>
    <row r="229" spans="1:8">
      <c r="A229" s="163"/>
      <c r="B229" s="140" t="s">
        <v>425</v>
      </c>
      <c r="C229" s="327">
        <f t="shared" ref="C229:H229" si="15">SUM(C227:C228)</f>
        <v>108047.26163856631</v>
      </c>
      <c r="D229" s="327">
        <f t="shared" si="15"/>
        <v>52969.469755825034</v>
      </c>
      <c r="E229" s="327">
        <f t="shared" si="15"/>
        <v>30348.021774169938</v>
      </c>
      <c r="F229" s="327">
        <f t="shared" si="15"/>
        <v>1412.875394468869</v>
      </c>
      <c r="G229" s="327">
        <f t="shared" si="15"/>
        <v>18353.99661380018</v>
      </c>
      <c r="H229" s="327">
        <f t="shared" si="15"/>
        <v>4962.8981003022855</v>
      </c>
    </row>
    <row r="230" spans="1:8">
      <c r="A230" s="163"/>
      <c r="B230" s="315" t="s">
        <v>390</v>
      </c>
      <c r="C230" s="287">
        <f>SUM(D230:H230)</f>
        <v>-2739.5629360563553</v>
      </c>
      <c r="D230" s="287">
        <v>-395.29422894597661</v>
      </c>
      <c r="E230" s="331">
        <v>-1992.6284010438221</v>
      </c>
      <c r="F230" s="331">
        <v>0</v>
      </c>
      <c r="G230" s="287">
        <v>-351.64030606655638</v>
      </c>
      <c r="H230" s="331">
        <v>0</v>
      </c>
    </row>
    <row r="231" spans="1:8">
      <c r="A231" s="163"/>
      <c r="B231" s="140" t="s">
        <v>176</v>
      </c>
      <c r="C231" s="327">
        <f>SUM(D231:H231)</f>
        <v>105307.69870250995</v>
      </c>
      <c r="D231" s="327">
        <f>D229+D230</f>
        <v>52574.175526879058</v>
      </c>
      <c r="E231" s="327">
        <f>E229+E230</f>
        <v>28355.393373126117</v>
      </c>
      <c r="F231" s="327">
        <f>F229+F230</f>
        <v>1412.875394468869</v>
      </c>
      <c r="G231" s="327">
        <f>G229+G230</f>
        <v>18002.356307733622</v>
      </c>
      <c r="H231" s="327">
        <f>H229+H230</f>
        <v>4962.8981003022855</v>
      </c>
    </row>
    <row r="232" spans="1:8" ht="18" customHeight="1">
      <c r="A232" s="142" t="s">
        <v>83</v>
      </c>
      <c r="B232" s="148"/>
    </row>
    <row r="233" spans="1:8" ht="15" customHeight="1">
      <c r="A233" s="134" t="s">
        <v>430</v>
      </c>
      <c r="B233" s="148"/>
    </row>
    <row r="234" spans="1:8" ht="15" customHeight="1">
      <c r="A234" s="141" t="s">
        <v>338</v>
      </c>
      <c r="B234" s="148"/>
    </row>
    <row r="235" spans="1:8" ht="15" customHeight="1">
      <c r="A235" s="14" t="s">
        <v>427</v>
      </c>
      <c r="B235" s="148"/>
    </row>
    <row r="236" spans="1:8" ht="15" customHeight="1">
      <c r="A236" s="141" t="s">
        <v>394</v>
      </c>
      <c r="B236" s="148"/>
    </row>
    <row r="237" spans="1:8" ht="15" customHeight="1">
      <c r="A237" s="141" t="s">
        <v>428</v>
      </c>
      <c r="B237" s="152"/>
    </row>
    <row r="238" spans="1:8" ht="15" customHeight="1">
      <c r="A238" s="142" t="s">
        <v>395</v>
      </c>
      <c r="B238" s="148"/>
    </row>
  </sheetData>
  <pageMargins left="0.39370078740157483" right="0.19685039370078741" top="0.78740157480314965" bottom="0.78740157480314965" header="0.31496062992125984" footer="0.19685039370078741"/>
  <pageSetup paperSize="9" scale="70" orientation="portrait" r:id="rId1"/>
  <headerFooter>
    <oddFooter>&amp;L&amp;"MetaNormalLF-Roman,Standard"&amp;10Statistisches Bundesamt, Tabellen zu den UGR, Teil 5, 2019</oddFooter>
  </headerFooter>
  <rowBreaks count="2" manualBreakCount="2">
    <brk id="155" max="16383" man="1"/>
    <brk id="206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2"/>
  <sheetViews>
    <sheetView workbookViewId="0"/>
  </sheetViews>
  <sheetFormatPr baseColWidth="10" defaultRowHeight="15"/>
  <cols>
    <col min="1" max="1" width="5.7109375" customWidth="1"/>
    <col min="2" max="2" width="52.7109375" customWidth="1"/>
    <col min="16" max="16" width="11.42578125" style="117"/>
  </cols>
  <sheetData>
    <row r="1" spans="1:16" s="130" customFormat="1" ht="21.75" customHeight="1">
      <c r="A1" s="313" t="s">
        <v>431</v>
      </c>
      <c r="B1" s="152"/>
      <c r="P1" s="310"/>
    </row>
    <row r="2" spans="1:16" s="132" customFormat="1" ht="18" customHeight="1">
      <c r="A2" s="314" t="s">
        <v>75</v>
      </c>
      <c r="B2" s="162"/>
      <c r="P2" s="161"/>
    </row>
    <row r="3" spans="1:16" s="134" customFormat="1" ht="18" customHeight="1">
      <c r="B3" s="135"/>
      <c r="P3" s="308"/>
    </row>
    <row r="4" spans="1:16" s="150" customFormat="1" ht="27" customHeight="1">
      <c r="A4" s="110" t="s">
        <v>322</v>
      </c>
      <c r="B4" s="92" t="s">
        <v>107</v>
      </c>
      <c r="C4" s="109">
        <v>2005</v>
      </c>
      <c r="D4" s="92">
        <v>2006</v>
      </c>
      <c r="E4" s="110">
        <v>2007</v>
      </c>
      <c r="F4" s="93" t="s">
        <v>323</v>
      </c>
      <c r="G4" s="109" t="s">
        <v>324</v>
      </c>
      <c r="H4" s="92">
        <v>2010</v>
      </c>
      <c r="I4" s="92">
        <v>2011</v>
      </c>
      <c r="J4" s="93">
        <v>2012</v>
      </c>
      <c r="K4" s="92" t="s">
        <v>325</v>
      </c>
      <c r="L4" s="109" t="s">
        <v>326</v>
      </c>
      <c r="M4" s="92">
        <v>2015</v>
      </c>
      <c r="N4" s="92">
        <v>2016</v>
      </c>
      <c r="O4" s="109" t="s">
        <v>348</v>
      </c>
      <c r="P4" s="311"/>
    </row>
    <row r="5" spans="1:16" s="149" customFormat="1" ht="21.75" customHeight="1">
      <c r="A5" s="137" t="s">
        <v>108</v>
      </c>
      <c r="B5" s="138" t="s">
        <v>109</v>
      </c>
      <c r="C5" s="325">
        <v>49.569677410812645</v>
      </c>
      <c r="D5" s="325">
        <v>44.167623358358384</v>
      </c>
      <c r="E5" s="325">
        <v>38.312283035907562</v>
      </c>
      <c r="F5" s="335">
        <v>34.989135139717291</v>
      </c>
      <c r="G5" s="325">
        <v>29.010953720807588</v>
      </c>
      <c r="H5" s="325">
        <v>26.796308340473004</v>
      </c>
      <c r="I5" s="325">
        <v>26.037790538041033</v>
      </c>
      <c r="J5" s="335">
        <v>23.519319995653159</v>
      </c>
      <c r="K5" s="325">
        <v>23.243548010088947</v>
      </c>
      <c r="L5" s="325">
        <v>39.350471383029785</v>
      </c>
      <c r="M5" s="325">
        <v>35.319453408628334</v>
      </c>
      <c r="N5" s="325">
        <v>33.708945680889784</v>
      </c>
      <c r="O5" s="325">
        <v>26.584270603360586</v>
      </c>
      <c r="P5" s="160"/>
    </row>
    <row r="6" spans="1:16" s="149" customFormat="1" ht="15" customHeight="1">
      <c r="A6" s="137" t="s">
        <v>110</v>
      </c>
      <c r="B6" s="139" t="s">
        <v>111</v>
      </c>
      <c r="C6" s="325">
        <v>16.132033146727721</v>
      </c>
      <c r="D6" s="325">
        <v>13.410544785991416</v>
      </c>
      <c r="E6" s="325">
        <v>9.6743601351539645</v>
      </c>
      <c r="F6" s="325">
        <v>8.8023153421114078</v>
      </c>
      <c r="G6" s="325">
        <v>7.6237220538574402</v>
      </c>
      <c r="H6" s="325">
        <v>7.028281374940665</v>
      </c>
      <c r="I6" s="325">
        <v>6.2405207897793424</v>
      </c>
      <c r="J6" s="325">
        <v>5.80350343790432</v>
      </c>
      <c r="K6" s="325">
        <v>5.6973044971690143</v>
      </c>
      <c r="L6" s="325">
        <v>5.4039214442483274</v>
      </c>
      <c r="M6" s="325">
        <v>4.7373982718827445</v>
      </c>
      <c r="N6" s="325">
        <v>4.4283594710427874</v>
      </c>
      <c r="O6" s="325">
        <v>3.5411806772597463</v>
      </c>
      <c r="P6" s="160"/>
    </row>
    <row r="7" spans="1:16" s="149" customFormat="1" ht="15" customHeight="1">
      <c r="A7" s="137" t="s">
        <v>112</v>
      </c>
      <c r="B7" s="139" t="s">
        <v>113</v>
      </c>
      <c r="C7" s="325">
        <v>888.59501266382426</v>
      </c>
      <c r="D7" s="325">
        <v>812.52974839956698</v>
      </c>
      <c r="E7" s="325">
        <v>680.12966421625867</v>
      </c>
      <c r="F7" s="325">
        <v>614.47673005476997</v>
      </c>
      <c r="G7" s="325">
        <v>580.96046694437609</v>
      </c>
      <c r="H7" s="325">
        <v>601.92180893431919</v>
      </c>
      <c r="I7" s="325">
        <v>632.18951816547485</v>
      </c>
      <c r="J7" s="325">
        <v>639.50282817433765</v>
      </c>
      <c r="K7" s="325">
        <v>632.11551222330718</v>
      </c>
      <c r="L7" s="325">
        <v>777.42431224623704</v>
      </c>
      <c r="M7" s="325">
        <v>774.05837225514347</v>
      </c>
      <c r="N7" s="325">
        <v>790.09072199346235</v>
      </c>
      <c r="O7" s="325">
        <v>734.26354922749158</v>
      </c>
      <c r="P7" s="160"/>
    </row>
    <row r="8" spans="1:16" s="149" customFormat="1" ht="15" customHeight="1">
      <c r="A8" s="137" t="s">
        <v>114</v>
      </c>
      <c r="B8" s="139" t="s">
        <v>115</v>
      </c>
      <c r="C8" s="325">
        <v>35.204103010206211</v>
      </c>
      <c r="D8" s="325">
        <v>33.295070793550124</v>
      </c>
      <c r="E8" s="325">
        <v>30.323746295524089</v>
      </c>
      <c r="F8" s="325">
        <v>30.448299573002021</v>
      </c>
      <c r="G8" s="325">
        <v>39.252826883878591</v>
      </c>
      <c r="H8" s="325">
        <v>41.501351084296019</v>
      </c>
      <c r="I8" s="325">
        <v>31.548463655735929</v>
      </c>
      <c r="J8" s="325">
        <v>32.232369514167729</v>
      </c>
      <c r="K8" s="325">
        <v>24.209204084666069</v>
      </c>
      <c r="L8" s="325">
        <v>35.625832428176977</v>
      </c>
      <c r="M8" s="325">
        <v>36.57658420185178</v>
      </c>
      <c r="N8" s="325">
        <v>36.66973078452537</v>
      </c>
      <c r="O8" s="325">
        <v>31.356005157692358</v>
      </c>
      <c r="P8" s="160"/>
    </row>
    <row r="9" spans="1:16" s="149" customFormat="1" ht="15" customHeight="1">
      <c r="A9" s="137" t="s">
        <v>116</v>
      </c>
      <c r="B9" s="139" t="s">
        <v>117</v>
      </c>
      <c r="C9" s="325">
        <v>231.22987899046041</v>
      </c>
      <c r="D9" s="325">
        <v>239.44734040846535</v>
      </c>
      <c r="E9" s="325">
        <v>206.59191369138816</v>
      </c>
      <c r="F9" s="325">
        <v>210.07558535629298</v>
      </c>
      <c r="G9" s="325">
        <v>188.34605290089513</v>
      </c>
      <c r="H9" s="325">
        <v>172.84974709090088</v>
      </c>
      <c r="I9" s="325">
        <v>164.7758913209986</v>
      </c>
      <c r="J9" s="325">
        <v>156.36938059973653</v>
      </c>
      <c r="K9" s="325">
        <v>152.10558029325696</v>
      </c>
      <c r="L9" s="325">
        <v>21.946448421647336</v>
      </c>
      <c r="M9" s="325">
        <v>19.553703027754846</v>
      </c>
      <c r="N9" s="325">
        <v>18.602335095807653</v>
      </c>
      <c r="O9" s="325">
        <v>15.464756835979994</v>
      </c>
      <c r="P9" s="160"/>
    </row>
    <row r="10" spans="1:16" s="149" customFormat="1" ht="15" customHeight="1">
      <c r="A10" s="137" t="s">
        <v>118</v>
      </c>
      <c r="B10" s="139" t="s">
        <v>119</v>
      </c>
      <c r="C10" s="325">
        <v>230.97064442029105</v>
      </c>
      <c r="D10" s="325">
        <v>204.96843575728894</v>
      </c>
      <c r="E10" s="325">
        <v>161.3507074625775</v>
      </c>
      <c r="F10" s="325">
        <v>149.46279707008736</v>
      </c>
      <c r="G10" s="325">
        <v>129.00468223397419</v>
      </c>
      <c r="H10" s="325">
        <v>138.82299368233316</v>
      </c>
      <c r="I10" s="325">
        <v>145.15613194780957</v>
      </c>
      <c r="J10" s="325">
        <v>153.38188872308297</v>
      </c>
      <c r="K10" s="325">
        <v>157.66338639002717</v>
      </c>
      <c r="L10" s="325">
        <v>184.2632367346456</v>
      </c>
      <c r="M10" s="325">
        <v>171.45512348225321</v>
      </c>
      <c r="N10" s="325">
        <v>168.29336149463273</v>
      </c>
      <c r="O10" s="325">
        <v>140.88551516371382</v>
      </c>
      <c r="P10" s="160"/>
    </row>
    <row r="11" spans="1:16" s="149" customFormat="1" ht="15" customHeight="1">
      <c r="A11" s="137" t="s">
        <v>120</v>
      </c>
      <c r="B11" s="139" t="s">
        <v>121</v>
      </c>
      <c r="C11" s="325">
        <v>1144.5321481990741</v>
      </c>
      <c r="D11" s="325">
        <v>1056.8455278590127</v>
      </c>
      <c r="E11" s="325">
        <v>953.15790011420427</v>
      </c>
      <c r="F11" s="325">
        <v>827.7693845623869</v>
      </c>
      <c r="G11" s="325">
        <v>899.40962539433519</v>
      </c>
      <c r="H11" s="325">
        <v>917.3779117166066</v>
      </c>
      <c r="I11" s="325">
        <v>924.27562875277181</v>
      </c>
      <c r="J11" s="325">
        <v>922.27914044199804</v>
      </c>
      <c r="K11" s="325">
        <v>911.089208741231</v>
      </c>
      <c r="L11" s="325">
        <v>426.46868405950465</v>
      </c>
      <c r="M11" s="325">
        <v>401.87923395464435</v>
      </c>
      <c r="N11" s="325">
        <v>402.87100911694267</v>
      </c>
      <c r="O11" s="325">
        <v>338.65173818949313</v>
      </c>
      <c r="P11" s="160"/>
    </row>
    <row r="12" spans="1:16" s="149" customFormat="1" ht="15" customHeight="1">
      <c r="A12" s="137" t="s">
        <v>122</v>
      </c>
      <c r="B12" s="139" t="s">
        <v>123</v>
      </c>
      <c r="C12" s="325">
        <v>195.51168730207013</v>
      </c>
      <c r="D12" s="325">
        <v>184.73484834158552</v>
      </c>
      <c r="E12" s="325">
        <v>156.72804686393187</v>
      </c>
      <c r="F12" s="325">
        <v>145.75490727210084</v>
      </c>
      <c r="G12" s="325">
        <v>176.66202314698128</v>
      </c>
      <c r="H12" s="325">
        <v>181.89437076473277</v>
      </c>
      <c r="I12" s="325">
        <v>150.3899431539929</v>
      </c>
      <c r="J12" s="325">
        <v>154.59769908624818</v>
      </c>
      <c r="K12" s="325">
        <v>134.04148733607119</v>
      </c>
      <c r="L12" s="325">
        <v>258.7784125007156</v>
      </c>
      <c r="M12" s="325">
        <v>235.2135845699672</v>
      </c>
      <c r="N12" s="325">
        <v>227.0798366221189</v>
      </c>
      <c r="O12" s="325">
        <v>185.21120821906737</v>
      </c>
      <c r="P12" s="160"/>
    </row>
    <row r="13" spans="1:16" s="149" customFormat="1" ht="15" customHeight="1">
      <c r="A13" s="137" t="s">
        <v>124</v>
      </c>
      <c r="B13" s="139" t="s">
        <v>125</v>
      </c>
      <c r="C13" s="325">
        <v>97.657918081475756</v>
      </c>
      <c r="D13" s="325">
        <v>88.998928593266271</v>
      </c>
      <c r="E13" s="325">
        <v>73.878904261302338</v>
      </c>
      <c r="F13" s="325">
        <v>73.334216139165051</v>
      </c>
      <c r="G13" s="325">
        <v>69.41522987279609</v>
      </c>
      <c r="H13" s="325">
        <v>69.794228059692472</v>
      </c>
      <c r="I13" s="325">
        <v>71.291166903970037</v>
      </c>
      <c r="J13" s="325">
        <v>72.975652217466433</v>
      </c>
      <c r="K13" s="325">
        <v>72.501048582818711</v>
      </c>
      <c r="L13" s="325">
        <v>103.38257417782987</v>
      </c>
      <c r="M13" s="325">
        <v>98.372785377038554</v>
      </c>
      <c r="N13" s="325">
        <v>98.979191584362766</v>
      </c>
      <c r="O13" s="325">
        <v>83.299074184923981</v>
      </c>
      <c r="P13" s="160"/>
    </row>
    <row r="14" spans="1:16" s="149" customFormat="1" ht="15" customHeight="1">
      <c r="A14" s="137" t="s">
        <v>126</v>
      </c>
      <c r="B14" s="139" t="s">
        <v>127</v>
      </c>
      <c r="C14" s="325">
        <v>293.2348889797367</v>
      </c>
      <c r="D14" s="325">
        <v>266.16454849185459</v>
      </c>
      <c r="E14" s="325">
        <v>220.30303698127963</v>
      </c>
      <c r="F14" s="325">
        <v>219.21131066712852</v>
      </c>
      <c r="G14" s="325">
        <v>158.3607874708087</v>
      </c>
      <c r="H14" s="325">
        <v>146.32528317478841</v>
      </c>
      <c r="I14" s="325">
        <v>168.55802624112408</v>
      </c>
      <c r="J14" s="325">
        <v>170.32635885901652</v>
      </c>
      <c r="K14" s="325">
        <v>168.4038481786489</v>
      </c>
      <c r="L14" s="325">
        <v>48.678922213318216</v>
      </c>
      <c r="M14" s="325">
        <v>48.321665233481355</v>
      </c>
      <c r="N14" s="325">
        <v>54.438226642708209</v>
      </c>
      <c r="O14" s="325">
        <v>52.625700482174402</v>
      </c>
      <c r="P14" s="160"/>
    </row>
    <row r="15" spans="1:16" s="149" customFormat="1" ht="15" customHeight="1">
      <c r="A15" s="137" t="s">
        <v>128</v>
      </c>
      <c r="B15" s="139" t="s">
        <v>129</v>
      </c>
      <c r="C15" s="325">
        <v>87.576321327615958</v>
      </c>
      <c r="D15" s="325">
        <v>75.769205908257035</v>
      </c>
      <c r="E15" s="325">
        <v>56.456030920370331</v>
      </c>
      <c r="F15" s="325">
        <v>51.783412290536504</v>
      </c>
      <c r="G15" s="325">
        <v>51.786388382649392</v>
      </c>
      <c r="H15" s="325">
        <v>53.666162282336217</v>
      </c>
      <c r="I15" s="325">
        <v>55.711714701377595</v>
      </c>
      <c r="J15" s="325">
        <v>58.675303679757342</v>
      </c>
      <c r="K15" s="325">
        <v>58.513406033763403</v>
      </c>
      <c r="L15" s="325">
        <v>75.959570344912308</v>
      </c>
      <c r="M15" s="325">
        <v>75.05791881079395</v>
      </c>
      <c r="N15" s="325">
        <v>77.246365750081139</v>
      </c>
      <c r="O15" s="325">
        <v>71.138639084550633</v>
      </c>
      <c r="P15" s="160"/>
    </row>
    <row r="16" spans="1:16" s="149" customFormat="1" ht="15" customHeight="1">
      <c r="A16" s="137" t="s">
        <v>130</v>
      </c>
      <c r="B16" s="139" t="s">
        <v>131</v>
      </c>
      <c r="C16" s="325">
        <v>177.43223694741471</v>
      </c>
      <c r="D16" s="325">
        <v>168.00421587017982</v>
      </c>
      <c r="E16" s="325">
        <v>139.49617196101769</v>
      </c>
      <c r="F16" s="325">
        <v>137.00733536569609</v>
      </c>
      <c r="G16" s="325">
        <v>118.12395960894808</v>
      </c>
      <c r="H16" s="325">
        <v>117.48444705344318</v>
      </c>
      <c r="I16" s="325">
        <v>120.59398709393565</v>
      </c>
      <c r="J16" s="325">
        <v>128.87619608626261</v>
      </c>
      <c r="K16" s="325">
        <v>127.54960698446151</v>
      </c>
      <c r="L16" s="325">
        <v>42.634102960719403</v>
      </c>
      <c r="M16" s="325">
        <v>44.224962425648421</v>
      </c>
      <c r="N16" s="325">
        <v>52.075876376903949</v>
      </c>
      <c r="O16" s="325">
        <v>49.97094478101171</v>
      </c>
      <c r="P16" s="160"/>
    </row>
    <row r="17" spans="1:16" s="149" customFormat="1" ht="15" customHeight="1">
      <c r="A17" s="137" t="s">
        <v>132</v>
      </c>
      <c r="B17" s="139" t="s">
        <v>133</v>
      </c>
      <c r="C17" s="325">
        <v>1490.7425598538146</v>
      </c>
      <c r="D17" s="325">
        <v>1434.4504631724431</v>
      </c>
      <c r="E17" s="325">
        <v>1259.6134983418779</v>
      </c>
      <c r="F17" s="325">
        <v>1279.6036392717958</v>
      </c>
      <c r="G17" s="325">
        <v>1059.5057035102402</v>
      </c>
      <c r="H17" s="325">
        <v>993.42231834340907</v>
      </c>
      <c r="I17" s="325">
        <v>965.03928677741976</v>
      </c>
      <c r="J17" s="325">
        <v>962.82825575822358</v>
      </c>
      <c r="K17" s="325">
        <v>951.84380632552609</v>
      </c>
      <c r="L17" s="325">
        <v>535.23880841381902</v>
      </c>
      <c r="M17" s="325">
        <v>560.86494785363584</v>
      </c>
      <c r="N17" s="325">
        <v>636.55857591557935</v>
      </c>
      <c r="O17" s="325">
        <v>623.85591335218373</v>
      </c>
      <c r="P17" s="160"/>
    </row>
    <row r="18" spans="1:16" s="149" customFormat="1" ht="15" customHeight="1">
      <c r="A18" s="137" t="s">
        <v>134</v>
      </c>
      <c r="B18" s="139" t="s">
        <v>135</v>
      </c>
      <c r="C18" s="325">
        <v>87.514062954050061</v>
      </c>
      <c r="D18" s="325">
        <v>47.762863821599652</v>
      </c>
      <c r="E18" s="325">
        <v>58.813629866525901</v>
      </c>
      <c r="F18" s="325">
        <v>59.610691580076292</v>
      </c>
      <c r="G18" s="325">
        <v>40.493337537906477</v>
      </c>
      <c r="H18" s="325">
        <v>43.489246124065502</v>
      </c>
      <c r="I18" s="325">
        <v>44.996969765905305</v>
      </c>
      <c r="J18" s="325">
        <v>46.524907604979873</v>
      </c>
      <c r="K18" s="325">
        <v>45.940436825585543</v>
      </c>
      <c r="L18" s="325">
        <v>56.070498076836095</v>
      </c>
      <c r="M18" s="325">
        <v>53.154139872701464</v>
      </c>
      <c r="N18" s="325">
        <v>52.997558425724286</v>
      </c>
      <c r="O18" s="325">
        <v>56.418473128251208</v>
      </c>
      <c r="P18" s="160"/>
    </row>
    <row r="19" spans="1:16" s="149" customFormat="1" ht="15" customHeight="1">
      <c r="A19" s="137" t="s">
        <v>136</v>
      </c>
      <c r="B19" s="139" t="s">
        <v>332</v>
      </c>
      <c r="C19" s="325">
        <v>171.20784869440692</v>
      </c>
      <c r="D19" s="325">
        <v>157.67905110367224</v>
      </c>
      <c r="E19" s="325">
        <v>141.07986788647131</v>
      </c>
      <c r="F19" s="325">
        <v>134.5214152672873</v>
      </c>
      <c r="G19" s="325">
        <v>118.35816851579388</v>
      </c>
      <c r="H19" s="325">
        <v>107.43774680978105</v>
      </c>
      <c r="I19" s="325">
        <v>103.23572613283291</v>
      </c>
      <c r="J19" s="325">
        <v>96.314513364416229</v>
      </c>
      <c r="K19" s="325">
        <v>92.656887921688607</v>
      </c>
      <c r="L19" s="325">
        <v>128.51869071104124</v>
      </c>
      <c r="M19" s="325">
        <v>116.32162965452325</v>
      </c>
      <c r="N19" s="325">
        <v>110.38449148612615</v>
      </c>
      <c r="O19" s="325">
        <v>92.551210462622095</v>
      </c>
      <c r="P19" s="160"/>
    </row>
    <row r="20" spans="1:16" s="149" customFormat="1" ht="15" customHeight="1">
      <c r="A20" s="137" t="s">
        <v>138</v>
      </c>
      <c r="B20" s="139" t="s">
        <v>139</v>
      </c>
      <c r="C20" s="325">
        <v>17.620178652673335</v>
      </c>
      <c r="D20" s="325">
        <v>16.506343881013308</v>
      </c>
      <c r="E20" s="325">
        <v>14.931092216193091</v>
      </c>
      <c r="F20" s="325">
        <v>15.48248211544532</v>
      </c>
      <c r="G20" s="325">
        <v>14.604573779218704</v>
      </c>
      <c r="H20" s="325">
        <v>14.457892385024778</v>
      </c>
      <c r="I20" s="325">
        <v>14.896818008465175</v>
      </c>
      <c r="J20" s="325">
        <v>15.478262715747142</v>
      </c>
      <c r="K20" s="325">
        <v>15.130658492631959</v>
      </c>
      <c r="L20" s="325">
        <v>13.789013775691329</v>
      </c>
      <c r="M20" s="325">
        <v>13.853859127867343</v>
      </c>
      <c r="N20" s="325">
        <v>14.481368023301805</v>
      </c>
      <c r="O20" s="325">
        <v>12.849831835994591</v>
      </c>
      <c r="P20" s="160"/>
    </row>
    <row r="21" spans="1:16" s="149" customFormat="1" ht="15" customHeight="1">
      <c r="A21" s="137" t="s">
        <v>140</v>
      </c>
      <c r="B21" s="139" t="s">
        <v>141</v>
      </c>
      <c r="C21" s="325">
        <v>170.40007732350693</v>
      </c>
      <c r="D21" s="325">
        <v>165.81711614766186</v>
      </c>
      <c r="E21" s="325">
        <v>164.62926745421115</v>
      </c>
      <c r="F21" s="325">
        <v>171.47473240473147</v>
      </c>
      <c r="G21" s="325">
        <v>180.66204141208993</v>
      </c>
      <c r="H21" s="325">
        <v>185.86226322039326</v>
      </c>
      <c r="I21" s="325">
        <v>200.77676645934241</v>
      </c>
      <c r="J21" s="325">
        <v>214.5839394498426</v>
      </c>
      <c r="K21" s="325">
        <v>213.71241006576369</v>
      </c>
      <c r="L21" s="325">
        <v>311.43163323407282</v>
      </c>
      <c r="M21" s="325">
        <v>314.90896968898096</v>
      </c>
      <c r="N21" s="325">
        <v>331.58757731805758</v>
      </c>
      <c r="O21" s="325">
        <v>296.83617940449756</v>
      </c>
      <c r="P21" s="160"/>
    </row>
    <row r="22" spans="1:16" s="149" customFormat="1" ht="15" customHeight="1">
      <c r="A22" s="137" t="s">
        <v>146</v>
      </c>
      <c r="B22" s="139" t="s">
        <v>142</v>
      </c>
      <c r="C22" s="325">
        <v>316.32425719427272</v>
      </c>
      <c r="D22" s="325">
        <v>295.9923716244075</v>
      </c>
      <c r="E22" s="325">
        <v>250.79731827768825</v>
      </c>
      <c r="F22" s="325">
        <v>255.43809461247929</v>
      </c>
      <c r="G22" s="325">
        <v>261.70012076259127</v>
      </c>
      <c r="H22" s="325">
        <v>242.25082933088294</v>
      </c>
      <c r="I22" s="325">
        <v>232.10343841367688</v>
      </c>
      <c r="J22" s="325">
        <v>224.32783597558981</v>
      </c>
      <c r="K22" s="325">
        <v>221.22735703493984</v>
      </c>
      <c r="L22" s="325">
        <v>253.20331276391948</v>
      </c>
      <c r="M22" s="325">
        <v>234.89395801050802</v>
      </c>
      <c r="N22" s="325">
        <v>230.03124271525624</v>
      </c>
      <c r="O22" s="325">
        <v>195.56774062613692</v>
      </c>
      <c r="P22" s="160"/>
    </row>
    <row r="23" spans="1:16" s="149" customFormat="1" ht="9.9499999999999993" customHeight="1">
      <c r="A23" s="307"/>
      <c r="B23" s="224"/>
      <c r="C23" s="325"/>
      <c r="D23" s="325"/>
      <c r="E23" s="325"/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160"/>
    </row>
    <row r="24" spans="1:16" s="149" customFormat="1" ht="15" customHeight="1">
      <c r="A24" s="181"/>
      <c r="B24" s="140" t="s">
        <v>143</v>
      </c>
      <c r="C24" s="327">
        <f t="shared" ref="C24:O24" si="0">SUM(C5:C22)</f>
        <v>5701.4555351524341</v>
      </c>
      <c r="D24" s="327">
        <f t="shared" si="0"/>
        <v>5306.5442483181741</v>
      </c>
      <c r="E24" s="327">
        <f t="shared" si="0"/>
        <v>4616.2674399818843</v>
      </c>
      <c r="F24" s="327">
        <f t="shared" si="0"/>
        <v>4419.2464840848115</v>
      </c>
      <c r="G24" s="327">
        <f t="shared" si="0"/>
        <v>4123.2806641321476</v>
      </c>
      <c r="H24" s="327">
        <f t="shared" si="0"/>
        <v>4062.3831897724194</v>
      </c>
      <c r="I24" s="327">
        <f t="shared" si="0"/>
        <v>4057.8177888226542</v>
      </c>
      <c r="J24" s="327">
        <f t="shared" si="0"/>
        <v>4078.597355684431</v>
      </c>
      <c r="K24" s="327">
        <f t="shared" si="0"/>
        <v>4007.6446980216456</v>
      </c>
      <c r="L24" s="327">
        <f t="shared" si="0"/>
        <v>3318.1684458903646</v>
      </c>
      <c r="M24" s="327">
        <f t="shared" si="0"/>
        <v>3238.7682892273056</v>
      </c>
      <c r="N24" s="327">
        <f t="shared" si="0"/>
        <v>3340.5247744975245</v>
      </c>
      <c r="O24" s="327">
        <f t="shared" si="0"/>
        <v>3011.0719314164062</v>
      </c>
      <c r="P24" s="160"/>
    </row>
    <row r="25" spans="1:16" s="149" customFormat="1" ht="15" customHeight="1">
      <c r="A25" s="158"/>
      <c r="B25" s="282" t="s">
        <v>350</v>
      </c>
      <c r="C25" s="325">
        <v>70291.202065674181</v>
      </c>
      <c r="D25" s="325">
        <v>67010.385625731855</v>
      </c>
      <c r="E25" s="325">
        <v>64828.104256870836</v>
      </c>
      <c r="F25" s="325">
        <v>62683.779014999091</v>
      </c>
      <c r="G25" s="325">
        <v>61146.742229743817</v>
      </c>
      <c r="H25" s="325">
        <v>58950.139705469985</v>
      </c>
      <c r="I25" s="325">
        <v>58788.345227488135</v>
      </c>
      <c r="J25" s="325">
        <v>56278.818211240468</v>
      </c>
      <c r="K25" s="325">
        <v>55134.542348084979</v>
      </c>
      <c r="L25" s="325">
        <v>55716.28840593894</v>
      </c>
      <c r="M25" s="325">
        <v>54873.38255200383</v>
      </c>
      <c r="N25" s="325">
        <v>54775.86554103579</v>
      </c>
      <c r="O25" s="325">
        <v>55645.420452659135</v>
      </c>
      <c r="P25" s="160"/>
    </row>
    <row r="26" spans="1:16" s="149" customFormat="1" ht="15" customHeight="1">
      <c r="A26" s="158"/>
      <c r="B26" s="119" t="s">
        <v>351</v>
      </c>
      <c r="C26" s="327">
        <f t="shared" ref="C26:K26" si="1">SUM(C24:C25)</f>
        <v>75992.657600826613</v>
      </c>
      <c r="D26" s="327">
        <f t="shared" si="1"/>
        <v>72316.929874050023</v>
      </c>
      <c r="E26" s="327">
        <f t="shared" si="1"/>
        <v>69444.371696852715</v>
      </c>
      <c r="F26" s="327">
        <f t="shared" si="1"/>
        <v>67103.025499083902</v>
      </c>
      <c r="G26" s="327">
        <f t="shared" si="1"/>
        <v>65270.022893875968</v>
      </c>
      <c r="H26" s="327">
        <f t="shared" si="1"/>
        <v>63012.522895242408</v>
      </c>
      <c r="I26" s="327">
        <f t="shared" si="1"/>
        <v>62846.163016310791</v>
      </c>
      <c r="J26" s="327">
        <f t="shared" si="1"/>
        <v>60357.415566924901</v>
      </c>
      <c r="K26" s="327">
        <f t="shared" si="1"/>
        <v>59142.187046106621</v>
      </c>
      <c r="L26" s="327">
        <f>SUM(L24:L25)</f>
        <v>59034.456851829302</v>
      </c>
      <c r="M26" s="327">
        <f>SUM(M24:M25)</f>
        <v>58112.150841231138</v>
      </c>
      <c r="N26" s="327">
        <f>SUM(N24:N25)</f>
        <v>58116.390315533317</v>
      </c>
      <c r="O26" s="327">
        <f>SUM(O24:O25)</f>
        <v>58656.492384075544</v>
      </c>
      <c r="P26" s="160"/>
    </row>
    <row r="27" spans="1:16" s="149" customFormat="1" ht="15" customHeight="1">
      <c r="A27" s="158"/>
      <c r="B27" s="282" t="s">
        <v>412</v>
      </c>
      <c r="C27" s="287">
        <v>-7219.5465482568106</v>
      </c>
      <c r="D27" s="287">
        <v>-7786.7239088298638</v>
      </c>
      <c r="E27" s="287">
        <v>-7352.9567852558512</v>
      </c>
      <c r="F27" s="287">
        <v>-7731.1608443141331</v>
      </c>
      <c r="G27" s="287">
        <v>-7711.6692808360403</v>
      </c>
      <c r="H27" s="287">
        <v>-8168.9412397026199</v>
      </c>
      <c r="I27" s="287">
        <v>-8277.6335279721425</v>
      </c>
      <c r="J27" s="287">
        <v>-8316.5217462381406</v>
      </c>
      <c r="K27" s="287">
        <v>-7163.5113757494646</v>
      </c>
      <c r="L27" s="287">
        <v>-6819.4517047654081</v>
      </c>
      <c r="M27" s="287">
        <v>-6993.6656447462101</v>
      </c>
      <c r="N27" s="287">
        <v>-6996.3891630051457</v>
      </c>
      <c r="O27" s="287">
        <v>-7015.5381487062314</v>
      </c>
      <c r="P27" s="160"/>
    </row>
    <row r="28" spans="1:16" s="149" customFormat="1" ht="15" customHeight="1">
      <c r="A28" s="158"/>
      <c r="B28" s="140" t="s">
        <v>176</v>
      </c>
      <c r="C28" s="327">
        <f t="shared" ref="C28:K28" si="2">SUM(C26:C27)</f>
        <v>68773.111052569802</v>
      </c>
      <c r="D28" s="327">
        <f t="shared" si="2"/>
        <v>64530.205965220157</v>
      </c>
      <c r="E28" s="327">
        <f t="shared" si="2"/>
        <v>62091.414911596861</v>
      </c>
      <c r="F28" s="327">
        <f t="shared" si="2"/>
        <v>59371.864654769772</v>
      </c>
      <c r="G28" s="327">
        <f t="shared" si="2"/>
        <v>57558.35361303993</v>
      </c>
      <c r="H28" s="327">
        <f t="shared" si="2"/>
        <v>54843.581655539791</v>
      </c>
      <c r="I28" s="327">
        <f t="shared" si="2"/>
        <v>54568.529488338652</v>
      </c>
      <c r="J28" s="327">
        <f t="shared" si="2"/>
        <v>52040.893820686761</v>
      </c>
      <c r="K28" s="327">
        <f t="shared" si="2"/>
        <v>51978.675670357159</v>
      </c>
      <c r="L28" s="327">
        <f>SUM(L26:L27)</f>
        <v>52215.005147063894</v>
      </c>
      <c r="M28" s="327">
        <f>SUM(M26:M27)</f>
        <v>51118.485196484929</v>
      </c>
      <c r="N28" s="327">
        <f>SUM(N26:N27)</f>
        <v>51120.001152528173</v>
      </c>
      <c r="O28" s="327">
        <f>SUM(O26:O27)</f>
        <v>51640.95423536931</v>
      </c>
      <c r="P28" s="160"/>
    </row>
    <row r="29" spans="1:16" s="149" customFormat="1" ht="15" customHeight="1">
      <c r="A29" s="158"/>
      <c r="B29" s="315" t="s">
        <v>174</v>
      </c>
      <c r="C29" s="325">
        <v>490.84819838000021</v>
      </c>
      <c r="D29" s="325">
        <v>966.09098971000014</v>
      </c>
      <c r="E29" s="325">
        <v>868.40741242000001</v>
      </c>
      <c r="F29" s="325">
        <v>1175.6213661900001</v>
      </c>
      <c r="G29" s="325">
        <v>1705.7734807500001</v>
      </c>
      <c r="H29" s="325">
        <v>2189.5543901028168</v>
      </c>
      <c r="I29" s="325">
        <v>2312.3274197115811</v>
      </c>
      <c r="J29" s="325">
        <v>2354.5464012397988</v>
      </c>
      <c r="K29" s="325">
        <v>2274.9807312751777</v>
      </c>
      <c r="L29" s="325">
        <v>2318.8583978884358</v>
      </c>
      <c r="M29" s="325">
        <v>2212.9806791319729</v>
      </c>
      <c r="N29" s="325">
        <v>2217.8943718840897</v>
      </c>
      <c r="O29" s="325">
        <v>2181.1988106201952</v>
      </c>
      <c r="P29" s="160"/>
    </row>
    <row r="30" spans="1:16" s="149" customFormat="1" ht="18" customHeight="1">
      <c r="A30" s="336" t="s">
        <v>83</v>
      </c>
      <c r="B30" s="151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60"/>
    </row>
    <row r="31" spans="1:16" s="149" customFormat="1" ht="15" customHeight="1">
      <c r="A31" s="141" t="s">
        <v>426</v>
      </c>
      <c r="B31" s="148"/>
      <c r="P31" s="160"/>
    </row>
    <row r="32" spans="1:16" s="149" customFormat="1" ht="15" customHeight="1">
      <c r="A32" s="141" t="s">
        <v>498</v>
      </c>
      <c r="B32" s="148"/>
      <c r="P32" s="160"/>
    </row>
    <row r="33" spans="1:16" s="149" customFormat="1" ht="15" customHeight="1">
      <c r="A33" s="14" t="s">
        <v>499</v>
      </c>
      <c r="B33" s="148"/>
      <c r="P33" s="160"/>
    </row>
    <row r="34" spans="1:16" s="149" customFormat="1" ht="15" customHeight="1">
      <c r="A34" s="103" t="s">
        <v>500</v>
      </c>
      <c r="B34" s="148"/>
      <c r="P34" s="160"/>
    </row>
    <row r="35" spans="1:16" s="149" customFormat="1" ht="15" customHeight="1">
      <c r="A35" s="14" t="s">
        <v>349</v>
      </c>
      <c r="B35" s="148"/>
      <c r="P35" s="160"/>
    </row>
    <row r="36" spans="1:16" s="149" customFormat="1" ht="15" customHeight="1">
      <c r="A36" s="14" t="s">
        <v>501</v>
      </c>
      <c r="B36" s="148"/>
      <c r="P36" s="160"/>
    </row>
    <row r="37" spans="1:16" s="149" customFormat="1" ht="15" customHeight="1">
      <c r="A37" s="103" t="s">
        <v>502</v>
      </c>
      <c r="B37" s="148"/>
      <c r="P37" s="160"/>
    </row>
    <row r="38" spans="1:16" s="149" customFormat="1" ht="15" customHeight="1">
      <c r="A38" s="103" t="s">
        <v>503</v>
      </c>
      <c r="B38" s="148"/>
      <c r="P38" s="160"/>
    </row>
    <row r="39" spans="1:16" ht="15" customHeight="1">
      <c r="A39" s="14"/>
      <c r="B39" s="148"/>
    </row>
    <row r="40" spans="1:16" ht="15" customHeight="1">
      <c r="A40" s="14"/>
      <c r="B40" s="148"/>
    </row>
    <row r="41" spans="1:16" ht="15" customHeight="1">
      <c r="A41" s="102"/>
      <c r="B41" s="148"/>
    </row>
    <row r="42" spans="1:16" ht="15" customHeight="1">
      <c r="A42" s="103"/>
      <c r="B42" s="148"/>
    </row>
    <row r="43" spans="1:16" ht="15" customHeight="1">
      <c r="A43" s="102"/>
      <c r="B43" s="148"/>
    </row>
    <row r="44" spans="1:16" ht="15" customHeight="1">
      <c r="A44" s="103"/>
      <c r="B44" s="148"/>
    </row>
    <row r="45" spans="1:16" ht="15" customHeight="1">
      <c r="A45" s="102"/>
      <c r="B45" s="148"/>
    </row>
    <row r="46" spans="1:16" ht="12" customHeight="1">
      <c r="B46" s="148"/>
    </row>
    <row r="47" spans="1:16">
      <c r="A47" s="14"/>
      <c r="B47" s="148"/>
    </row>
    <row r="48" spans="1:16">
      <c r="A48" s="103"/>
      <c r="B48" s="148"/>
    </row>
    <row r="49" spans="1:2">
      <c r="A49" s="103"/>
      <c r="B49" s="148"/>
    </row>
    <row r="50" spans="1:2">
      <c r="A50" s="142"/>
      <c r="B50" s="148"/>
    </row>
    <row r="51" spans="1:2">
      <c r="A51" s="142"/>
      <c r="B51" s="148"/>
    </row>
    <row r="52" spans="1:2">
      <c r="A52" s="142"/>
      <c r="B52" s="148"/>
    </row>
    <row r="53" spans="1:2">
      <c r="A53" s="142"/>
      <c r="B53" s="148"/>
    </row>
    <row r="54" spans="1:2">
      <c r="A54" s="142"/>
      <c r="B54" s="148"/>
    </row>
    <row r="55" spans="1:2">
      <c r="A55" s="142"/>
      <c r="B55" s="148"/>
    </row>
    <row r="56" spans="1:2">
      <c r="A56" s="142"/>
      <c r="B56" s="148"/>
    </row>
    <row r="57" spans="1:2">
      <c r="A57" s="142"/>
      <c r="B57" s="148"/>
    </row>
    <row r="58" spans="1:2">
      <c r="A58" s="142"/>
      <c r="B58" s="148"/>
    </row>
    <row r="59" spans="1:2">
      <c r="A59" s="142"/>
      <c r="B59" s="148"/>
    </row>
    <row r="60" spans="1:2">
      <c r="A60" s="142"/>
      <c r="B60" s="148"/>
    </row>
    <row r="61" spans="1:2">
      <c r="A61" s="142"/>
      <c r="B61" s="148"/>
    </row>
    <row r="62" spans="1:2">
      <c r="A62" s="142"/>
      <c r="B62" s="148"/>
    </row>
    <row r="63" spans="1:2">
      <c r="A63" s="142"/>
      <c r="B63" s="148"/>
    </row>
    <row r="64" spans="1:2">
      <c r="A64" s="142"/>
      <c r="B64" s="148"/>
    </row>
    <row r="65" spans="1:2">
      <c r="A65" s="142"/>
      <c r="B65" s="148"/>
    </row>
    <row r="66" spans="1:2">
      <c r="A66" s="142"/>
      <c r="B66" s="148"/>
    </row>
    <row r="67" spans="1:2">
      <c r="A67" s="142"/>
      <c r="B67" s="148"/>
    </row>
    <row r="68" spans="1:2">
      <c r="A68" s="142"/>
      <c r="B68" s="148"/>
    </row>
    <row r="69" spans="1:2">
      <c r="A69" s="142"/>
      <c r="B69" s="148"/>
    </row>
    <row r="70" spans="1:2">
      <c r="A70" s="142"/>
      <c r="B70" s="148"/>
    </row>
    <row r="71" spans="1:2">
      <c r="A71" s="142"/>
      <c r="B71" s="148"/>
    </row>
    <row r="72" spans="1:2">
      <c r="A72" s="142"/>
      <c r="B72" s="148"/>
    </row>
    <row r="73" spans="1:2">
      <c r="A73" s="142"/>
      <c r="B73" s="148"/>
    </row>
    <row r="74" spans="1:2">
      <c r="A74" s="142"/>
      <c r="B74" s="148"/>
    </row>
    <row r="75" spans="1:2">
      <c r="A75" s="142"/>
      <c r="B75" s="148"/>
    </row>
    <row r="76" spans="1:2">
      <c r="A76" s="142"/>
      <c r="B76" s="148"/>
    </row>
    <row r="77" spans="1:2">
      <c r="A77" s="142"/>
      <c r="B77" s="148"/>
    </row>
    <row r="78" spans="1:2">
      <c r="A78" s="142"/>
      <c r="B78" s="148"/>
    </row>
    <row r="79" spans="1:2">
      <c r="A79" s="142"/>
      <c r="B79" s="148"/>
    </row>
    <row r="80" spans="1:2">
      <c r="A80" s="142"/>
      <c r="B80" s="148"/>
    </row>
    <row r="81" spans="1:2">
      <c r="A81" s="142"/>
      <c r="B81" s="148"/>
    </row>
    <row r="82" spans="1:2">
      <c r="A82" s="142"/>
      <c r="B82" s="148"/>
    </row>
    <row r="83" spans="1:2">
      <c r="A83" s="142"/>
      <c r="B83" s="148"/>
    </row>
    <row r="84" spans="1:2">
      <c r="A84" s="142"/>
      <c r="B84" s="148"/>
    </row>
    <row r="85" spans="1:2">
      <c r="A85" s="142"/>
      <c r="B85" s="148"/>
    </row>
    <row r="86" spans="1:2">
      <c r="A86" s="142"/>
      <c r="B86" s="148"/>
    </row>
    <row r="87" spans="1:2">
      <c r="A87" s="142"/>
      <c r="B87" s="148"/>
    </row>
    <row r="88" spans="1:2">
      <c r="A88" s="142"/>
      <c r="B88" s="148"/>
    </row>
    <row r="89" spans="1:2">
      <c r="A89" s="142"/>
      <c r="B89" s="148"/>
    </row>
    <row r="90" spans="1:2">
      <c r="A90" s="142"/>
      <c r="B90" s="148"/>
    </row>
    <row r="91" spans="1:2">
      <c r="A91" s="142"/>
      <c r="B91" s="148"/>
    </row>
    <row r="92" spans="1:2">
      <c r="A92" s="142"/>
      <c r="B92" s="148"/>
    </row>
    <row r="93" spans="1:2">
      <c r="A93" s="142"/>
      <c r="B93" s="148"/>
    </row>
    <row r="94" spans="1:2">
      <c r="A94" s="142"/>
      <c r="B94" s="148"/>
    </row>
    <row r="95" spans="1:2">
      <c r="A95" s="142"/>
      <c r="B95" s="148"/>
    </row>
    <row r="96" spans="1:2">
      <c r="A96" s="142"/>
      <c r="B96" s="148"/>
    </row>
    <row r="97" spans="1:2">
      <c r="A97" s="142"/>
      <c r="B97" s="148"/>
    </row>
    <row r="98" spans="1:2">
      <c r="A98" s="142"/>
      <c r="B98" s="148"/>
    </row>
    <row r="99" spans="1:2">
      <c r="A99" s="142"/>
      <c r="B99" s="148"/>
    </row>
    <row r="100" spans="1:2">
      <c r="A100" s="142"/>
      <c r="B100" s="148"/>
    </row>
    <row r="101" spans="1:2">
      <c r="A101" s="142"/>
      <c r="B101" s="148"/>
    </row>
    <row r="102" spans="1:2">
      <c r="A102" s="142"/>
      <c r="B102" s="148"/>
    </row>
    <row r="103" spans="1:2">
      <c r="A103" s="142"/>
      <c r="B103" s="148"/>
    </row>
    <row r="104" spans="1:2">
      <c r="A104" s="142"/>
      <c r="B104" s="148"/>
    </row>
    <row r="105" spans="1:2">
      <c r="A105" s="142"/>
      <c r="B105" s="148"/>
    </row>
    <row r="106" spans="1:2">
      <c r="A106" s="142"/>
      <c r="B106" s="148"/>
    </row>
    <row r="107" spans="1:2">
      <c r="A107" s="142"/>
      <c r="B107" s="148"/>
    </row>
    <row r="108" spans="1:2">
      <c r="A108" s="142"/>
      <c r="B108" s="148"/>
    </row>
    <row r="109" spans="1:2">
      <c r="A109" s="142"/>
      <c r="B109" s="148"/>
    </row>
    <row r="110" spans="1:2">
      <c r="A110" s="142"/>
      <c r="B110" s="148"/>
    </row>
    <row r="111" spans="1:2">
      <c r="A111" s="142"/>
      <c r="B111" s="148"/>
    </row>
    <row r="112" spans="1:2">
      <c r="A112" s="142"/>
      <c r="B112" s="148"/>
    </row>
    <row r="113" spans="1:2">
      <c r="A113" s="142"/>
      <c r="B113" s="148"/>
    </row>
    <row r="114" spans="1:2">
      <c r="A114" s="142"/>
      <c r="B114" s="148"/>
    </row>
    <row r="115" spans="1:2">
      <c r="A115" s="142"/>
      <c r="B115" s="148"/>
    </row>
    <row r="116" spans="1:2">
      <c r="A116" s="142"/>
      <c r="B116" s="148"/>
    </row>
    <row r="117" spans="1:2">
      <c r="A117" s="142"/>
      <c r="B117" s="148"/>
    </row>
    <row r="118" spans="1:2">
      <c r="A118" s="142"/>
      <c r="B118" s="148"/>
    </row>
    <row r="119" spans="1:2">
      <c r="A119" s="142"/>
      <c r="B119" s="148"/>
    </row>
    <row r="120" spans="1:2">
      <c r="A120" s="142"/>
      <c r="B120" s="148"/>
    </row>
    <row r="121" spans="1:2">
      <c r="A121" s="142"/>
      <c r="B121" s="148"/>
    </row>
    <row r="122" spans="1:2">
      <c r="A122" s="142"/>
      <c r="B122" s="148"/>
    </row>
    <row r="123" spans="1:2">
      <c r="A123" s="142"/>
      <c r="B123" s="148"/>
    </row>
    <row r="124" spans="1:2">
      <c r="A124" s="142"/>
      <c r="B124" s="148"/>
    </row>
    <row r="125" spans="1:2">
      <c r="A125" s="142"/>
      <c r="B125" s="148"/>
    </row>
    <row r="126" spans="1:2">
      <c r="A126" s="142"/>
      <c r="B126" s="148"/>
    </row>
    <row r="127" spans="1:2">
      <c r="A127" s="142"/>
      <c r="B127" s="148"/>
    </row>
    <row r="128" spans="1:2">
      <c r="A128" s="142"/>
      <c r="B128" s="148"/>
    </row>
    <row r="129" spans="1:2">
      <c r="A129" s="142"/>
      <c r="B129" s="148"/>
    </row>
    <row r="130" spans="1:2">
      <c r="A130" s="142"/>
      <c r="B130" s="148"/>
    </row>
    <row r="131" spans="1:2">
      <c r="A131" s="142"/>
      <c r="B131" s="148"/>
    </row>
    <row r="132" spans="1:2">
      <c r="A132" s="142"/>
      <c r="B132" s="148"/>
    </row>
    <row r="133" spans="1:2">
      <c r="A133" s="142"/>
      <c r="B133" s="148"/>
    </row>
    <row r="134" spans="1:2">
      <c r="A134" s="142"/>
      <c r="B134" s="148"/>
    </row>
    <row r="135" spans="1:2">
      <c r="A135" s="142"/>
      <c r="B135" s="148"/>
    </row>
    <row r="136" spans="1:2">
      <c r="A136" s="142"/>
      <c r="B136" s="148"/>
    </row>
    <row r="137" spans="1:2">
      <c r="A137" s="142"/>
      <c r="B137" s="148"/>
    </row>
    <row r="138" spans="1:2">
      <c r="A138" s="142"/>
      <c r="B138" s="148"/>
    </row>
    <row r="139" spans="1:2">
      <c r="A139" s="142"/>
      <c r="B139" s="148"/>
    </row>
    <row r="140" spans="1:2">
      <c r="A140" s="142"/>
      <c r="B140" s="148"/>
    </row>
    <row r="141" spans="1:2">
      <c r="A141" s="142"/>
      <c r="B141" s="148"/>
    </row>
    <row r="142" spans="1:2">
      <c r="A142" s="142"/>
      <c r="B142" s="148"/>
    </row>
    <row r="143" spans="1:2">
      <c r="A143" s="142"/>
      <c r="B143" s="148"/>
    </row>
    <row r="144" spans="1:2">
      <c r="A144" s="142"/>
      <c r="B144" s="148"/>
    </row>
    <row r="145" spans="1:2">
      <c r="A145" s="142"/>
      <c r="B145" s="148"/>
    </row>
    <row r="146" spans="1:2">
      <c r="B146" s="148"/>
    </row>
    <row r="147" spans="1:2">
      <c r="B147" s="148"/>
    </row>
    <row r="148" spans="1:2">
      <c r="B148" s="148"/>
    </row>
    <row r="149" spans="1:2">
      <c r="B149" s="148"/>
    </row>
    <row r="150" spans="1:2">
      <c r="B150" s="148"/>
    </row>
    <row r="151" spans="1:2">
      <c r="B151" s="148"/>
    </row>
    <row r="152" spans="1:2">
      <c r="B152" s="148"/>
    </row>
    <row r="153" spans="1:2">
      <c r="B153" s="148"/>
    </row>
    <row r="154" spans="1:2">
      <c r="B154" s="148"/>
    </row>
    <row r="155" spans="1:2">
      <c r="B155" s="148"/>
    </row>
    <row r="156" spans="1:2">
      <c r="B156" s="148"/>
    </row>
    <row r="157" spans="1:2">
      <c r="B157" s="148"/>
    </row>
    <row r="158" spans="1:2">
      <c r="B158" s="148"/>
    </row>
    <row r="159" spans="1:2">
      <c r="B159" s="148"/>
    </row>
    <row r="160" spans="1:2">
      <c r="B160" s="148"/>
    </row>
    <row r="161" spans="2:2">
      <c r="B161" s="148"/>
    </row>
    <row r="162" spans="2:2">
      <c r="B162" s="148"/>
    </row>
    <row r="163" spans="2:2">
      <c r="B163" s="148"/>
    </row>
    <row r="164" spans="2:2">
      <c r="B164" s="148"/>
    </row>
    <row r="165" spans="2:2">
      <c r="B165" s="148"/>
    </row>
    <row r="166" spans="2:2">
      <c r="B166" s="148"/>
    </row>
    <row r="167" spans="2:2">
      <c r="B167" s="148"/>
    </row>
    <row r="168" spans="2:2">
      <c r="B168" s="148"/>
    </row>
    <row r="169" spans="2:2">
      <c r="B169" s="148"/>
    </row>
    <row r="170" spans="2:2">
      <c r="B170" s="148"/>
    </row>
    <row r="171" spans="2:2">
      <c r="B171" s="148"/>
    </row>
    <row r="172" spans="2:2">
      <c r="B172" s="148"/>
    </row>
  </sheetData>
  <pageMargins left="0.39370078740157483" right="0.19685039370078741" top="0.78740157480314965" bottom="0.78740157480314965" header="0.31496062992125984" footer="0.19685039370078741"/>
  <pageSetup paperSize="9" scale="70" orientation="portrait" r:id="rId1"/>
  <headerFooter>
    <oddFooter>&amp;L&amp;"MetaNormalLF-Roman,Standard"&amp;10Statistisches Bundesamt, Tabellen zu den UGR, Teil 5, 2019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6"/>
  <sheetViews>
    <sheetView workbookViewId="0"/>
  </sheetViews>
  <sheetFormatPr baseColWidth="10" defaultRowHeight="15"/>
  <cols>
    <col min="1" max="1" width="5.7109375" customWidth="1"/>
    <col min="2" max="2" width="52.7109375" customWidth="1"/>
    <col min="16" max="16" width="11.42578125" style="117"/>
  </cols>
  <sheetData>
    <row r="1" spans="1:16" s="130" customFormat="1" ht="21.75" customHeight="1">
      <c r="A1" s="313" t="s">
        <v>432</v>
      </c>
      <c r="B1" s="152"/>
      <c r="P1" s="310"/>
    </row>
    <row r="2" spans="1:16" s="132" customFormat="1" ht="18" customHeight="1">
      <c r="A2" s="314" t="s">
        <v>177</v>
      </c>
      <c r="B2" s="162"/>
      <c r="P2" s="161"/>
    </row>
    <row r="3" spans="1:16" s="134" customFormat="1" ht="18" customHeight="1">
      <c r="B3" s="135"/>
      <c r="P3" s="308"/>
    </row>
    <row r="4" spans="1:16" s="150" customFormat="1" ht="27" customHeight="1">
      <c r="A4" s="110" t="s">
        <v>322</v>
      </c>
      <c r="B4" s="92" t="s">
        <v>107</v>
      </c>
      <c r="C4" s="109">
        <v>2005</v>
      </c>
      <c r="D4" s="92">
        <v>2006</v>
      </c>
      <c r="E4" s="110">
        <v>2007</v>
      </c>
      <c r="F4" s="93" t="s">
        <v>323</v>
      </c>
      <c r="G4" s="109" t="s">
        <v>324</v>
      </c>
      <c r="H4" s="92">
        <v>2010</v>
      </c>
      <c r="I4" s="92">
        <v>2011</v>
      </c>
      <c r="J4" s="93">
        <v>2012</v>
      </c>
      <c r="K4" s="92" t="s">
        <v>325</v>
      </c>
      <c r="L4" s="109" t="s">
        <v>326</v>
      </c>
      <c r="M4" s="109">
        <v>2015</v>
      </c>
      <c r="N4" s="92">
        <v>2016</v>
      </c>
      <c r="O4" s="109" t="s">
        <v>348</v>
      </c>
      <c r="P4" s="311"/>
    </row>
    <row r="5" spans="1:16" s="149" customFormat="1" ht="21" customHeight="1">
      <c r="A5" s="137" t="s">
        <v>108</v>
      </c>
      <c r="B5" s="138" t="s">
        <v>109</v>
      </c>
      <c r="C5" s="325">
        <v>74.673890928692799</v>
      </c>
      <c r="D5" s="325">
        <v>72.696428144243313</v>
      </c>
      <c r="E5" s="325">
        <v>66.096098068304187</v>
      </c>
      <c r="F5" s="335">
        <v>64.432786614907457</v>
      </c>
      <c r="G5" s="325">
        <v>61.334312854488793</v>
      </c>
      <c r="H5" s="325">
        <v>64.24868375916094</v>
      </c>
      <c r="I5" s="325">
        <v>66.328116019436777</v>
      </c>
      <c r="J5" s="335">
        <v>66.078594935815815</v>
      </c>
      <c r="K5" s="335">
        <v>65.819636711918463</v>
      </c>
      <c r="L5" s="335">
        <v>86.381983108384361</v>
      </c>
      <c r="M5" s="335">
        <v>87.107949978962523</v>
      </c>
      <c r="N5" s="325">
        <v>90.630513119116628</v>
      </c>
      <c r="O5" s="335">
        <v>93.88998929903731</v>
      </c>
      <c r="P5" s="160"/>
    </row>
    <row r="6" spans="1:16" s="149" customFormat="1" ht="15" customHeight="1">
      <c r="A6" s="137" t="s">
        <v>110</v>
      </c>
      <c r="B6" s="139" t="s">
        <v>111</v>
      </c>
      <c r="C6" s="325">
        <v>33.432088883947372</v>
      </c>
      <c r="D6" s="325">
        <v>32.042498390413073</v>
      </c>
      <c r="E6" s="325">
        <v>28.12317567412547</v>
      </c>
      <c r="F6" s="325">
        <v>27.1310873049731</v>
      </c>
      <c r="G6" s="325">
        <v>27.860026575224644</v>
      </c>
      <c r="H6" s="325">
        <v>26.93115921244172</v>
      </c>
      <c r="I6" s="325">
        <v>26.58082118106147</v>
      </c>
      <c r="J6" s="325">
        <v>26.747915629124009</v>
      </c>
      <c r="K6" s="325">
        <v>26.532817219222125</v>
      </c>
      <c r="L6" s="325">
        <v>34.68815150877974</v>
      </c>
      <c r="M6" s="325">
        <v>36.209168009900289</v>
      </c>
      <c r="N6" s="325">
        <v>36.229806355736464</v>
      </c>
      <c r="O6" s="325">
        <v>37.822839459732684</v>
      </c>
      <c r="P6" s="160"/>
    </row>
    <row r="7" spans="1:16" s="149" customFormat="1" ht="15" customHeight="1">
      <c r="A7" s="137" t="s">
        <v>112</v>
      </c>
      <c r="B7" s="139" t="s">
        <v>113</v>
      </c>
      <c r="C7" s="325">
        <v>1578.8071350615658</v>
      </c>
      <c r="D7" s="325">
        <v>1674.0688958386143</v>
      </c>
      <c r="E7" s="325">
        <v>1681.1382900882461</v>
      </c>
      <c r="F7" s="325">
        <v>1617.4224071871079</v>
      </c>
      <c r="G7" s="325">
        <v>1762.3366648817282</v>
      </c>
      <c r="H7" s="325">
        <v>1851.535421255589</v>
      </c>
      <c r="I7" s="325">
        <v>2020.0795103506407</v>
      </c>
      <c r="J7" s="325">
        <v>2151.7907622767048</v>
      </c>
      <c r="K7" s="325">
        <v>2131.1400349856349</v>
      </c>
      <c r="L7" s="325">
        <v>2917.5930209456528</v>
      </c>
      <c r="M7" s="325">
        <v>2938.6903997978966</v>
      </c>
      <c r="N7" s="325">
        <v>2974.3776583118406</v>
      </c>
      <c r="O7" s="325">
        <v>2953.0680636904594</v>
      </c>
      <c r="P7" s="160"/>
    </row>
    <row r="8" spans="1:16" s="149" customFormat="1" ht="15" customHeight="1">
      <c r="A8" s="137" t="s">
        <v>114</v>
      </c>
      <c r="B8" s="139" t="s">
        <v>115</v>
      </c>
      <c r="C8" s="325">
        <v>55.137352383374505</v>
      </c>
      <c r="D8" s="325">
        <v>58.391137967223052</v>
      </c>
      <c r="E8" s="325">
        <v>61.626022936134227</v>
      </c>
      <c r="F8" s="325">
        <v>69.695129826479516</v>
      </c>
      <c r="G8" s="325">
        <v>118.21239661881476</v>
      </c>
      <c r="H8" s="325">
        <v>134.76651230639041</v>
      </c>
      <c r="I8" s="325">
        <v>109.25874868454363</v>
      </c>
      <c r="J8" s="325">
        <v>120.40576058444742</v>
      </c>
      <c r="K8" s="325">
        <v>119.1868756793301</v>
      </c>
      <c r="L8" s="325">
        <v>167.59383115158249</v>
      </c>
      <c r="M8" s="325">
        <v>173.96151222692731</v>
      </c>
      <c r="N8" s="325">
        <v>187.26585111505742</v>
      </c>
      <c r="O8" s="325">
        <v>197.21929128079762</v>
      </c>
      <c r="P8" s="160"/>
    </row>
    <row r="9" spans="1:16" s="149" customFormat="1" ht="15" customHeight="1">
      <c r="A9" s="137" t="s">
        <v>116</v>
      </c>
      <c r="B9" s="139" t="s">
        <v>117</v>
      </c>
      <c r="C9" s="325">
        <v>379.16106327141284</v>
      </c>
      <c r="D9" s="325">
        <v>454.70289591966304</v>
      </c>
      <c r="E9" s="325">
        <v>462.57811462848053</v>
      </c>
      <c r="F9" s="325">
        <v>509.94493442961146</v>
      </c>
      <c r="G9" s="325">
        <v>493.85189959220844</v>
      </c>
      <c r="H9" s="325">
        <v>482.79681478485429</v>
      </c>
      <c r="I9" s="325">
        <v>477.95853760853203</v>
      </c>
      <c r="J9" s="325">
        <v>464.13474149945176</v>
      </c>
      <c r="K9" s="325">
        <v>460.69477277529694</v>
      </c>
      <c r="L9" s="325">
        <v>96.03703265779653</v>
      </c>
      <c r="M9" s="325">
        <v>98.11336080195727</v>
      </c>
      <c r="N9" s="325">
        <v>100.43622429786134</v>
      </c>
      <c r="O9" s="325">
        <v>100.6762881160281</v>
      </c>
      <c r="P9" s="160"/>
    </row>
    <row r="10" spans="1:16" s="149" customFormat="1" ht="15" customHeight="1">
      <c r="A10" s="137" t="s">
        <v>118</v>
      </c>
      <c r="B10" s="139" t="s">
        <v>119</v>
      </c>
      <c r="C10" s="325">
        <v>514.11058957994226</v>
      </c>
      <c r="D10" s="325">
        <v>512.07336572019744</v>
      </c>
      <c r="E10" s="325">
        <v>478.1151794632666</v>
      </c>
      <c r="F10" s="325">
        <v>508.28387547292687</v>
      </c>
      <c r="G10" s="325">
        <v>441.73620086485812</v>
      </c>
      <c r="H10" s="325">
        <v>475.33077471751449</v>
      </c>
      <c r="I10" s="325">
        <v>562.69398333276865</v>
      </c>
      <c r="J10" s="325">
        <v>559.70847566782595</v>
      </c>
      <c r="K10" s="325">
        <v>540.48156168427454</v>
      </c>
      <c r="L10" s="325">
        <v>773.62348210563732</v>
      </c>
      <c r="M10" s="325">
        <v>804.65020234943506</v>
      </c>
      <c r="N10" s="325">
        <v>843.48153219278242</v>
      </c>
      <c r="O10" s="325">
        <v>888.20689370995001</v>
      </c>
      <c r="P10" s="160"/>
    </row>
    <row r="11" spans="1:16" s="149" customFormat="1" ht="15" customHeight="1">
      <c r="A11" s="137" t="s">
        <v>120</v>
      </c>
      <c r="B11" s="139" t="s">
        <v>121</v>
      </c>
      <c r="C11" s="325">
        <v>1656.2788889289668</v>
      </c>
      <c r="D11" s="325">
        <v>1706.3877942768511</v>
      </c>
      <c r="E11" s="325">
        <v>1687.340816198373</v>
      </c>
      <c r="F11" s="325">
        <v>1559.2382312417653</v>
      </c>
      <c r="G11" s="325">
        <v>1370.4059770673025</v>
      </c>
      <c r="H11" s="325">
        <v>1441.5767903400329</v>
      </c>
      <c r="I11" s="325">
        <v>1578.998170442683</v>
      </c>
      <c r="J11" s="325">
        <v>1671.7537224040132</v>
      </c>
      <c r="K11" s="325">
        <v>1660.9662435273199</v>
      </c>
      <c r="L11" s="325">
        <v>1725.35414474454</v>
      </c>
      <c r="M11" s="325">
        <v>1798.2434638822349</v>
      </c>
      <c r="N11" s="325">
        <v>1899.1852251744453</v>
      </c>
      <c r="O11" s="325">
        <v>1935.6235249485676</v>
      </c>
      <c r="P11" s="160"/>
    </row>
    <row r="12" spans="1:16" s="149" customFormat="1" ht="15" customHeight="1">
      <c r="A12" s="137" t="s">
        <v>122</v>
      </c>
      <c r="B12" s="139" t="s">
        <v>123</v>
      </c>
      <c r="C12" s="325">
        <v>604.64126589782563</v>
      </c>
      <c r="D12" s="325">
        <v>660.47695817796739</v>
      </c>
      <c r="E12" s="325">
        <v>674.45210558294457</v>
      </c>
      <c r="F12" s="325">
        <v>682.01654589981285</v>
      </c>
      <c r="G12" s="325">
        <v>913.18840994537197</v>
      </c>
      <c r="H12" s="325">
        <v>993.18010645496815</v>
      </c>
      <c r="I12" s="325">
        <v>761.83941443423532</v>
      </c>
      <c r="J12" s="325">
        <v>919.44570140338578</v>
      </c>
      <c r="K12" s="325">
        <v>928.25973759818282</v>
      </c>
      <c r="L12" s="325">
        <v>1391.5655003756617</v>
      </c>
      <c r="M12" s="325">
        <v>1416.5512071572655</v>
      </c>
      <c r="N12" s="325">
        <v>1503.9657634648013</v>
      </c>
      <c r="O12" s="325">
        <v>1571.2786776810065</v>
      </c>
      <c r="P12" s="160"/>
    </row>
    <row r="13" spans="1:16" s="149" customFormat="1" ht="15" customHeight="1">
      <c r="A13" s="137" t="s">
        <v>124</v>
      </c>
      <c r="B13" s="139" t="s">
        <v>125</v>
      </c>
      <c r="C13" s="325">
        <v>72.703139407794254</v>
      </c>
      <c r="D13" s="325">
        <v>75.545176448124039</v>
      </c>
      <c r="E13" s="325">
        <v>72.348088843029046</v>
      </c>
      <c r="F13" s="325">
        <v>78.290001992035656</v>
      </c>
      <c r="G13" s="325">
        <v>79.920830050772054</v>
      </c>
      <c r="H13" s="325">
        <v>88.036375530645074</v>
      </c>
      <c r="I13" s="325">
        <v>95.719365082683368</v>
      </c>
      <c r="J13" s="325">
        <v>105.76630721890021</v>
      </c>
      <c r="K13" s="325">
        <v>106.03803385406775</v>
      </c>
      <c r="L13" s="325">
        <v>140.98738555300147</v>
      </c>
      <c r="M13" s="325">
        <v>149.13483791343563</v>
      </c>
      <c r="N13" s="325">
        <v>160.72453553939474</v>
      </c>
      <c r="O13" s="325">
        <v>169.29388780222715</v>
      </c>
      <c r="P13" s="160"/>
    </row>
    <row r="14" spans="1:16" s="149" customFormat="1" ht="15" customHeight="1">
      <c r="A14" s="137" t="s">
        <v>126</v>
      </c>
      <c r="B14" s="139" t="s">
        <v>127</v>
      </c>
      <c r="C14" s="325">
        <v>531.27633497186957</v>
      </c>
      <c r="D14" s="325">
        <v>552.73825546390594</v>
      </c>
      <c r="E14" s="325">
        <v>537.33339791371247</v>
      </c>
      <c r="F14" s="325">
        <v>573.81204661387642</v>
      </c>
      <c r="G14" s="325">
        <v>382.34756199856332</v>
      </c>
      <c r="H14" s="325">
        <v>371.10309217280349</v>
      </c>
      <c r="I14" s="325">
        <v>621.87719032845177</v>
      </c>
      <c r="J14" s="325">
        <v>609.81071368396806</v>
      </c>
      <c r="K14" s="325">
        <v>603.41062328552812</v>
      </c>
      <c r="L14" s="325">
        <v>326.79298226842246</v>
      </c>
      <c r="M14" s="325">
        <v>334.55106628936596</v>
      </c>
      <c r="N14" s="325">
        <v>355.51506908592057</v>
      </c>
      <c r="O14" s="325">
        <v>378.30493305550789</v>
      </c>
      <c r="P14" s="160"/>
    </row>
    <row r="15" spans="1:16" s="149" customFormat="1" ht="15" customHeight="1">
      <c r="A15" s="137" t="s">
        <v>128</v>
      </c>
      <c r="B15" s="139" t="s">
        <v>129</v>
      </c>
      <c r="C15" s="325">
        <v>117.94946710402387</v>
      </c>
      <c r="D15" s="325">
        <v>134.65520347024571</v>
      </c>
      <c r="E15" s="325">
        <v>139.99777798260277</v>
      </c>
      <c r="F15" s="325">
        <v>152.01544728522722</v>
      </c>
      <c r="G15" s="325">
        <v>171.54890511027233</v>
      </c>
      <c r="H15" s="325">
        <v>189.73327598094346</v>
      </c>
      <c r="I15" s="325">
        <v>208.623664488012</v>
      </c>
      <c r="J15" s="325">
        <v>223.62604846142995</v>
      </c>
      <c r="K15" s="325">
        <v>223.72440751745341</v>
      </c>
      <c r="L15" s="325">
        <v>307.87904089962035</v>
      </c>
      <c r="M15" s="325">
        <v>316.80395876982647</v>
      </c>
      <c r="N15" s="325">
        <v>323.43010476331273</v>
      </c>
      <c r="O15" s="325">
        <v>333.48675854833141</v>
      </c>
      <c r="P15" s="160"/>
    </row>
    <row r="16" spans="1:16" s="149" customFormat="1" ht="15" customHeight="1">
      <c r="A16" s="137" t="s">
        <v>130</v>
      </c>
      <c r="B16" s="139" t="s">
        <v>131</v>
      </c>
      <c r="C16" s="325">
        <v>260.2898329959433</v>
      </c>
      <c r="D16" s="325">
        <v>283.14982660395214</v>
      </c>
      <c r="E16" s="325">
        <v>278.5451085176723</v>
      </c>
      <c r="F16" s="325">
        <v>277.47378643893217</v>
      </c>
      <c r="G16" s="325">
        <v>283.02095792291436</v>
      </c>
      <c r="H16" s="325">
        <v>288.09848545527223</v>
      </c>
      <c r="I16" s="325">
        <v>294.27691915303336</v>
      </c>
      <c r="J16" s="325">
        <v>305.73732247395469</v>
      </c>
      <c r="K16" s="325">
        <v>305.05306568976334</v>
      </c>
      <c r="L16" s="325">
        <v>72.997834834864463</v>
      </c>
      <c r="M16" s="325">
        <v>85.709367350168876</v>
      </c>
      <c r="N16" s="325">
        <v>103.88382120130977</v>
      </c>
      <c r="O16" s="325">
        <v>117.78553282739217</v>
      </c>
      <c r="P16" s="160"/>
    </row>
    <row r="17" spans="1:16" s="149" customFormat="1" ht="15" customHeight="1">
      <c r="A17" s="137" t="s">
        <v>132</v>
      </c>
      <c r="B17" s="139" t="s">
        <v>133</v>
      </c>
      <c r="C17" s="325">
        <v>1693.5958777125279</v>
      </c>
      <c r="D17" s="325">
        <v>1906.5085412997378</v>
      </c>
      <c r="E17" s="325">
        <v>1982.8482933202349</v>
      </c>
      <c r="F17" s="325">
        <v>2170.063677129277</v>
      </c>
      <c r="G17" s="325">
        <v>2337.9780193168335</v>
      </c>
      <c r="H17" s="325">
        <v>2307.4481824392956</v>
      </c>
      <c r="I17" s="325">
        <v>2299.9057918446119</v>
      </c>
      <c r="J17" s="325">
        <v>2319.2180683901133</v>
      </c>
      <c r="K17" s="325">
        <v>2309.123615429954</v>
      </c>
      <c r="L17" s="325">
        <v>1275.5229978650661</v>
      </c>
      <c r="M17" s="325">
        <v>1471.6537785238538</v>
      </c>
      <c r="N17" s="325">
        <v>1684.9222936815647</v>
      </c>
      <c r="O17" s="325">
        <v>1876.6074385550198</v>
      </c>
      <c r="P17" s="160"/>
    </row>
    <row r="18" spans="1:16" s="149" customFormat="1" ht="15" customHeight="1">
      <c r="A18" s="137" t="s">
        <v>134</v>
      </c>
      <c r="B18" s="139" t="s">
        <v>135</v>
      </c>
      <c r="C18" s="325">
        <v>137.42899258984318</v>
      </c>
      <c r="D18" s="325">
        <v>87.459845974037336</v>
      </c>
      <c r="E18" s="325">
        <v>125.76122009277907</v>
      </c>
      <c r="F18" s="325">
        <v>138.11931080237483</v>
      </c>
      <c r="G18" s="325">
        <v>85.188043464718717</v>
      </c>
      <c r="H18" s="325">
        <v>105.17113131173475</v>
      </c>
      <c r="I18" s="325">
        <v>122.4146597784308</v>
      </c>
      <c r="J18" s="325">
        <v>144.3006846309969</v>
      </c>
      <c r="K18" s="325">
        <v>143.58977834851785</v>
      </c>
      <c r="L18" s="325">
        <v>182.7590575023041</v>
      </c>
      <c r="M18" s="325">
        <v>186.4961613394608</v>
      </c>
      <c r="N18" s="325">
        <v>190.83488845297748</v>
      </c>
      <c r="O18" s="325">
        <v>186.94640531997666</v>
      </c>
      <c r="P18" s="160"/>
    </row>
    <row r="19" spans="1:16" s="149" customFormat="1" ht="15" customHeight="1">
      <c r="A19" s="137" t="s">
        <v>136</v>
      </c>
      <c r="B19" s="139" t="s">
        <v>332</v>
      </c>
      <c r="C19" s="325">
        <v>270.81840723525238</v>
      </c>
      <c r="D19" s="325">
        <v>314.9231455691766</v>
      </c>
      <c r="E19" s="325">
        <v>313.6022882273233</v>
      </c>
      <c r="F19" s="325">
        <v>341.8070834160165</v>
      </c>
      <c r="G19" s="325">
        <v>357.59584412761336</v>
      </c>
      <c r="H19" s="325">
        <v>386.30425027624443</v>
      </c>
      <c r="I19" s="325">
        <v>393.05416525295999</v>
      </c>
      <c r="J19" s="325">
        <v>412.72620687504406</v>
      </c>
      <c r="K19" s="325">
        <v>411.66541441940291</v>
      </c>
      <c r="L19" s="325">
        <v>549.91045169033885</v>
      </c>
      <c r="M19" s="325">
        <v>568.55341530656574</v>
      </c>
      <c r="N19" s="325">
        <v>581.84897026815668</v>
      </c>
      <c r="O19" s="325">
        <v>596.24421015067821</v>
      </c>
      <c r="P19" s="160"/>
    </row>
    <row r="20" spans="1:16" s="149" customFormat="1" ht="15" customHeight="1">
      <c r="A20" s="137" t="s">
        <v>138</v>
      </c>
      <c r="B20" s="139" t="s">
        <v>139</v>
      </c>
      <c r="C20" s="325">
        <v>35.33206621800359</v>
      </c>
      <c r="D20" s="325">
        <v>38.413760640635417</v>
      </c>
      <c r="E20" s="325">
        <v>40.610954009456997</v>
      </c>
      <c r="F20" s="325">
        <v>44.653871771338331</v>
      </c>
      <c r="G20" s="325">
        <v>45.153878745239787</v>
      </c>
      <c r="H20" s="325">
        <v>49.637397801598844</v>
      </c>
      <c r="I20" s="325">
        <v>53.383581357515112</v>
      </c>
      <c r="J20" s="325">
        <v>58.094575609737724</v>
      </c>
      <c r="K20" s="325">
        <v>57.732200825683137</v>
      </c>
      <c r="L20" s="325">
        <v>53.835594184741502</v>
      </c>
      <c r="M20" s="325">
        <v>59.350177725012045</v>
      </c>
      <c r="N20" s="325">
        <v>67.024299147163518</v>
      </c>
      <c r="O20" s="325">
        <v>72.716964565344028</v>
      </c>
      <c r="P20" s="160"/>
    </row>
    <row r="21" spans="1:16" s="149" customFormat="1" ht="15" customHeight="1">
      <c r="A21" s="137" t="s">
        <v>140</v>
      </c>
      <c r="B21" s="139" t="s">
        <v>141</v>
      </c>
      <c r="C21" s="325">
        <v>169.81678518749078</v>
      </c>
      <c r="D21" s="325">
        <v>209.64968769423649</v>
      </c>
      <c r="E21" s="325">
        <v>230.45289458083397</v>
      </c>
      <c r="F21" s="325">
        <v>262.89475618348234</v>
      </c>
      <c r="G21" s="325">
        <v>299.53232817430558</v>
      </c>
      <c r="H21" s="325">
        <v>340.48657253189151</v>
      </c>
      <c r="I21" s="325">
        <v>370.74775566762077</v>
      </c>
      <c r="J21" s="325">
        <v>405.34684862492077</v>
      </c>
      <c r="K21" s="325">
        <v>406.1929431601277</v>
      </c>
      <c r="L21" s="325">
        <v>538.51988253645584</v>
      </c>
      <c r="M21" s="325">
        <v>576.05587950750441</v>
      </c>
      <c r="N21" s="325">
        <v>621.38898393076147</v>
      </c>
      <c r="O21" s="325">
        <v>658.15226168310676</v>
      </c>
      <c r="P21" s="160"/>
    </row>
    <row r="22" spans="1:16" s="149" customFormat="1" ht="15" customHeight="1">
      <c r="A22" s="137" t="s">
        <v>146</v>
      </c>
      <c r="B22" s="139" t="s">
        <v>142</v>
      </c>
      <c r="C22" s="325">
        <v>1112.5927357056628</v>
      </c>
      <c r="D22" s="325">
        <v>1203.7596939337377</v>
      </c>
      <c r="E22" s="325">
        <v>1217.8666907467521</v>
      </c>
      <c r="F22" s="325">
        <v>1344.5644705312156</v>
      </c>
      <c r="G22" s="325">
        <v>1326.0245039211297</v>
      </c>
      <c r="H22" s="325">
        <v>1290.4637129121127</v>
      </c>
      <c r="I22" s="325">
        <v>1265.3038852957329</v>
      </c>
      <c r="J22" s="325">
        <v>1234.979378674479</v>
      </c>
      <c r="K22" s="325">
        <v>1228.3794602093267</v>
      </c>
      <c r="L22" s="325">
        <v>721.47354933120414</v>
      </c>
      <c r="M22" s="325">
        <v>745.91236617463778</v>
      </c>
      <c r="N22" s="325">
        <v>758.45327179905962</v>
      </c>
      <c r="O22" s="325">
        <v>760.98532398451721</v>
      </c>
      <c r="P22" s="160"/>
    </row>
    <row r="23" spans="1:16" s="149" customFormat="1" ht="9.9499999999999993" customHeight="1">
      <c r="A23" s="307"/>
      <c r="B23" s="224"/>
      <c r="C23" s="325"/>
      <c r="D23" s="325"/>
      <c r="E23" s="325"/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160"/>
    </row>
    <row r="24" spans="1:16" s="149" customFormat="1" ht="15" customHeight="1">
      <c r="A24" s="181"/>
      <c r="B24" s="140" t="s">
        <v>143</v>
      </c>
      <c r="C24" s="327">
        <f t="shared" ref="C24:O24" si="0">SUM(C5:C22)</f>
        <v>9298.0459140641397</v>
      </c>
      <c r="D24" s="327">
        <f t="shared" si="0"/>
        <v>9977.6431115329633</v>
      </c>
      <c r="E24" s="327">
        <f t="shared" si="0"/>
        <v>10078.836516874271</v>
      </c>
      <c r="F24" s="327">
        <f t="shared" si="0"/>
        <v>10421.859450141361</v>
      </c>
      <c r="G24" s="327">
        <f t="shared" si="0"/>
        <v>10557.23676123236</v>
      </c>
      <c r="H24" s="327">
        <f t="shared" si="0"/>
        <v>10886.848739243493</v>
      </c>
      <c r="I24" s="327">
        <f t="shared" si="0"/>
        <v>11329.044280302951</v>
      </c>
      <c r="J24" s="327">
        <f t="shared" si="0"/>
        <v>11799.671829044311</v>
      </c>
      <c r="K24" s="327">
        <f t="shared" si="0"/>
        <v>11727.991222921006</v>
      </c>
      <c r="L24" s="327">
        <f t="shared" si="0"/>
        <v>11363.515923264053</v>
      </c>
      <c r="M24" s="327">
        <f t="shared" si="0"/>
        <v>11847.748273104413</v>
      </c>
      <c r="N24" s="327">
        <f t="shared" si="0"/>
        <v>12483.598811901262</v>
      </c>
      <c r="O24" s="327">
        <f t="shared" si="0"/>
        <v>12928.309284677682</v>
      </c>
      <c r="P24" s="160"/>
    </row>
    <row r="25" spans="1:16" s="149" customFormat="1" ht="15" customHeight="1">
      <c r="A25" s="158"/>
      <c r="B25" s="315" t="s">
        <v>350</v>
      </c>
      <c r="C25" s="325">
        <v>22551.075828419613</v>
      </c>
      <c r="D25" s="325">
        <v>23654.682137247644</v>
      </c>
      <c r="E25" s="325">
        <v>25107.940401273583</v>
      </c>
      <c r="F25" s="325">
        <v>25341.642679266872</v>
      </c>
      <c r="G25" s="325">
        <v>27282.201793549582</v>
      </c>
      <c r="H25" s="325">
        <v>29177.28108270144</v>
      </c>
      <c r="I25" s="325">
        <v>30072.077002233564</v>
      </c>
      <c r="J25" s="325">
        <v>31949.591437677402</v>
      </c>
      <c r="K25" s="325">
        <v>34767.799305393579</v>
      </c>
      <c r="L25" s="325">
        <v>36698.176718497678</v>
      </c>
      <c r="M25" s="325">
        <v>38499.592191780888</v>
      </c>
      <c r="N25" s="325">
        <v>39973.484821920523</v>
      </c>
      <c r="O25" s="325">
        <v>40041.159301055814</v>
      </c>
      <c r="P25" s="160"/>
    </row>
    <row r="26" spans="1:16" s="149" customFormat="1" ht="15" customHeight="1">
      <c r="A26" s="158"/>
      <c r="B26" s="140" t="s">
        <v>433</v>
      </c>
      <c r="C26" s="327">
        <f t="shared" ref="C26:K26" si="1">SUM(C24:C25)</f>
        <v>31849.121742483752</v>
      </c>
      <c r="D26" s="327">
        <f t="shared" si="1"/>
        <v>33632.325248780609</v>
      </c>
      <c r="E26" s="327">
        <f t="shared" si="1"/>
        <v>35186.776918147851</v>
      </c>
      <c r="F26" s="327">
        <f t="shared" si="1"/>
        <v>35763.502129408233</v>
      </c>
      <c r="G26" s="327">
        <f t="shared" si="1"/>
        <v>37839.43855478194</v>
      </c>
      <c r="H26" s="327">
        <f t="shared" si="1"/>
        <v>40064.129821944931</v>
      </c>
      <c r="I26" s="327">
        <f t="shared" si="1"/>
        <v>41401.121282536515</v>
      </c>
      <c r="J26" s="327">
        <f t="shared" si="1"/>
        <v>43749.263266721711</v>
      </c>
      <c r="K26" s="327">
        <f t="shared" si="1"/>
        <v>46495.790528314581</v>
      </c>
      <c r="L26" s="327">
        <f>SUM(L24:L25)</f>
        <v>48061.692641761729</v>
      </c>
      <c r="M26" s="327">
        <f>SUM(M24:M25)</f>
        <v>50347.340464885303</v>
      </c>
      <c r="N26" s="327">
        <f>SUM(N24:N25)</f>
        <v>52457.083633821785</v>
      </c>
      <c r="O26" s="327">
        <f>SUM(O24:O25)</f>
        <v>52969.468585733499</v>
      </c>
      <c r="P26" s="160"/>
    </row>
    <row r="27" spans="1:16" s="149" customFormat="1" ht="15" customHeight="1">
      <c r="A27" s="158"/>
      <c r="B27" s="315" t="s">
        <v>412</v>
      </c>
      <c r="C27" s="287">
        <v>-2255.56665125985</v>
      </c>
      <c r="D27" s="287">
        <v>-2918.9490132459414</v>
      </c>
      <c r="E27" s="287">
        <v>-3449.6457924123674</v>
      </c>
      <c r="F27" s="287">
        <v>-3184.2977721891939</v>
      </c>
      <c r="G27" s="287">
        <v>-2388.2593195030236</v>
      </c>
      <c r="H27" s="287">
        <v>-2388.220768830728</v>
      </c>
      <c r="I27" s="287">
        <v>-1857.5355207954506</v>
      </c>
      <c r="J27" s="287">
        <v>-1592.7475726874493</v>
      </c>
      <c r="K27" s="287">
        <v>-797.88946364689173</v>
      </c>
      <c r="L27" s="287">
        <v>-658.83913826907997</v>
      </c>
      <c r="M27" s="287">
        <v>-659.53444256285854</v>
      </c>
      <c r="N27" s="287">
        <v>-764.23570106697525</v>
      </c>
      <c r="O27" s="287">
        <v>-395.29422634768571</v>
      </c>
      <c r="P27" s="160"/>
    </row>
    <row r="28" spans="1:16" s="149" customFormat="1" ht="15" customHeight="1">
      <c r="A28" s="158"/>
      <c r="B28" s="140" t="s">
        <v>176</v>
      </c>
      <c r="C28" s="327">
        <f t="shared" ref="C28:K28" si="2">SUM(C26:C27)</f>
        <v>29593.555091223901</v>
      </c>
      <c r="D28" s="327">
        <f t="shared" si="2"/>
        <v>30713.37623553467</v>
      </c>
      <c r="E28" s="327">
        <f t="shared" si="2"/>
        <v>31737.131125735483</v>
      </c>
      <c r="F28" s="327">
        <f t="shared" si="2"/>
        <v>32579.204357219038</v>
      </c>
      <c r="G28" s="327">
        <f t="shared" si="2"/>
        <v>35451.17923527892</v>
      </c>
      <c r="H28" s="327">
        <f t="shared" si="2"/>
        <v>37675.909053114199</v>
      </c>
      <c r="I28" s="327">
        <f t="shared" si="2"/>
        <v>39543.585761741066</v>
      </c>
      <c r="J28" s="327">
        <f t="shared" si="2"/>
        <v>42156.515694034264</v>
      </c>
      <c r="K28" s="327">
        <f t="shared" si="2"/>
        <v>45697.901064667691</v>
      </c>
      <c r="L28" s="327">
        <f>SUM(L26:L27)</f>
        <v>47402.853503492646</v>
      </c>
      <c r="M28" s="327">
        <f>SUM(M26:M27)</f>
        <v>49687.806022322446</v>
      </c>
      <c r="N28" s="327">
        <f>SUM(N26:N27)</f>
        <v>51692.847932754812</v>
      </c>
      <c r="O28" s="327">
        <f>SUM(O26:O27)</f>
        <v>52574.174359385812</v>
      </c>
      <c r="P28" s="160"/>
    </row>
    <row r="29" spans="1:16" s="149" customFormat="1" ht="15" customHeight="1">
      <c r="A29" s="158"/>
      <c r="B29" s="315" t="s">
        <v>173</v>
      </c>
      <c r="C29" s="325">
        <v>1957.1196725284844</v>
      </c>
      <c r="D29" s="325">
        <v>3671.7736246509771</v>
      </c>
      <c r="E29" s="325">
        <v>4229.4197741821599</v>
      </c>
      <c r="F29" s="325">
        <v>3288.4784107566456</v>
      </c>
      <c r="G29" s="325">
        <v>2771.4319604510356</v>
      </c>
      <c r="H29" s="325">
        <v>2789.3977128497345</v>
      </c>
      <c r="I29" s="325">
        <v>2683.4876652993958</v>
      </c>
      <c r="J29" s="325">
        <v>2702.3770372054018</v>
      </c>
      <c r="K29" s="325">
        <v>2543.7960406980783</v>
      </c>
      <c r="L29" s="325">
        <v>2783.3963673420335</v>
      </c>
      <c r="M29" s="325">
        <v>2467.964122804161</v>
      </c>
      <c r="N29" s="325">
        <v>2497.987431542901</v>
      </c>
      <c r="O29" s="325">
        <v>2497.987431542901</v>
      </c>
      <c r="P29" s="160"/>
    </row>
    <row r="30" spans="1:16" s="149" customFormat="1" ht="18" customHeight="1">
      <c r="A30" s="145" t="s">
        <v>83</v>
      </c>
      <c r="B30" s="151"/>
      <c r="P30" s="160"/>
    </row>
    <row r="31" spans="1:16" s="149" customFormat="1" ht="15" customHeight="1">
      <c r="A31" s="141" t="s">
        <v>434</v>
      </c>
      <c r="B31" s="148"/>
      <c r="P31" s="160"/>
    </row>
    <row r="32" spans="1:16" s="149" customFormat="1" ht="15" customHeight="1">
      <c r="A32" s="141" t="s">
        <v>498</v>
      </c>
      <c r="B32" s="148"/>
      <c r="P32" s="160"/>
    </row>
    <row r="33" spans="1:17" s="149" customFormat="1" ht="15" customHeight="1">
      <c r="A33" s="14" t="s">
        <v>499</v>
      </c>
      <c r="B33" s="148"/>
      <c r="P33" s="160"/>
    </row>
    <row r="34" spans="1:17" s="149" customFormat="1" ht="15" customHeight="1">
      <c r="A34" s="103" t="s">
        <v>500</v>
      </c>
      <c r="B34" s="148"/>
      <c r="P34" s="160"/>
    </row>
    <row r="35" spans="1:17" s="149" customFormat="1" ht="15" customHeight="1">
      <c r="A35" s="14" t="s">
        <v>349</v>
      </c>
      <c r="B35" s="148"/>
      <c r="P35" s="160"/>
    </row>
    <row r="36" spans="1:17" ht="15" customHeight="1">
      <c r="A36" s="14" t="s">
        <v>501</v>
      </c>
      <c r="B36" s="148"/>
      <c r="C36" s="160"/>
      <c r="D36" s="160"/>
      <c r="E36" s="160"/>
      <c r="P36" s="160"/>
    </row>
    <row r="37" spans="1:17" ht="15" customHeight="1">
      <c r="A37" s="103" t="s">
        <v>502</v>
      </c>
      <c r="B37" s="148"/>
      <c r="C37" s="160"/>
      <c r="D37" s="160"/>
      <c r="E37" s="160"/>
      <c r="P37" s="160"/>
    </row>
    <row r="38" spans="1:17" ht="15" customHeight="1">
      <c r="A38" s="103" t="s">
        <v>503</v>
      </c>
      <c r="B38" s="148"/>
      <c r="C38" s="160"/>
      <c r="D38" s="160"/>
      <c r="E38" s="160"/>
      <c r="P38" s="160"/>
      <c r="Q38" s="117"/>
    </row>
    <row r="39" spans="1:17" ht="15" customHeight="1">
      <c r="A39" s="102"/>
      <c r="B39" s="148"/>
      <c r="C39" s="160"/>
      <c r="D39" s="160"/>
      <c r="E39" s="160"/>
      <c r="P39" s="160"/>
      <c r="Q39" s="117"/>
    </row>
    <row r="40" spans="1:17">
      <c r="A40" s="142"/>
      <c r="B40" s="148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</row>
    <row r="41" spans="1:17">
      <c r="A41" s="142"/>
      <c r="B41" s="148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</row>
    <row r="42" spans="1:17">
      <c r="A42" s="142"/>
      <c r="B42" s="148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</row>
    <row r="43" spans="1:17">
      <c r="A43" s="142"/>
      <c r="B43" s="148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</row>
    <row r="44" spans="1:17">
      <c r="A44" s="142"/>
      <c r="B44" s="148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</row>
    <row r="45" spans="1:17">
      <c r="A45" s="142"/>
      <c r="B45" s="148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56"/>
    </row>
    <row r="46" spans="1:17">
      <c r="A46" s="142"/>
      <c r="B46" s="148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</row>
    <row r="47" spans="1:17">
      <c r="A47" s="142"/>
      <c r="B47" s="148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</row>
    <row r="48" spans="1:17">
      <c r="A48" s="142"/>
      <c r="B48" s="148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</row>
    <row r="49" spans="1:15">
      <c r="A49" s="142"/>
      <c r="B49" s="148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</row>
    <row r="50" spans="1:15">
      <c r="A50" s="142"/>
      <c r="B50" s="148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</row>
    <row r="51" spans="1:15">
      <c r="A51" s="142"/>
      <c r="B51" s="148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</row>
    <row r="52" spans="1:15">
      <c r="A52" s="142"/>
      <c r="B52" s="148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</row>
    <row r="53" spans="1:15">
      <c r="A53" s="142"/>
      <c r="B53" s="148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</row>
    <row r="54" spans="1:15">
      <c r="A54" s="142"/>
      <c r="B54" s="148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</row>
    <row r="55" spans="1:15">
      <c r="A55" s="142"/>
      <c r="B55" s="148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</row>
    <row r="56" spans="1:15">
      <c r="A56" s="142"/>
      <c r="B56" s="148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</row>
    <row r="57" spans="1:15">
      <c r="A57" s="142"/>
      <c r="B57" s="148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</row>
    <row r="58" spans="1:15">
      <c r="A58" s="142"/>
      <c r="B58" s="148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</row>
    <row r="59" spans="1:15">
      <c r="A59" s="142"/>
      <c r="B59" s="148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</row>
    <row r="60" spans="1:15">
      <c r="A60" s="142"/>
      <c r="B60" s="148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</row>
    <row r="61" spans="1:15">
      <c r="A61" s="142"/>
      <c r="B61" s="148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</row>
    <row r="62" spans="1:15">
      <c r="A62" s="142"/>
      <c r="B62" s="148"/>
      <c r="C62" s="159"/>
      <c r="D62" s="159"/>
      <c r="E62" s="159"/>
      <c r="F62" s="159"/>
      <c r="G62" s="159"/>
      <c r="H62" s="159"/>
      <c r="I62" s="159"/>
      <c r="J62" s="159"/>
      <c r="K62" s="159"/>
      <c r="L62" s="159"/>
      <c r="M62" s="159"/>
      <c r="N62" s="159"/>
      <c r="O62" s="159"/>
    </row>
    <row r="63" spans="1:15">
      <c r="A63" s="142"/>
      <c r="B63" s="148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</row>
    <row r="64" spans="1:15">
      <c r="A64" s="142"/>
      <c r="B64" s="148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</row>
    <row r="65" spans="1:2">
      <c r="A65" s="142"/>
      <c r="B65" s="148"/>
    </row>
    <row r="66" spans="1:2">
      <c r="A66" s="142"/>
      <c r="B66" s="148"/>
    </row>
    <row r="67" spans="1:2">
      <c r="A67" s="142"/>
      <c r="B67" s="148"/>
    </row>
    <row r="68" spans="1:2">
      <c r="A68" s="142"/>
      <c r="B68" s="148"/>
    </row>
    <row r="69" spans="1:2">
      <c r="A69" s="142"/>
      <c r="B69" s="148"/>
    </row>
    <row r="70" spans="1:2">
      <c r="A70" s="142"/>
      <c r="B70" s="148"/>
    </row>
    <row r="71" spans="1:2">
      <c r="A71" s="142"/>
      <c r="B71" s="148"/>
    </row>
    <row r="72" spans="1:2">
      <c r="A72" s="142"/>
      <c r="B72" s="148"/>
    </row>
    <row r="73" spans="1:2">
      <c r="A73" s="142"/>
      <c r="B73" s="148"/>
    </row>
    <row r="74" spans="1:2">
      <c r="A74" s="142"/>
      <c r="B74" s="148"/>
    </row>
    <row r="75" spans="1:2">
      <c r="A75" s="142"/>
      <c r="B75" s="148"/>
    </row>
    <row r="76" spans="1:2">
      <c r="A76" s="142"/>
      <c r="B76" s="148"/>
    </row>
    <row r="77" spans="1:2">
      <c r="A77" s="142"/>
      <c r="B77" s="148"/>
    </row>
    <row r="78" spans="1:2">
      <c r="A78" s="142"/>
      <c r="B78" s="148"/>
    </row>
    <row r="79" spans="1:2">
      <c r="A79" s="142"/>
      <c r="B79" s="148"/>
    </row>
    <row r="80" spans="1:2">
      <c r="A80" s="142"/>
      <c r="B80" s="148"/>
    </row>
    <row r="81" spans="1:2">
      <c r="A81" s="142"/>
      <c r="B81" s="148"/>
    </row>
    <row r="82" spans="1:2">
      <c r="A82" s="142"/>
      <c r="B82" s="148"/>
    </row>
    <row r="83" spans="1:2">
      <c r="A83" s="142"/>
      <c r="B83" s="148"/>
    </row>
    <row r="84" spans="1:2">
      <c r="A84" s="142"/>
      <c r="B84" s="148"/>
    </row>
    <row r="85" spans="1:2">
      <c r="A85" s="142"/>
      <c r="B85" s="148"/>
    </row>
    <row r="86" spans="1:2">
      <c r="A86" s="142"/>
      <c r="B86" s="148"/>
    </row>
    <row r="87" spans="1:2">
      <c r="A87" s="142"/>
      <c r="B87" s="148"/>
    </row>
    <row r="88" spans="1:2">
      <c r="A88" s="142"/>
      <c r="B88" s="148"/>
    </row>
    <row r="89" spans="1:2">
      <c r="A89" s="142"/>
      <c r="B89" s="148"/>
    </row>
    <row r="90" spans="1:2">
      <c r="A90" s="142"/>
      <c r="B90" s="148"/>
    </row>
    <row r="91" spans="1:2">
      <c r="A91" s="142"/>
      <c r="B91" s="148"/>
    </row>
    <row r="92" spans="1:2">
      <c r="A92" s="142"/>
      <c r="B92" s="148"/>
    </row>
    <row r="93" spans="1:2">
      <c r="A93" s="142"/>
      <c r="B93" s="148"/>
    </row>
    <row r="94" spans="1:2">
      <c r="A94" s="142"/>
      <c r="B94" s="148"/>
    </row>
    <row r="95" spans="1:2">
      <c r="A95" s="142"/>
      <c r="B95" s="148"/>
    </row>
    <row r="96" spans="1:2">
      <c r="A96" s="142"/>
      <c r="B96" s="148"/>
    </row>
    <row r="97" spans="1:2">
      <c r="A97" s="142"/>
      <c r="B97" s="148"/>
    </row>
    <row r="98" spans="1:2">
      <c r="A98" s="142"/>
      <c r="B98" s="148"/>
    </row>
    <row r="99" spans="1:2">
      <c r="A99" s="142"/>
      <c r="B99" s="148"/>
    </row>
    <row r="100" spans="1:2">
      <c r="A100" s="142"/>
      <c r="B100" s="148"/>
    </row>
    <row r="101" spans="1:2">
      <c r="A101" s="142"/>
      <c r="B101" s="148"/>
    </row>
    <row r="102" spans="1:2">
      <c r="A102" s="142"/>
      <c r="B102" s="148"/>
    </row>
    <row r="103" spans="1:2">
      <c r="A103" s="142"/>
      <c r="B103" s="148"/>
    </row>
    <row r="104" spans="1:2">
      <c r="A104" s="142"/>
      <c r="B104" s="148"/>
    </row>
    <row r="105" spans="1:2">
      <c r="A105" s="142"/>
      <c r="B105" s="148"/>
    </row>
    <row r="106" spans="1:2">
      <c r="A106" s="142"/>
      <c r="B106" s="148"/>
    </row>
    <row r="107" spans="1:2">
      <c r="A107" s="142"/>
      <c r="B107" s="148"/>
    </row>
    <row r="108" spans="1:2">
      <c r="A108" s="142"/>
      <c r="B108" s="148"/>
    </row>
    <row r="109" spans="1:2">
      <c r="A109" s="142"/>
      <c r="B109" s="148"/>
    </row>
    <row r="110" spans="1:2">
      <c r="A110" s="142"/>
      <c r="B110" s="148"/>
    </row>
    <row r="111" spans="1:2">
      <c r="A111" s="142"/>
      <c r="B111" s="148"/>
    </row>
    <row r="112" spans="1:2">
      <c r="A112" s="142"/>
      <c r="B112" s="148"/>
    </row>
    <row r="113" spans="1:2">
      <c r="A113" s="142"/>
      <c r="B113" s="148"/>
    </row>
    <row r="114" spans="1:2">
      <c r="A114" s="142"/>
      <c r="B114" s="148"/>
    </row>
    <row r="115" spans="1:2">
      <c r="A115" s="142"/>
      <c r="B115" s="148"/>
    </row>
    <row r="116" spans="1:2">
      <c r="A116" s="142"/>
      <c r="B116" s="148"/>
    </row>
    <row r="117" spans="1:2">
      <c r="A117" s="142"/>
      <c r="B117" s="148"/>
    </row>
    <row r="118" spans="1:2">
      <c r="A118" s="142"/>
      <c r="B118" s="148"/>
    </row>
    <row r="119" spans="1:2">
      <c r="A119" s="142"/>
      <c r="B119" s="148"/>
    </row>
    <row r="120" spans="1:2">
      <c r="A120" s="142"/>
      <c r="B120" s="148"/>
    </row>
    <row r="121" spans="1:2">
      <c r="A121" s="142"/>
      <c r="B121" s="148"/>
    </row>
    <row r="122" spans="1:2">
      <c r="A122" s="142"/>
      <c r="B122" s="148"/>
    </row>
    <row r="123" spans="1:2">
      <c r="A123" s="142"/>
      <c r="B123" s="148"/>
    </row>
    <row r="124" spans="1:2">
      <c r="A124" s="142"/>
      <c r="B124" s="148"/>
    </row>
    <row r="125" spans="1:2">
      <c r="A125" s="142"/>
      <c r="B125" s="148"/>
    </row>
    <row r="126" spans="1:2">
      <c r="A126" s="142"/>
      <c r="B126" s="148"/>
    </row>
    <row r="127" spans="1:2">
      <c r="A127" s="142"/>
      <c r="B127" s="148"/>
    </row>
    <row r="128" spans="1:2">
      <c r="A128" s="142"/>
      <c r="B128" s="148"/>
    </row>
    <row r="129" spans="1:2">
      <c r="A129" s="142"/>
      <c r="B129" s="148"/>
    </row>
    <row r="130" spans="1:2">
      <c r="A130" s="142"/>
      <c r="B130" s="148"/>
    </row>
    <row r="131" spans="1:2">
      <c r="A131" s="142"/>
      <c r="B131" s="148"/>
    </row>
    <row r="132" spans="1:2">
      <c r="A132" s="142"/>
      <c r="B132" s="148"/>
    </row>
    <row r="133" spans="1:2">
      <c r="A133" s="142"/>
      <c r="B133" s="148"/>
    </row>
    <row r="134" spans="1:2">
      <c r="A134" s="142"/>
      <c r="B134" s="148"/>
    </row>
    <row r="135" spans="1:2">
      <c r="A135" s="142"/>
      <c r="B135" s="148"/>
    </row>
    <row r="136" spans="1:2">
      <c r="A136" s="142"/>
      <c r="B136" s="148"/>
    </row>
    <row r="137" spans="1:2">
      <c r="A137" s="142"/>
      <c r="B137" s="148"/>
    </row>
    <row r="138" spans="1:2">
      <c r="A138" s="142"/>
      <c r="B138" s="148"/>
    </row>
    <row r="139" spans="1:2">
      <c r="A139" s="142"/>
      <c r="B139" s="148"/>
    </row>
    <row r="140" spans="1:2">
      <c r="B140" s="148"/>
    </row>
    <row r="141" spans="1:2">
      <c r="B141" s="148"/>
    </row>
    <row r="142" spans="1:2">
      <c r="B142" s="148"/>
    </row>
    <row r="143" spans="1:2">
      <c r="B143" s="148"/>
    </row>
    <row r="144" spans="1:2">
      <c r="B144" s="148"/>
    </row>
    <row r="145" spans="2:2">
      <c r="B145" s="148"/>
    </row>
    <row r="146" spans="2:2">
      <c r="B146" s="148"/>
    </row>
    <row r="147" spans="2:2">
      <c r="B147" s="148"/>
    </row>
    <row r="148" spans="2:2">
      <c r="B148" s="148"/>
    </row>
    <row r="149" spans="2:2">
      <c r="B149" s="148"/>
    </row>
    <row r="150" spans="2:2">
      <c r="B150" s="148"/>
    </row>
    <row r="151" spans="2:2">
      <c r="B151" s="148"/>
    </row>
    <row r="152" spans="2:2">
      <c r="B152" s="148"/>
    </row>
    <row r="153" spans="2:2">
      <c r="B153" s="148"/>
    </row>
    <row r="154" spans="2:2">
      <c r="B154" s="148"/>
    </row>
    <row r="155" spans="2:2">
      <c r="B155" s="148"/>
    </row>
    <row r="156" spans="2:2">
      <c r="B156" s="148"/>
    </row>
    <row r="157" spans="2:2">
      <c r="B157" s="148"/>
    </row>
    <row r="158" spans="2:2">
      <c r="B158" s="148"/>
    </row>
    <row r="159" spans="2:2">
      <c r="B159" s="148"/>
    </row>
    <row r="160" spans="2:2">
      <c r="B160" s="148"/>
    </row>
    <row r="161" spans="2:2">
      <c r="B161" s="148"/>
    </row>
    <row r="162" spans="2:2">
      <c r="B162" s="148"/>
    </row>
    <row r="163" spans="2:2">
      <c r="B163" s="148"/>
    </row>
    <row r="164" spans="2:2">
      <c r="B164" s="148"/>
    </row>
    <row r="165" spans="2:2">
      <c r="B165" s="148"/>
    </row>
    <row r="166" spans="2:2">
      <c r="B166" s="148"/>
    </row>
  </sheetData>
  <pageMargins left="0.39370078740157483" right="0.19685039370078741" top="0.78740157480314965" bottom="0.78740157480314965" header="0.31496062992125984" footer="0.19685039370078741"/>
  <pageSetup paperSize="9" scale="70" orientation="portrait" r:id="rId1"/>
  <headerFooter>
    <oddFooter>&amp;L&amp;"MetaNormalLF-Roman,Standard"&amp;10Statistisches Bundesamt, Tabellen zu den UGR, Teil 5,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8"/>
  <sheetViews>
    <sheetView workbookViewId="0"/>
  </sheetViews>
  <sheetFormatPr baseColWidth="10" defaultRowHeight="12.75"/>
  <cols>
    <col min="1" max="16384" width="11.42578125" style="245"/>
  </cols>
  <sheetData>
    <row r="1" spans="1:1" ht="15">
      <c r="A1" s="244" t="s">
        <v>245</v>
      </c>
    </row>
    <row r="2" spans="1:1" ht="15">
      <c r="A2" s="244"/>
    </row>
    <row r="3" spans="1:1" ht="17.100000000000001" customHeight="1">
      <c r="A3" s="246" t="s">
        <v>246</v>
      </c>
    </row>
    <row r="4" spans="1:1">
      <c r="A4" s="246" t="s">
        <v>271</v>
      </c>
    </row>
    <row r="5" spans="1:1">
      <c r="A5" s="246" t="s">
        <v>247</v>
      </c>
    </row>
    <row r="6" spans="1:1">
      <c r="A6" s="246" t="s">
        <v>272</v>
      </c>
    </row>
    <row r="7" spans="1:1">
      <c r="A7" s="246" t="s">
        <v>273</v>
      </c>
    </row>
    <row r="8" spans="1:1">
      <c r="A8" s="246" t="s">
        <v>275</v>
      </c>
    </row>
    <row r="9" spans="1:1">
      <c r="A9" s="246" t="s">
        <v>274</v>
      </c>
    </row>
    <row r="10" spans="1:1" ht="14.25" customHeight="1">
      <c r="A10" s="246"/>
    </row>
    <row r="11" spans="1:1">
      <c r="A11" s="246" t="s">
        <v>276</v>
      </c>
    </row>
    <row r="12" spans="1:1">
      <c r="A12" s="246"/>
    </row>
    <row r="13" spans="1:1">
      <c r="A13" s="246" t="s">
        <v>277</v>
      </c>
    </row>
    <row r="14" spans="1:1">
      <c r="A14" s="246" t="s">
        <v>278</v>
      </c>
    </row>
    <row r="15" spans="1:1">
      <c r="A15" s="246" t="s">
        <v>279</v>
      </c>
    </row>
    <row r="16" spans="1:1">
      <c r="A16" s="246" t="s">
        <v>280</v>
      </c>
    </row>
    <row r="17" spans="1:1">
      <c r="A17" s="246" t="s">
        <v>281</v>
      </c>
    </row>
    <row r="18" spans="1:1">
      <c r="A18" s="246" t="s">
        <v>282</v>
      </c>
    </row>
    <row r="19" spans="1:1">
      <c r="A19" s="246" t="s">
        <v>283</v>
      </c>
    </row>
    <row r="20" spans="1:1">
      <c r="A20" s="246" t="s">
        <v>284</v>
      </c>
    </row>
    <row r="21" spans="1:1">
      <c r="A21" s="246" t="s">
        <v>285</v>
      </c>
    </row>
    <row r="22" spans="1:1">
      <c r="A22" s="246" t="s">
        <v>286</v>
      </c>
    </row>
    <row r="23" spans="1:1">
      <c r="A23" s="246" t="s">
        <v>287</v>
      </c>
    </row>
    <row r="24" spans="1:1">
      <c r="A24" s="246" t="s">
        <v>288</v>
      </c>
    </row>
    <row r="25" spans="1:1">
      <c r="A25" s="246" t="s">
        <v>289</v>
      </c>
    </row>
    <row r="26" spans="1:1">
      <c r="A26" s="246"/>
    </row>
    <row r="27" spans="1:1">
      <c r="A27" s="246" t="s">
        <v>248</v>
      </c>
    </row>
    <row r="28" spans="1:1">
      <c r="A28" s="246" t="s">
        <v>249</v>
      </c>
    </row>
    <row r="29" spans="1:1">
      <c r="A29" s="246" t="s">
        <v>250</v>
      </c>
    </row>
    <row r="30" spans="1:1">
      <c r="A30" s="246" t="s">
        <v>290</v>
      </c>
    </row>
    <row r="31" spans="1:1">
      <c r="A31" s="246" t="s">
        <v>251</v>
      </c>
    </row>
    <row r="32" spans="1:1">
      <c r="A32" s="246" t="s">
        <v>252</v>
      </c>
    </row>
    <row r="33" spans="1:1">
      <c r="A33" s="246" t="s">
        <v>477</v>
      </c>
    </row>
    <row r="34" spans="1:1">
      <c r="A34" s="246" t="s">
        <v>479</v>
      </c>
    </row>
    <row r="35" spans="1:1">
      <c r="A35" s="246" t="s">
        <v>478</v>
      </c>
    </row>
    <row r="36" spans="1:1">
      <c r="A36" s="246"/>
    </row>
    <row r="37" spans="1:1">
      <c r="A37" s="246" t="s">
        <v>253</v>
      </c>
    </row>
    <row r="38" spans="1:1">
      <c r="A38" s="246" t="s">
        <v>254</v>
      </c>
    </row>
    <row r="39" spans="1:1">
      <c r="A39" s="246" t="s">
        <v>291</v>
      </c>
    </row>
    <row r="40" spans="1:1">
      <c r="A40" s="246" t="s">
        <v>292</v>
      </c>
    </row>
    <row r="41" spans="1:1">
      <c r="A41" s="246" t="s">
        <v>293</v>
      </c>
    </row>
    <row r="42" spans="1:1">
      <c r="A42" s="246" t="s">
        <v>255</v>
      </c>
    </row>
    <row r="43" spans="1:1">
      <c r="A43" s="246"/>
    </row>
    <row r="44" spans="1:1">
      <c r="A44" s="245" t="s">
        <v>256</v>
      </c>
    </row>
    <row r="45" spans="1:1">
      <c r="A45" s="245" t="s">
        <v>257</v>
      </c>
    </row>
    <row r="47" spans="1:1">
      <c r="A47" s="245" t="s">
        <v>258</v>
      </c>
    </row>
    <row r="48" spans="1:1">
      <c r="A48" s="245" t="s">
        <v>259</v>
      </c>
    </row>
    <row r="49" spans="1:1">
      <c r="A49" s="245" t="s">
        <v>260</v>
      </c>
    </row>
    <row r="50" spans="1:1">
      <c r="A50" s="245" t="s">
        <v>261</v>
      </c>
    </row>
    <row r="51" spans="1:1">
      <c r="A51" s="245" t="s">
        <v>262</v>
      </c>
    </row>
    <row r="52" spans="1:1">
      <c r="A52" s="245" t="s">
        <v>263</v>
      </c>
    </row>
    <row r="53" spans="1:1">
      <c r="A53" s="245" t="s">
        <v>264</v>
      </c>
    </row>
    <row r="55" spans="1:1">
      <c r="A55" s="245" t="s">
        <v>265</v>
      </c>
    </row>
    <row r="56" spans="1:1">
      <c r="A56" s="245" t="s">
        <v>266</v>
      </c>
    </row>
    <row r="58" spans="1:1">
      <c r="A58" s="245" t="s">
        <v>294</v>
      </c>
    </row>
    <row r="59" spans="1:1">
      <c r="A59" s="245" t="s">
        <v>295</v>
      </c>
    </row>
    <row r="61" spans="1:1">
      <c r="A61" s="245" t="s">
        <v>296</v>
      </c>
    </row>
    <row r="62" spans="1:1">
      <c r="A62" s="245" t="s">
        <v>267</v>
      </c>
    </row>
    <row r="63" spans="1:1">
      <c r="A63" s="245" t="s">
        <v>268</v>
      </c>
    </row>
    <row r="64" spans="1:1" ht="14.25">
      <c r="A64" s="245" t="s">
        <v>297</v>
      </c>
    </row>
    <row r="65" spans="1:1">
      <c r="A65" s="245" t="s">
        <v>269</v>
      </c>
    </row>
    <row r="66" spans="1:1">
      <c r="A66" s="245" t="s">
        <v>270</v>
      </c>
    </row>
    <row r="68" spans="1:1">
      <c r="A68" s="247"/>
    </row>
  </sheetData>
  <pageMargins left="0.78740157480314965" right="0.39370078740157483" top="0.78740157480314965" bottom="0.59055118110236227" header="0.11811023622047245" footer="0.11811023622047245"/>
  <pageSetup paperSize="9" scale="90" orientation="portrait" r:id="rId1"/>
  <headerFooter>
    <oddFooter>&amp;L&amp;"MetaNormalLF-Roman,Standard"&amp;10Statistisches Bundesamt, Tabellen zu den UGR, Teil 5, 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/>
  </sheetViews>
  <sheetFormatPr baseColWidth="10" defaultRowHeight="15"/>
  <cols>
    <col min="1" max="1" width="29.28515625" customWidth="1"/>
    <col min="2" max="2" width="72.42578125" customWidth="1"/>
  </cols>
  <sheetData>
    <row r="1" spans="1:8" ht="15.75">
      <c r="A1" s="72" t="s">
        <v>18</v>
      </c>
      <c r="B1" s="10"/>
      <c r="C1" s="10"/>
      <c r="D1" s="10"/>
      <c r="E1" s="10"/>
      <c r="F1" s="10"/>
      <c r="G1" s="10"/>
      <c r="H1" s="10"/>
    </row>
    <row r="2" spans="1:8">
      <c r="A2" s="10"/>
      <c r="B2" s="10"/>
      <c r="C2" s="10"/>
      <c r="D2" s="10"/>
      <c r="E2" s="10"/>
      <c r="F2" s="10"/>
      <c r="G2" s="10"/>
      <c r="H2" s="10"/>
    </row>
    <row r="3" spans="1:8">
      <c r="A3" s="10"/>
      <c r="B3" s="10"/>
      <c r="C3" s="10"/>
      <c r="D3" s="10"/>
      <c r="E3" s="10"/>
      <c r="F3" s="10"/>
      <c r="G3" s="10"/>
      <c r="H3" s="10"/>
    </row>
    <row r="4" spans="1:8">
      <c r="A4" s="12" t="s">
        <v>19</v>
      </c>
      <c r="B4" s="10" t="s">
        <v>20</v>
      </c>
      <c r="C4" s="10"/>
      <c r="D4" s="10"/>
      <c r="E4" s="10"/>
      <c r="F4" s="10"/>
      <c r="G4" s="10"/>
      <c r="H4" s="10"/>
    </row>
    <row r="5" spans="1:8">
      <c r="A5" s="12" t="s">
        <v>21</v>
      </c>
      <c r="B5" s="10" t="s">
        <v>22</v>
      </c>
      <c r="C5" s="10"/>
      <c r="D5" s="10"/>
      <c r="E5" s="10"/>
      <c r="F5" s="10"/>
      <c r="G5" s="10"/>
      <c r="H5" s="10"/>
    </row>
    <row r="6" spans="1:8">
      <c r="A6" s="12"/>
      <c r="B6" s="10" t="s">
        <v>23</v>
      </c>
      <c r="C6" s="10"/>
      <c r="D6" s="10"/>
      <c r="E6" s="10"/>
      <c r="F6" s="10"/>
      <c r="G6" s="10"/>
      <c r="H6" s="10"/>
    </row>
    <row r="7" spans="1:8">
      <c r="A7" s="10"/>
      <c r="B7" s="10"/>
      <c r="C7" s="10"/>
      <c r="D7" s="10"/>
      <c r="E7" s="10"/>
      <c r="F7" s="10"/>
      <c r="G7" s="10"/>
      <c r="H7" s="10"/>
    </row>
    <row r="8" spans="1:8">
      <c r="A8" s="12" t="s">
        <v>24</v>
      </c>
      <c r="B8" s="10" t="s">
        <v>25</v>
      </c>
      <c r="C8" s="10"/>
      <c r="D8" s="10"/>
      <c r="E8" s="10"/>
      <c r="F8" s="10"/>
      <c r="G8" s="10"/>
      <c r="H8" s="10"/>
    </row>
    <row r="9" spans="1:8">
      <c r="A9" s="10"/>
      <c r="B9" s="10" t="s">
        <v>26</v>
      </c>
      <c r="C9" s="10"/>
      <c r="D9" s="10"/>
      <c r="E9" s="10"/>
      <c r="F9" s="10"/>
      <c r="G9" s="10"/>
      <c r="H9" s="10"/>
    </row>
    <row r="10" spans="1:8">
      <c r="A10" s="10"/>
      <c r="B10" s="10" t="s">
        <v>27</v>
      </c>
      <c r="C10" s="10"/>
      <c r="D10" s="10"/>
      <c r="E10" s="10"/>
      <c r="F10" s="10"/>
      <c r="G10" s="10"/>
      <c r="H10" s="10"/>
    </row>
    <row r="11" spans="1:8">
      <c r="A11" s="10"/>
      <c r="B11" s="10" t="s">
        <v>28</v>
      </c>
      <c r="C11" s="10"/>
      <c r="D11" s="10"/>
      <c r="E11" s="10"/>
      <c r="F11" s="10"/>
      <c r="G11" s="10"/>
      <c r="H11" s="10"/>
    </row>
    <row r="12" spans="1:8">
      <c r="A12" s="10"/>
      <c r="B12" s="10" t="s">
        <v>29</v>
      </c>
      <c r="C12" s="10"/>
      <c r="D12" s="10"/>
      <c r="E12" s="10"/>
      <c r="F12" s="10"/>
      <c r="G12" s="10"/>
      <c r="H12" s="10"/>
    </row>
    <row r="13" spans="1:8">
      <c r="A13" s="10"/>
      <c r="B13" s="10"/>
      <c r="C13" s="10"/>
      <c r="D13" s="10"/>
      <c r="E13" s="10"/>
      <c r="F13" s="10"/>
      <c r="G13" s="10"/>
      <c r="H13" s="10"/>
    </row>
    <row r="14" spans="1:8">
      <c r="A14" s="12" t="s">
        <v>30</v>
      </c>
      <c r="B14" s="10" t="s">
        <v>31</v>
      </c>
      <c r="C14" s="10"/>
      <c r="D14" s="10"/>
      <c r="E14" s="10"/>
      <c r="F14" s="10"/>
      <c r="G14" s="10"/>
      <c r="H14" s="10"/>
    </row>
    <row r="15" spans="1:8">
      <c r="A15" s="10"/>
      <c r="B15" s="10" t="s">
        <v>32</v>
      </c>
      <c r="C15" s="10"/>
      <c r="D15" s="10"/>
      <c r="E15" s="10"/>
      <c r="F15" s="10"/>
      <c r="G15" s="10"/>
      <c r="H15" s="10"/>
    </row>
    <row r="16" spans="1:8">
      <c r="A16" s="10"/>
      <c r="B16" s="10" t="s">
        <v>33</v>
      </c>
      <c r="C16" s="10"/>
      <c r="D16" s="10"/>
      <c r="E16" s="10"/>
      <c r="F16" s="10"/>
      <c r="G16" s="10"/>
      <c r="H16" s="10"/>
    </row>
    <row r="17" spans="1:8">
      <c r="A17" s="10"/>
      <c r="B17" s="10"/>
      <c r="C17" s="10"/>
      <c r="D17" s="10"/>
      <c r="E17" s="10"/>
      <c r="F17" s="10"/>
      <c r="G17" s="10"/>
      <c r="H17" s="10"/>
    </row>
    <row r="18" spans="1:8">
      <c r="A18" s="12" t="s">
        <v>34</v>
      </c>
      <c r="B18" s="10" t="s">
        <v>35</v>
      </c>
      <c r="C18" s="10"/>
      <c r="D18" s="10"/>
      <c r="E18" s="10"/>
      <c r="F18" s="10"/>
      <c r="G18" s="10"/>
      <c r="H18" s="10"/>
    </row>
    <row r="19" spans="1:8">
      <c r="A19" s="10"/>
      <c r="B19" s="10" t="s">
        <v>36</v>
      </c>
      <c r="C19" s="10"/>
      <c r="D19" s="10"/>
      <c r="E19" s="10"/>
      <c r="F19" s="10"/>
      <c r="G19" s="10"/>
      <c r="H19" s="10"/>
    </row>
    <row r="20" spans="1:8">
      <c r="A20" s="10"/>
      <c r="B20" s="10" t="s">
        <v>37</v>
      </c>
      <c r="C20" s="10"/>
      <c r="D20" s="10"/>
      <c r="E20" s="10"/>
      <c r="F20" s="10"/>
      <c r="G20" s="10"/>
      <c r="H20" s="10"/>
    </row>
    <row r="21" spans="1:8">
      <c r="A21" s="10"/>
      <c r="B21" s="10" t="s">
        <v>38</v>
      </c>
      <c r="C21" s="10"/>
      <c r="D21" s="10"/>
      <c r="E21" s="10"/>
      <c r="F21" s="10"/>
      <c r="G21" s="10"/>
      <c r="H21" s="10"/>
    </row>
    <row r="22" spans="1:8">
      <c r="A22" s="10"/>
      <c r="B22" s="10"/>
      <c r="C22" s="10"/>
      <c r="D22" s="10"/>
      <c r="E22" s="10"/>
      <c r="F22" s="10"/>
      <c r="G22" s="10"/>
      <c r="H22" s="10"/>
    </row>
    <row r="23" spans="1:8">
      <c r="A23" s="12" t="s">
        <v>39</v>
      </c>
      <c r="B23" s="10" t="s">
        <v>40</v>
      </c>
      <c r="C23" s="10"/>
      <c r="D23" s="10"/>
      <c r="E23" s="10"/>
      <c r="F23" s="10"/>
      <c r="G23" s="10"/>
      <c r="H23" s="10"/>
    </row>
    <row r="24" spans="1:8">
      <c r="A24" s="10"/>
      <c r="B24" s="10" t="s">
        <v>41</v>
      </c>
      <c r="C24" s="10"/>
      <c r="D24" s="10"/>
      <c r="E24" s="10"/>
      <c r="F24" s="10"/>
      <c r="G24" s="10"/>
      <c r="H24" s="10"/>
    </row>
    <row r="25" spans="1:8">
      <c r="A25" s="10"/>
      <c r="B25" s="10" t="s">
        <v>42</v>
      </c>
      <c r="C25" s="10"/>
      <c r="D25" s="10"/>
      <c r="E25" s="10"/>
      <c r="F25" s="10"/>
      <c r="G25" s="10"/>
      <c r="H25" s="10"/>
    </row>
    <row r="26" spans="1:8">
      <c r="A26" s="10"/>
      <c r="B26" s="10"/>
      <c r="C26" s="10"/>
      <c r="D26" s="10"/>
      <c r="E26" s="10"/>
      <c r="F26" s="10"/>
      <c r="G26" s="10"/>
      <c r="H26" s="10"/>
    </row>
    <row r="27" spans="1:8">
      <c r="A27" s="12" t="s">
        <v>43</v>
      </c>
      <c r="B27" s="10" t="s">
        <v>44</v>
      </c>
      <c r="C27" s="10"/>
      <c r="D27" s="10"/>
      <c r="E27" s="10"/>
      <c r="F27" s="10"/>
      <c r="G27" s="10"/>
      <c r="H27" s="10"/>
    </row>
    <row r="28" spans="1:8">
      <c r="A28" s="10"/>
      <c r="B28" s="10" t="s">
        <v>45</v>
      </c>
      <c r="C28" s="10"/>
      <c r="D28" s="10"/>
      <c r="E28" s="10"/>
      <c r="F28" s="10"/>
      <c r="G28" s="10"/>
      <c r="H28" s="10"/>
    </row>
    <row r="29" spans="1:8">
      <c r="A29" s="10"/>
      <c r="B29" s="10" t="s">
        <v>480</v>
      </c>
      <c r="C29" s="10"/>
      <c r="D29" s="10"/>
      <c r="E29" s="10"/>
      <c r="F29" s="10"/>
      <c r="G29" s="10"/>
      <c r="H29" s="10"/>
    </row>
    <row r="30" spans="1:8">
      <c r="A30" s="10"/>
      <c r="B30" s="10" t="s">
        <v>46</v>
      </c>
      <c r="C30" s="10"/>
      <c r="D30" s="10"/>
      <c r="E30" s="10"/>
      <c r="F30" s="10"/>
      <c r="G30" s="10"/>
      <c r="H30" s="10"/>
    </row>
    <row r="31" spans="1:8">
      <c r="A31" s="10"/>
      <c r="B31" s="10"/>
      <c r="C31" s="10"/>
      <c r="D31" s="10"/>
      <c r="E31" s="10"/>
      <c r="F31" s="10"/>
      <c r="G31" s="10"/>
      <c r="H31" s="10"/>
    </row>
    <row r="32" spans="1:8">
      <c r="A32" s="12" t="s">
        <v>47</v>
      </c>
      <c r="B32" s="10" t="s">
        <v>48</v>
      </c>
      <c r="C32" s="10"/>
      <c r="D32" s="10"/>
      <c r="E32" s="10"/>
      <c r="F32" s="10"/>
      <c r="G32" s="10"/>
      <c r="H32" s="10"/>
    </row>
    <row r="33" spans="1:8">
      <c r="A33" s="10"/>
      <c r="B33" s="10" t="s">
        <v>49</v>
      </c>
      <c r="C33" s="10"/>
      <c r="D33" s="10"/>
      <c r="E33" s="10"/>
      <c r="F33" s="10"/>
      <c r="G33" s="10"/>
      <c r="H33" s="10"/>
    </row>
    <row r="34" spans="1:8">
      <c r="A34" s="10"/>
      <c r="B34" s="10" t="s">
        <v>50</v>
      </c>
      <c r="C34" s="10"/>
      <c r="D34" s="10"/>
      <c r="E34" s="10"/>
      <c r="F34" s="10"/>
      <c r="G34" s="10"/>
      <c r="H34" s="10"/>
    </row>
    <row r="35" spans="1:8">
      <c r="A35" s="10"/>
      <c r="B35" s="10" t="s">
        <v>51</v>
      </c>
      <c r="C35" s="10"/>
      <c r="D35" s="10"/>
      <c r="E35" s="10"/>
      <c r="F35" s="10"/>
      <c r="G35" s="10"/>
      <c r="H35" s="10"/>
    </row>
    <row r="36" spans="1:8">
      <c r="A36" s="10"/>
      <c r="B36" s="10" t="s">
        <v>52</v>
      </c>
      <c r="C36" s="10"/>
      <c r="D36" s="10"/>
      <c r="E36" s="10"/>
      <c r="F36" s="10"/>
      <c r="G36" s="10"/>
      <c r="H36" s="10"/>
    </row>
    <row r="37" spans="1:8">
      <c r="A37" s="10"/>
      <c r="B37" s="10" t="s">
        <v>53</v>
      </c>
      <c r="C37" s="10"/>
      <c r="D37" s="10"/>
      <c r="E37" s="10"/>
      <c r="F37" s="10"/>
      <c r="G37" s="10"/>
      <c r="H37" s="10"/>
    </row>
    <row r="38" spans="1:8">
      <c r="A38" s="10"/>
      <c r="B38" s="10" t="s">
        <v>54</v>
      </c>
      <c r="C38" s="10"/>
      <c r="D38" s="10"/>
      <c r="E38" s="10"/>
      <c r="F38" s="10"/>
      <c r="G38" s="10"/>
      <c r="H38" s="10"/>
    </row>
    <row r="39" spans="1:8">
      <c r="A39" s="10"/>
      <c r="B39" s="10"/>
      <c r="C39" s="10"/>
      <c r="D39" s="10"/>
      <c r="E39" s="10"/>
      <c r="F39" s="10"/>
      <c r="G39" s="10"/>
    </row>
    <row r="40" spans="1:8">
      <c r="A40" s="10"/>
      <c r="B40" s="10"/>
      <c r="C40" s="10"/>
    </row>
  </sheetData>
  <pageMargins left="0.70866141732283472" right="0.70866141732283472" top="0.78740157480314965" bottom="0.78740157480314965" header="0.31496062992125984" footer="0.19685039370078741"/>
  <pageSetup paperSize="9" scale="85" orientation="portrait" r:id="rId1"/>
  <headerFooter>
    <oddFooter>&amp;L&amp;"MetaNormalLF-Roman,Standard"&amp;10Statistisches Bundesamt, Tabellen zu den UGR, Teil 5, 
2019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workbookViewId="0"/>
  </sheetViews>
  <sheetFormatPr baseColWidth="10" defaultRowHeight="15"/>
  <cols>
    <col min="1" max="1" width="55.7109375" customWidth="1"/>
    <col min="2" max="2" width="9.7109375" customWidth="1"/>
    <col min="3" max="3" width="15.7109375" customWidth="1"/>
    <col min="4" max="4" width="10.7109375" customWidth="1"/>
    <col min="5" max="8" width="10.7109375" hidden="1" customWidth="1"/>
    <col min="9" max="9" width="10.7109375" customWidth="1"/>
    <col min="10" max="13" width="10.7109375" hidden="1" customWidth="1"/>
    <col min="14" max="16" width="10.7109375" customWidth="1"/>
  </cols>
  <sheetData>
    <row r="1" spans="1:18" ht="21.75" customHeight="1">
      <c r="A1" s="248" t="s">
        <v>298</v>
      </c>
      <c r="B1" s="191"/>
      <c r="C1" s="15"/>
      <c r="E1" s="191"/>
      <c r="K1" s="190"/>
      <c r="N1" s="15"/>
      <c r="O1" s="15"/>
      <c r="P1" s="15"/>
      <c r="Q1" s="15"/>
      <c r="R1" s="15"/>
    </row>
    <row r="2" spans="1:18" ht="15" customHeight="1">
      <c r="A2" s="15"/>
      <c r="B2" s="191"/>
      <c r="C2" s="15"/>
      <c r="N2" s="15"/>
      <c r="O2" s="15"/>
    </row>
    <row r="3" spans="1:18" ht="15" customHeight="1">
      <c r="A3" s="15"/>
      <c r="B3" s="191"/>
      <c r="C3" s="15"/>
      <c r="H3" s="17"/>
      <c r="I3" s="17"/>
      <c r="J3" s="17"/>
      <c r="K3" s="17"/>
      <c r="L3" s="17"/>
      <c r="M3" s="17"/>
      <c r="N3" s="18"/>
      <c r="O3" s="18"/>
    </row>
    <row r="4" spans="1:18" ht="27" customHeight="1">
      <c r="A4" s="185" t="s">
        <v>55</v>
      </c>
      <c r="B4" s="215" t="s">
        <v>56</v>
      </c>
      <c r="C4" s="215" t="s">
        <v>57</v>
      </c>
      <c r="D4" s="215">
        <v>2005</v>
      </c>
      <c r="E4" s="215">
        <v>2006</v>
      </c>
      <c r="F4" s="215">
        <v>2007</v>
      </c>
      <c r="G4" s="215">
        <v>2008</v>
      </c>
      <c r="H4" s="215">
        <v>2009</v>
      </c>
      <c r="I4" s="215">
        <v>2010</v>
      </c>
      <c r="J4" s="215">
        <v>2011</v>
      </c>
      <c r="K4" s="215">
        <v>2012</v>
      </c>
      <c r="L4" s="215">
        <v>2013</v>
      </c>
      <c r="M4" s="215">
        <v>2014</v>
      </c>
      <c r="N4" s="215">
        <v>2015</v>
      </c>
      <c r="O4" s="215">
        <v>2016</v>
      </c>
      <c r="P4" s="249" t="s">
        <v>321</v>
      </c>
    </row>
    <row r="5" spans="1:18" ht="17.100000000000001" customHeight="1">
      <c r="A5" s="262" t="s">
        <v>58</v>
      </c>
      <c r="B5" s="361"/>
      <c r="C5" s="122"/>
      <c r="D5" s="23"/>
      <c r="E5" s="23"/>
      <c r="F5" s="23"/>
      <c r="G5" s="23"/>
      <c r="H5" s="23"/>
      <c r="I5" s="23"/>
      <c r="J5" s="23"/>
      <c r="K5" s="23"/>
      <c r="L5" s="23"/>
      <c r="M5" s="23"/>
      <c r="N5" s="15"/>
      <c r="O5" s="15"/>
    </row>
    <row r="6" spans="1:18" ht="15" customHeight="1">
      <c r="A6" s="250" t="s">
        <v>187</v>
      </c>
      <c r="B6" s="362"/>
      <c r="C6" s="122" t="s">
        <v>60</v>
      </c>
      <c r="D6" s="254">
        <f>D7/$D$7*100</f>
        <v>100</v>
      </c>
      <c r="E6" s="255">
        <f t="shared" ref="E6:L6" si="0">E7/$D$7*100</f>
        <v>99.151823784218223</v>
      </c>
      <c r="F6" s="255">
        <f t="shared" si="0"/>
        <v>98.402093984708728</v>
      </c>
      <c r="G6" s="255">
        <f t="shared" si="0"/>
        <v>97.159489341690787</v>
      </c>
      <c r="H6" s="255">
        <f t="shared" si="0"/>
        <v>98.075004432664144</v>
      </c>
      <c r="I6" s="255">
        <f t="shared" si="0"/>
        <v>97.925951044323355</v>
      </c>
      <c r="J6" s="255">
        <f t="shared" si="0"/>
        <v>98.521580671322056</v>
      </c>
      <c r="K6" s="255">
        <f t="shared" si="0"/>
        <v>97.764072346781219</v>
      </c>
      <c r="L6" s="255">
        <f t="shared" si="0"/>
        <v>97.505062792538382</v>
      </c>
      <c r="M6" s="255">
        <f>M7/$D$7*100</f>
        <v>98.198266021319853</v>
      </c>
      <c r="N6" s="255">
        <f>N7/$D$7*100</f>
        <v>98.916975529911809</v>
      </c>
      <c r="O6" s="255">
        <f>O7/$D$7*100</f>
        <v>99.450247004258998</v>
      </c>
      <c r="P6" s="255">
        <f>P7/$D$7*100</f>
        <v>99.260261564582748</v>
      </c>
    </row>
    <row r="7" spans="1:18">
      <c r="A7" s="251" t="s">
        <v>299</v>
      </c>
      <c r="B7" s="362"/>
      <c r="C7" s="122" t="s">
        <v>181</v>
      </c>
      <c r="D7" s="252">
        <v>1670.1157043545147</v>
      </c>
      <c r="E7" s="252">
        <v>1655.9501801741433</v>
      </c>
      <c r="F7" s="252">
        <v>1643.4288250523098</v>
      </c>
      <c r="G7" s="252">
        <v>1622.6758897662287</v>
      </c>
      <c r="H7" s="252">
        <v>1637.9660510763104</v>
      </c>
      <c r="I7" s="252">
        <v>1635.4766870297583</v>
      </c>
      <c r="J7" s="252">
        <v>1645.4243909700517</v>
      </c>
      <c r="K7" s="252">
        <v>1632.7731254801024</v>
      </c>
      <c r="L7" s="252">
        <v>1628.4473662389144</v>
      </c>
      <c r="M7" s="252">
        <v>1640.024662225886</v>
      </c>
      <c r="N7" s="252">
        <v>1652.0279425975696</v>
      </c>
      <c r="O7" s="252">
        <v>1660.9341932374848</v>
      </c>
      <c r="P7" s="252">
        <v>1657.7612165734647</v>
      </c>
    </row>
    <row r="8" spans="1:18">
      <c r="A8" s="251" t="s">
        <v>182</v>
      </c>
      <c r="B8" s="362"/>
      <c r="C8" s="122" t="s">
        <v>60</v>
      </c>
      <c r="D8" s="254">
        <f t="shared" ref="D8:P8" si="1">D9/$D9*100</f>
        <v>100</v>
      </c>
      <c r="E8" s="255">
        <f t="shared" si="1"/>
        <v>98.329368394096377</v>
      </c>
      <c r="F8" s="255">
        <f t="shared" si="1"/>
        <v>97.477300832238015</v>
      </c>
      <c r="G8" s="255">
        <f t="shared" si="1"/>
        <v>95.597381170548729</v>
      </c>
      <c r="H8" s="255">
        <f t="shared" si="1"/>
        <v>95.729278220720488</v>
      </c>
      <c r="I8" s="255">
        <f t="shared" si="1"/>
        <v>95.140540964781749</v>
      </c>
      <c r="J8" s="255">
        <f t="shared" si="1"/>
        <v>94.721697792360388</v>
      </c>
      <c r="K8" s="255">
        <f t="shared" si="1"/>
        <v>93.714015265998569</v>
      </c>
      <c r="L8" s="255">
        <f t="shared" si="1"/>
        <v>92.751454958657305</v>
      </c>
      <c r="M8" s="255">
        <f t="shared" si="1"/>
        <v>92.017162658693948</v>
      </c>
      <c r="N8" s="255">
        <f t="shared" si="1"/>
        <v>91.48853255790209</v>
      </c>
      <c r="O8" s="255">
        <f t="shared" si="1"/>
        <v>90.247904639001945</v>
      </c>
      <c r="P8" s="255">
        <f t="shared" si="1"/>
        <v>91.111594564428728</v>
      </c>
    </row>
    <row r="9" spans="1:18">
      <c r="A9" s="251" t="s">
        <v>182</v>
      </c>
      <c r="B9" s="362" t="s">
        <v>188</v>
      </c>
      <c r="C9" s="122" t="s">
        <v>183</v>
      </c>
      <c r="D9" s="253">
        <f t="shared" ref="D9:P9" si="2">D7/D15</f>
        <v>1.5989125409464284</v>
      </c>
      <c r="E9" s="253">
        <f t="shared" si="2"/>
        <v>1.5722006026866209</v>
      </c>
      <c r="F9" s="253">
        <f t="shared" si="2"/>
        <v>1.5585767875827308</v>
      </c>
      <c r="G9" s="253">
        <f t="shared" si="2"/>
        <v>1.5285185163522632</v>
      </c>
      <c r="H9" s="253">
        <f t="shared" si="2"/>
        <v>1.530627434828598</v>
      </c>
      <c r="I9" s="253">
        <f t="shared" si="2"/>
        <v>1.5212140410101695</v>
      </c>
      <c r="J9" s="253">
        <f t="shared" si="2"/>
        <v>1.5145171049994264</v>
      </c>
      <c r="K9" s="253">
        <f t="shared" si="2"/>
        <v>1.4984051427125016</v>
      </c>
      <c r="L9" s="253">
        <f t="shared" si="2"/>
        <v>1.4830146452442496</v>
      </c>
      <c r="M9" s="253">
        <f t="shared" si="2"/>
        <v>1.4712739535729316</v>
      </c>
      <c r="N9" s="253">
        <f t="shared" si="2"/>
        <v>1.4628216205961528</v>
      </c>
      <c r="O9" s="253">
        <f t="shared" si="2"/>
        <v>1.4429850652143756</v>
      </c>
      <c r="P9" s="253">
        <f t="shared" si="2"/>
        <v>1.4567947117469153</v>
      </c>
    </row>
    <row r="10" spans="1:18" ht="6.95" customHeight="1">
      <c r="A10" s="192"/>
      <c r="B10" s="363"/>
      <c r="C10" s="184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15"/>
      <c r="O10" s="15"/>
    </row>
    <row r="11" spans="1:18" s="194" customFormat="1">
      <c r="A11" s="192" t="s">
        <v>59</v>
      </c>
      <c r="B11" s="364"/>
      <c r="C11" s="184" t="s">
        <v>60</v>
      </c>
      <c r="D11" s="254">
        <f>D12/$D$12*100</f>
        <v>100</v>
      </c>
      <c r="E11" s="255">
        <f t="shared" ref="E11:P11" si="3">E12/$D$12*100</f>
        <v>97.238451256260603</v>
      </c>
      <c r="F11" s="255">
        <f t="shared" si="3"/>
        <v>94.272939564426594</v>
      </c>
      <c r="G11" s="255">
        <f t="shared" si="3"/>
        <v>93.896682910269718</v>
      </c>
      <c r="H11" s="255">
        <f t="shared" si="3"/>
        <v>100.28578018298127</v>
      </c>
      <c r="I11" s="255">
        <f t="shared" si="3"/>
        <v>96.803482535671748</v>
      </c>
      <c r="J11" s="255">
        <f t="shared" si="3"/>
        <v>94.369030346405296</v>
      </c>
      <c r="K11" s="255">
        <f t="shared" si="3"/>
        <v>94.186980319955453</v>
      </c>
      <c r="L11" s="255">
        <f t="shared" si="3"/>
        <v>94.449904096309581</v>
      </c>
      <c r="M11" s="255">
        <f t="shared" si="3"/>
        <v>93.836626689811709</v>
      </c>
      <c r="N11" s="255">
        <f t="shared" si="3"/>
        <v>93.444607797174299</v>
      </c>
      <c r="O11" s="255">
        <f t="shared" si="3"/>
        <v>93.151206243782141</v>
      </c>
      <c r="P11" s="255">
        <f t="shared" si="3"/>
        <v>90.147339930513354</v>
      </c>
    </row>
    <row r="12" spans="1:18">
      <c r="A12" s="251" t="s">
        <v>61</v>
      </c>
      <c r="B12" s="364" t="s">
        <v>189</v>
      </c>
      <c r="C12" s="122" t="s">
        <v>62</v>
      </c>
      <c r="D12" s="253">
        <f t="shared" ref="D12:P12" si="4">+D15/D49</f>
        <v>0.45397470684874347</v>
      </c>
      <c r="E12" s="253">
        <f t="shared" si="4"/>
        <v>0.4414379740348674</v>
      </c>
      <c r="F12" s="253">
        <f t="shared" si="4"/>
        <v>0.42797530102529874</v>
      </c>
      <c r="G12" s="253">
        <f t="shared" si="4"/>
        <v>0.42626719098259114</v>
      </c>
      <c r="H12" s="253">
        <f t="shared" si="4"/>
        <v>0.45527207659666447</v>
      </c>
      <c r="I12" s="253">
        <f t="shared" si="4"/>
        <v>0.43946332606069038</v>
      </c>
      <c r="J12" s="253">
        <f t="shared" si="4"/>
        <v>0.42841152887109524</v>
      </c>
      <c r="K12" s="253">
        <f t="shared" si="4"/>
        <v>0.42758506779720146</v>
      </c>
      <c r="L12" s="253">
        <f t="shared" si="4"/>
        <v>0.42877867524014074</v>
      </c>
      <c r="M12" s="253">
        <f t="shared" si="4"/>
        <v>0.42599455093182248</v>
      </c>
      <c r="N12" s="253">
        <f t="shared" si="4"/>
        <v>0.42421488431318011</v>
      </c>
      <c r="O12" s="253">
        <f t="shared" si="4"/>
        <v>0.42288291547127838</v>
      </c>
      <c r="P12" s="253">
        <f t="shared" si="4"/>
        <v>0.40924612218148826</v>
      </c>
    </row>
    <row r="13" spans="1:18">
      <c r="A13" s="251" t="s">
        <v>300</v>
      </c>
      <c r="B13" s="364"/>
      <c r="C13" s="122" t="s">
        <v>63</v>
      </c>
      <c r="D13" s="252">
        <v>1035.041244</v>
      </c>
      <c r="E13" s="252">
        <v>1043.3930149999999</v>
      </c>
      <c r="F13" s="252">
        <v>1043.826</v>
      </c>
      <c r="G13" s="252">
        <v>1050.6501250000001</v>
      </c>
      <c r="H13" s="252">
        <v>1059.5672</v>
      </c>
      <c r="I13" s="252">
        <v>1064.4188000000001</v>
      </c>
      <c r="J13" s="252">
        <v>1075.788</v>
      </c>
      <c r="K13" s="252">
        <v>1079.377</v>
      </c>
      <c r="L13" s="252">
        <v>1088.181</v>
      </c>
      <c r="M13" s="252">
        <v>1104.7189999999998</v>
      </c>
      <c r="N13" s="252">
        <v>1119.2094000000002</v>
      </c>
      <c r="O13" s="252">
        <v>1140.58746</v>
      </c>
      <c r="P13" s="252">
        <v>1127.590149332194</v>
      </c>
    </row>
    <row r="14" spans="1:18">
      <c r="A14" s="251" t="s">
        <v>301</v>
      </c>
      <c r="B14" s="364"/>
      <c r="C14" s="122" t="s">
        <v>60</v>
      </c>
      <c r="D14" s="256">
        <f t="shared" ref="D14:P14" si="5">D15/$D15*100</f>
        <v>100</v>
      </c>
      <c r="E14" s="252">
        <f t="shared" si="5"/>
        <v>100.83642903799146</v>
      </c>
      <c r="F14" s="252">
        <f t="shared" si="5"/>
        <v>100.94872667233814</v>
      </c>
      <c r="G14" s="252">
        <f t="shared" si="5"/>
        <v>101.6340491256295</v>
      </c>
      <c r="H14" s="252">
        <f t="shared" si="5"/>
        <v>102.45037490676067</v>
      </c>
      <c r="I14" s="252">
        <f t="shared" si="5"/>
        <v>102.9276794637658</v>
      </c>
      <c r="J14" s="252">
        <f t="shared" si="5"/>
        <v>104.01162876882908</v>
      </c>
      <c r="K14" s="252">
        <f t="shared" si="5"/>
        <v>104.32171972280446</v>
      </c>
      <c r="L14" s="252">
        <f t="shared" si="5"/>
        <v>105.12510325147993</v>
      </c>
      <c r="M14" s="252">
        <f t="shared" si="5"/>
        <v>106.71733748795597</v>
      </c>
      <c r="N14" s="252">
        <f t="shared" si="5"/>
        <v>108.11953450811809</v>
      </c>
      <c r="O14" s="252">
        <f t="shared" si="5"/>
        <v>110.19673797642957</v>
      </c>
      <c r="P14" s="252">
        <f t="shared" si="5"/>
        <v>108.94361144606218</v>
      </c>
    </row>
    <row r="15" spans="1:18">
      <c r="A15" s="251" t="s">
        <v>301</v>
      </c>
      <c r="B15" s="362"/>
      <c r="C15" s="122" t="s">
        <v>63</v>
      </c>
      <c r="D15" s="252">
        <v>1044.532244</v>
      </c>
      <c r="E15" s="252">
        <v>1053.2690149999999</v>
      </c>
      <c r="F15" s="252">
        <v>1054.442</v>
      </c>
      <c r="G15" s="252">
        <v>1061.6004140000002</v>
      </c>
      <c r="H15" s="252">
        <v>1070.1272000000001</v>
      </c>
      <c r="I15" s="252">
        <v>1075.1128000000001</v>
      </c>
      <c r="J15" s="252">
        <v>1086.4349999999999</v>
      </c>
      <c r="K15" s="252">
        <v>1089.674</v>
      </c>
      <c r="L15" s="252">
        <v>1098.0656000000001</v>
      </c>
      <c r="M15" s="252">
        <v>1114.6969999999999</v>
      </c>
      <c r="N15" s="252">
        <v>1129.3434000000002</v>
      </c>
      <c r="O15" s="252">
        <v>1151.0404599999999</v>
      </c>
      <c r="P15" s="252">
        <v>1137.9511493321941</v>
      </c>
    </row>
    <row r="16" spans="1:18" ht="6.95" customHeight="1">
      <c r="A16" s="192"/>
      <c r="B16" s="363"/>
      <c r="C16" s="184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15"/>
      <c r="O16" s="15"/>
    </row>
    <row r="17" spans="1:16" ht="15" customHeight="1">
      <c r="A17" s="250" t="s">
        <v>193</v>
      </c>
      <c r="B17" s="365"/>
      <c r="C17" s="122" t="s">
        <v>60</v>
      </c>
      <c r="D17" s="254">
        <f>D18/$D$18*100</f>
        <v>100</v>
      </c>
      <c r="E17" s="255">
        <f t="shared" ref="E17:P17" si="6">E18/$D$18*100</f>
        <v>104.9791455417235</v>
      </c>
      <c r="F17" s="255">
        <f t="shared" si="6"/>
        <v>108.19376896211065</v>
      </c>
      <c r="G17" s="255">
        <f t="shared" si="6"/>
        <v>106.88626039549256</v>
      </c>
      <c r="H17" s="255">
        <f t="shared" si="6"/>
        <v>97.806264369254819</v>
      </c>
      <c r="I17" s="255">
        <f t="shared" si="6"/>
        <v>103.30752523470524</v>
      </c>
      <c r="J17" s="255">
        <f t="shared" si="6"/>
        <v>105.50903796993494</v>
      </c>
      <c r="K17" s="255">
        <f t="shared" si="6"/>
        <v>102.7752402972242</v>
      </c>
      <c r="L17" s="255">
        <f t="shared" si="6"/>
        <v>103.87883534251139</v>
      </c>
      <c r="M17" s="255">
        <f t="shared" si="6"/>
        <v>106.15126841021869</v>
      </c>
      <c r="N17" s="255">
        <f t="shared" si="6"/>
        <v>107.98810265249399</v>
      </c>
      <c r="O17" s="255">
        <f t="shared" si="6"/>
        <v>109.48398483162249</v>
      </c>
      <c r="P17" s="255">
        <f t="shared" si="6"/>
        <v>110.51008096234993</v>
      </c>
    </row>
    <row r="18" spans="1:16">
      <c r="A18" s="251" t="s">
        <v>302</v>
      </c>
      <c r="B18" s="362"/>
      <c r="C18" s="122" t="s">
        <v>181</v>
      </c>
      <c r="D18" s="252">
        <f t="shared" ref="D18:P18" si="7">SUM(D31,D39,D45)</f>
        <v>506.82850780131076</v>
      </c>
      <c r="E18" s="252">
        <f t="shared" si="7"/>
        <v>532.0642368516834</v>
      </c>
      <c r="F18" s="252">
        <f t="shared" si="7"/>
        <v>548.35686476466321</v>
      </c>
      <c r="G18" s="252">
        <f t="shared" si="7"/>
        <v>541.73003860709832</v>
      </c>
      <c r="H18" s="252">
        <f t="shared" si="7"/>
        <v>495.71003023889932</v>
      </c>
      <c r="I18" s="252">
        <f t="shared" si="7"/>
        <v>523.59198859351909</v>
      </c>
      <c r="J18" s="252">
        <f t="shared" si="7"/>
        <v>534.74988273853967</v>
      </c>
      <c r="K18" s="252">
        <f t="shared" si="7"/>
        <v>520.8942167876329</v>
      </c>
      <c r="L18" s="252">
        <f t="shared" si="7"/>
        <v>526.48755108783109</v>
      </c>
      <c r="M18" s="252">
        <f t="shared" si="7"/>
        <v>538.00488969567562</v>
      </c>
      <c r="N18" s="252">
        <f t="shared" si="7"/>
        <v>547.314489276583</v>
      </c>
      <c r="O18" s="252">
        <f t="shared" si="7"/>
        <v>554.89604660352575</v>
      </c>
      <c r="P18" s="252">
        <f t="shared" si="7"/>
        <v>560.09659431149862</v>
      </c>
    </row>
    <row r="19" spans="1:16">
      <c r="A19" s="251" t="s">
        <v>184</v>
      </c>
      <c r="B19" s="362"/>
      <c r="C19" s="122" t="s">
        <v>60</v>
      </c>
      <c r="D19" s="256">
        <f t="shared" ref="D19:P19" si="8">D20/$D20*100</f>
        <v>100</v>
      </c>
      <c r="E19" s="252">
        <f t="shared" si="8"/>
        <v>96.747704952539877</v>
      </c>
      <c r="F19" s="252">
        <f t="shared" si="8"/>
        <v>96.027138919268694</v>
      </c>
      <c r="G19" s="252">
        <f t="shared" si="8"/>
        <v>94.292071290786126</v>
      </c>
      <c r="H19" s="252">
        <f t="shared" si="8"/>
        <v>96.99013724024293</v>
      </c>
      <c r="I19" s="252">
        <f t="shared" si="8"/>
        <v>95.184267228024709</v>
      </c>
      <c r="J19" s="252">
        <f t="shared" si="8"/>
        <v>97.086369847019512</v>
      </c>
      <c r="K19" s="252">
        <f t="shared" si="8"/>
        <v>96.212843577983449</v>
      </c>
      <c r="L19" s="252">
        <f t="shared" si="8"/>
        <v>94.905169930268684</v>
      </c>
      <c r="M19" s="252">
        <f t="shared" si="8"/>
        <v>95.328672361571137</v>
      </c>
      <c r="N19" s="252">
        <f t="shared" si="8"/>
        <v>94.582739516677265</v>
      </c>
      <c r="O19" s="252">
        <f t="shared" si="8"/>
        <v>92.967684485607165</v>
      </c>
      <c r="P19" s="252">
        <f t="shared" si="8"/>
        <v>91.850581110329017</v>
      </c>
    </row>
    <row r="20" spans="1:16">
      <c r="A20" s="251" t="s">
        <v>184</v>
      </c>
      <c r="B20" s="362" t="s">
        <v>192</v>
      </c>
      <c r="C20" s="122" t="s">
        <v>186</v>
      </c>
      <c r="D20" s="253">
        <f t="shared" ref="D20:P20" si="9">D18/D25</f>
        <v>0.90150028352850053</v>
      </c>
      <c r="E20" s="253">
        <f t="shared" si="9"/>
        <v>0.87218083445446415</v>
      </c>
      <c r="F20" s="253">
        <f t="shared" si="9"/>
        <v>0.86568492962151433</v>
      </c>
      <c r="G20" s="253">
        <f t="shared" si="9"/>
        <v>0.85004329003133283</v>
      </c>
      <c r="H20" s="253">
        <f t="shared" si="9"/>
        <v>0.8743663622154717</v>
      </c>
      <c r="I20" s="253">
        <f t="shared" si="9"/>
        <v>0.85808643893516834</v>
      </c>
      <c r="J20" s="253">
        <f t="shared" si="9"/>
        <v>0.87523389943840946</v>
      </c>
      <c r="K20" s="253">
        <f t="shared" si="9"/>
        <v>0.86735905764635346</v>
      </c>
      <c r="L20" s="253">
        <f t="shared" si="9"/>
        <v>0.85557037600457742</v>
      </c>
      <c r="M20" s="253">
        <f t="shared" si="9"/>
        <v>0.85938825162351917</v>
      </c>
      <c r="N20" s="253">
        <f t="shared" si="9"/>
        <v>0.85266366491186862</v>
      </c>
      <c r="O20" s="253">
        <f t="shared" si="9"/>
        <v>0.83810393922763049</v>
      </c>
      <c r="P20" s="253">
        <f t="shared" si="9"/>
        <v>0.82803324913219134</v>
      </c>
    </row>
    <row r="21" spans="1:16" ht="6.95" customHeight="1">
      <c r="A21" s="192"/>
      <c r="B21" s="363"/>
      <c r="C21" s="184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15"/>
      <c r="O21" s="15"/>
      <c r="P21" s="15"/>
    </row>
    <row r="22" spans="1:16" s="194" customFormat="1">
      <c r="A22" s="251" t="s">
        <v>64</v>
      </c>
      <c r="B22" s="366"/>
      <c r="C22" s="184" t="s">
        <v>190</v>
      </c>
      <c r="D22" s="256">
        <f t="shared" ref="D22:I22" si="10">+D23/$D23*100</f>
        <v>100</v>
      </c>
      <c r="E22" s="252">
        <f t="shared" si="10"/>
        <v>104.63643574787393</v>
      </c>
      <c r="F22" s="252">
        <f t="shared" si="10"/>
        <v>105.21907130962198</v>
      </c>
      <c r="G22" s="252">
        <f t="shared" si="10"/>
        <v>104.72677473146581</v>
      </c>
      <c r="H22" s="252">
        <f t="shared" si="10"/>
        <v>98.710852658713705</v>
      </c>
      <c r="I22" s="252">
        <f t="shared" si="10"/>
        <v>102.0764568691596</v>
      </c>
      <c r="J22" s="252">
        <f t="shared" ref="J22:P22" si="11">J23/$D23*100</f>
        <v>98.600472438734315</v>
      </c>
      <c r="K22" s="252">
        <f t="shared" si="11"/>
        <v>96.443194281727131</v>
      </c>
      <c r="L22" s="252">
        <f t="shared" si="11"/>
        <v>98.340471586609553</v>
      </c>
      <c r="M22" s="252">
        <f t="shared" si="11"/>
        <v>97.912705019833382</v>
      </c>
      <c r="N22" s="252">
        <f t="shared" si="11"/>
        <v>98.676582531697164</v>
      </c>
      <c r="O22" s="252">
        <f t="shared" si="11"/>
        <v>99.549326424387601</v>
      </c>
      <c r="P22" s="252">
        <f t="shared" si="11"/>
        <v>99.556847703406333</v>
      </c>
    </row>
    <row r="23" spans="1:16">
      <c r="A23" s="251" t="s">
        <v>65</v>
      </c>
      <c r="B23" s="364" t="s">
        <v>191</v>
      </c>
      <c r="C23" s="122" t="s">
        <v>66</v>
      </c>
      <c r="D23" s="253">
        <f t="shared" ref="D23:P23" si="12">+D25/D49</f>
        <v>0.24434585328963951</v>
      </c>
      <c r="E23" s="253">
        <f t="shared" si="12"/>
        <v>0.25567479178000796</v>
      </c>
      <c r="F23" s="253">
        <f t="shared" si="12"/>
        <v>0.25709843761493012</v>
      </c>
      <c r="G23" s="253">
        <f t="shared" si="12"/>
        <v>0.25589553134031873</v>
      </c>
      <c r="H23" s="253">
        <f t="shared" si="12"/>
        <v>0.24119587521841282</v>
      </c>
      <c r="I23" s="253">
        <f t="shared" si="12"/>
        <v>0.24941958954477889</v>
      </c>
      <c r="J23" s="253">
        <f t="shared" si="12"/>
        <v>0.24092616572804121</v>
      </c>
      <c r="K23" s="253">
        <f t="shared" si="12"/>
        <v>0.23565494600747097</v>
      </c>
      <c r="L23" s="253">
        <f t="shared" si="12"/>
        <v>0.24029086442735662</v>
      </c>
      <c r="M23" s="253">
        <f t="shared" si="12"/>
        <v>0.23924563455967957</v>
      </c>
      <c r="N23" s="253">
        <f t="shared" si="12"/>
        <v>0.2411121375841308</v>
      </c>
      <c r="O23" s="253">
        <f t="shared" si="12"/>
        <v>0.24324465109575849</v>
      </c>
      <c r="P23" s="253">
        <f t="shared" si="12"/>
        <v>0.24326302902915509</v>
      </c>
    </row>
    <row r="24" spans="1:16">
      <c r="A24" s="251" t="s">
        <v>303</v>
      </c>
      <c r="B24" s="364"/>
      <c r="C24" s="122" t="s">
        <v>60</v>
      </c>
      <c r="D24" s="256">
        <f t="shared" ref="D24:P24" si="13">D25/$D25*100</f>
        <v>100</v>
      </c>
      <c r="E24" s="252">
        <f t="shared" si="13"/>
        <v>108.50815075481283</v>
      </c>
      <c r="F24" s="252">
        <f t="shared" si="13"/>
        <v>112.66999119183446</v>
      </c>
      <c r="G24" s="252">
        <f t="shared" si="13"/>
        <v>113.35657275558977</v>
      </c>
      <c r="H24" s="252">
        <f t="shared" si="13"/>
        <v>100.84145373151743</v>
      </c>
      <c r="I24" s="252">
        <f t="shared" si="13"/>
        <v>108.53424441165296</v>
      </c>
      <c r="J24" s="252">
        <f t="shared" si="13"/>
        <v>108.67543830940139</v>
      </c>
      <c r="K24" s="252">
        <f t="shared" si="13"/>
        <v>106.82070758455626</v>
      </c>
      <c r="L24" s="252">
        <f t="shared" si="13"/>
        <v>109.4554020806623</v>
      </c>
      <c r="M24" s="252">
        <f t="shared" si="13"/>
        <v>111.35292853717573</v>
      </c>
      <c r="N24" s="252">
        <f t="shared" si="13"/>
        <v>114.17316013928</v>
      </c>
      <c r="O24" s="252">
        <f t="shared" si="13"/>
        <v>117.76563591682473</v>
      </c>
      <c r="P24" s="252">
        <f t="shared" si="13"/>
        <v>120.31505911716283</v>
      </c>
    </row>
    <row r="25" spans="1:16">
      <c r="A25" s="251" t="s">
        <v>303</v>
      </c>
      <c r="B25" s="362"/>
      <c r="C25" s="122" t="s">
        <v>67</v>
      </c>
      <c r="D25" s="252">
        <v>562.2056</v>
      </c>
      <c r="E25" s="252">
        <v>610.03890000000001</v>
      </c>
      <c r="F25" s="252">
        <v>633.43700000000001</v>
      </c>
      <c r="G25" s="252">
        <v>637.29700000000003</v>
      </c>
      <c r="H25" s="252">
        <v>566.93629999999996</v>
      </c>
      <c r="I25" s="252">
        <v>610.18560000000002</v>
      </c>
      <c r="J25" s="252">
        <v>610.97939999999994</v>
      </c>
      <c r="K25" s="252">
        <v>600.55200000000002</v>
      </c>
      <c r="L25" s="252">
        <v>615.36439999999993</v>
      </c>
      <c r="M25" s="252">
        <v>626.03240000000005</v>
      </c>
      <c r="N25" s="252">
        <v>641.88789999999995</v>
      </c>
      <c r="O25" s="252">
        <v>662.08500000000004</v>
      </c>
      <c r="P25" s="252">
        <v>676.41800000000001</v>
      </c>
    </row>
    <row r="26" spans="1:16" ht="6.95" customHeight="1">
      <c r="A26" s="192"/>
      <c r="B26" s="363"/>
      <c r="C26" s="184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15"/>
      <c r="O26" s="15"/>
    </row>
    <row r="27" spans="1:16">
      <c r="A27" s="250" t="s">
        <v>203</v>
      </c>
      <c r="B27" s="364" t="s">
        <v>195</v>
      </c>
      <c r="C27" s="122" t="s">
        <v>68</v>
      </c>
      <c r="D27" s="257">
        <f>D31/D18*100</f>
        <v>91.409669896416816</v>
      </c>
      <c r="E27" s="257">
        <f t="shared" ref="E27:N27" si="14">E31/E18*100</f>
        <v>91.756500818177472</v>
      </c>
      <c r="F27" s="257">
        <f t="shared" si="14"/>
        <v>91.979297010411486</v>
      </c>
      <c r="G27" s="257">
        <f t="shared" si="14"/>
        <v>92.036931051495714</v>
      </c>
      <c r="H27" s="257">
        <f t="shared" si="14"/>
        <v>92.664341388582599</v>
      </c>
      <c r="I27" s="257">
        <f t="shared" si="14"/>
        <v>92.198717328518427</v>
      </c>
      <c r="J27" s="257">
        <f t="shared" si="14"/>
        <v>92.480551514703464</v>
      </c>
      <c r="K27" s="257">
        <f t="shared" si="14"/>
        <v>92.536553162630597</v>
      </c>
      <c r="L27" s="257">
        <f t="shared" si="14"/>
        <v>92.472207972354042</v>
      </c>
      <c r="M27" s="257">
        <f t="shared" si="14"/>
        <v>92.855037606138097</v>
      </c>
      <c r="N27" s="257">
        <f t="shared" si="14"/>
        <v>92.971986467717329</v>
      </c>
      <c r="O27" s="257">
        <f>O31/O18*100</f>
        <v>93.370953644581036</v>
      </c>
      <c r="P27" s="257">
        <f>P31/P18*100</f>
        <v>93.461269652712545</v>
      </c>
    </row>
    <row r="28" spans="1:16">
      <c r="A28" s="251" t="s">
        <v>194</v>
      </c>
      <c r="B28" s="362"/>
      <c r="C28" s="122" t="s">
        <v>190</v>
      </c>
      <c r="D28" s="256">
        <f>D29/$D$29*100</f>
        <v>100</v>
      </c>
      <c r="E28" s="252">
        <f t="shared" ref="E28:P28" si="15">E29/$D$29*100</f>
        <v>111.10580521162588</v>
      </c>
      <c r="F28" s="252">
        <f t="shared" si="15"/>
        <v>107.05059931997209</v>
      </c>
      <c r="G28" s="252">
        <f t="shared" si="15"/>
        <v>105.81322918082503</v>
      </c>
      <c r="H28" s="252">
        <f t="shared" si="15"/>
        <v>94.03978415139467</v>
      </c>
      <c r="I28" s="252">
        <f t="shared" si="15"/>
        <v>98.811920090998512</v>
      </c>
      <c r="J28" s="252">
        <f t="shared" si="15"/>
        <v>96.999955245219454</v>
      </c>
      <c r="K28" s="252">
        <f t="shared" si="15"/>
        <v>92.983253275124838</v>
      </c>
      <c r="L28" s="252">
        <f t="shared" si="15"/>
        <v>92.447919668090492</v>
      </c>
      <c r="M28" s="252">
        <f t="shared" si="15"/>
        <v>88.140636870749617</v>
      </c>
      <c r="N28" s="252">
        <f t="shared" si="15"/>
        <v>89.031403847045027</v>
      </c>
      <c r="O28" s="252">
        <f t="shared" si="15"/>
        <v>89.42997571859847</v>
      </c>
      <c r="P28" s="252">
        <f t="shared" si="15"/>
        <v>106.82639158916258</v>
      </c>
    </row>
    <row r="29" spans="1:16">
      <c r="A29" s="251" t="s">
        <v>304</v>
      </c>
      <c r="B29" s="362"/>
      <c r="C29" s="122" t="s">
        <v>181</v>
      </c>
      <c r="D29" s="258">
        <v>391.94215536115161</v>
      </c>
      <c r="E29" s="258">
        <v>435.47048767780916</v>
      </c>
      <c r="F29" s="258">
        <v>419.57642630172893</v>
      </c>
      <c r="G29" s="258">
        <v>414.72665110856065</v>
      </c>
      <c r="H29" s="258">
        <v>368.5815568999509</v>
      </c>
      <c r="I29" s="258">
        <v>387.28556935839839</v>
      </c>
      <c r="J29" s="258">
        <v>380.18371528746559</v>
      </c>
      <c r="K29" s="258">
        <v>364.44056701144285</v>
      </c>
      <c r="L29" s="258">
        <v>362.34236893365988</v>
      </c>
      <c r="M29" s="258">
        <v>345.46031190026196</v>
      </c>
      <c r="N29" s="258">
        <v>348.95160318639955</v>
      </c>
      <c r="O29" s="258">
        <v>350.51377437042936</v>
      </c>
      <c r="P29" s="258">
        <v>418.6976616891078</v>
      </c>
    </row>
    <row r="30" spans="1:16">
      <c r="A30" s="251" t="s">
        <v>305</v>
      </c>
      <c r="B30" s="362"/>
      <c r="C30" s="122" t="s">
        <v>181</v>
      </c>
      <c r="D30" s="258">
        <v>526.05564810316184</v>
      </c>
      <c r="E30" s="258">
        <v>564.86330285009797</v>
      </c>
      <c r="F30" s="258">
        <v>571.89479261077656</v>
      </c>
      <c r="G30" s="258">
        <v>575.94461115272281</v>
      </c>
      <c r="H30" s="258">
        <v>568.12135288197533</v>
      </c>
      <c r="I30" s="258">
        <v>574.5374149759275</v>
      </c>
      <c r="J30" s="258">
        <v>555.39448250316093</v>
      </c>
      <c r="K30" s="258">
        <v>540.03823606935362</v>
      </c>
      <c r="L30" s="258">
        <v>559.449253832203</v>
      </c>
      <c r="M30" s="258">
        <v>533.1892716567553</v>
      </c>
      <c r="N30" s="258">
        <v>549.36644468254281</v>
      </c>
      <c r="O30" s="258">
        <v>560.93861415013123</v>
      </c>
      <c r="P30" s="258">
        <v>596.69721007099406</v>
      </c>
    </row>
    <row r="31" spans="1:16">
      <c r="A31" s="251" t="s">
        <v>306</v>
      </c>
      <c r="B31" s="362"/>
      <c r="C31" s="122" t="s">
        <v>181</v>
      </c>
      <c r="D31" s="252">
        <v>463.29026592211329</v>
      </c>
      <c r="E31" s="252">
        <v>488.20352584004462</v>
      </c>
      <c r="F31" s="252">
        <v>504.37478931887006</v>
      </c>
      <c r="G31" s="252">
        <v>498.59170211805622</v>
      </c>
      <c r="H31" s="252">
        <v>459.34643471801968</v>
      </c>
      <c r="I31" s="252">
        <v>482.74509751810706</v>
      </c>
      <c r="J31" s="252">
        <v>494.53964078083158</v>
      </c>
      <c r="K31" s="252">
        <v>482.01755383875621</v>
      </c>
      <c r="L31" s="252">
        <v>486.85466319049294</v>
      </c>
      <c r="M31" s="252">
        <v>499.56464264978132</v>
      </c>
      <c r="N31" s="252">
        <v>508.84915290608097</v>
      </c>
      <c r="O31" s="252">
        <v>518.1117304497908</v>
      </c>
      <c r="P31" s="252">
        <v>523.47338832512912</v>
      </c>
    </row>
    <row r="32" spans="1:16">
      <c r="A32" s="251" t="s">
        <v>184</v>
      </c>
      <c r="B32" s="362" t="s">
        <v>196</v>
      </c>
      <c r="C32" s="122" t="s">
        <v>186</v>
      </c>
      <c r="D32" s="253">
        <f t="shared" ref="D32:P32" si="16">D29/D35</f>
        <v>0.97331229648972695</v>
      </c>
      <c r="E32" s="253">
        <f t="shared" si="16"/>
        <v>0.99183426539687158</v>
      </c>
      <c r="F32" s="253">
        <f t="shared" si="16"/>
        <v>0.92396142376830281</v>
      </c>
      <c r="G32" s="253">
        <f t="shared" si="16"/>
        <v>0.90633101817148076</v>
      </c>
      <c r="H32" s="253">
        <f t="shared" si="16"/>
        <v>0.88685565762085794</v>
      </c>
      <c r="I32" s="253">
        <f t="shared" si="16"/>
        <v>0.87901479800040716</v>
      </c>
      <c r="J32" s="253">
        <f t="shared" si="16"/>
        <v>0.85890942136003035</v>
      </c>
      <c r="K32" s="253">
        <f t="shared" si="16"/>
        <v>0.84361418116714326</v>
      </c>
      <c r="L32" s="253">
        <f t="shared" si="16"/>
        <v>0.81851726531464819</v>
      </c>
      <c r="M32" s="253">
        <f t="shared" si="16"/>
        <v>0.76439520851747378</v>
      </c>
      <c r="N32" s="253">
        <f t="shared" si="16"/>
        <v>0.74950996554009697</v>
      </c>
      <c r="O32" s="253">
        <f t="shared" si="16"/>
        <v>0.73109301801365212</v>
      </c>
      <c r="P32" s="253">
        <f t="shared" si="16"/>
        <v>0.85274472849105454</v>
      </c>
    </row>
    <row r="33" spans="1:16">
      <c r="A33" s="251" t="s">
        <v>184</v>
      </c>
      <c r="B33" s="362"/>
      <c r="C33" s="122" t="s">
        <v>186</v>
      </c>
      <c r="D33" s="253">
        <f t="shared" ref="D33:P33" si="17">D30/D35</f>
        <v>1.3063571344217544</v>
      </c>
      <c r="E33" s="253">
        <f t="shared" si="17"/>
        <v>1.2865413268751507</v>
      </c>
      <c r="F33" s="253">
        <f t="shared" si="17"/>
        <v>1.2593861182428256</v>
      </c>
      <c r="G33" s="253">
        <f t="shared" si="17"/>
        <v>1.2586518480091236</v>
      </c>
      <c r="H33" s="253">
        <f t="shared" si="17"/>
        <v>1.3669746263385618</v>
      </c>
      <c r="I33" s="253">
        <f t="shared" si="17"/>
        <v>1.3040168023957108</v>
      </c>
      <c r="J33" s="253">
        <f t="shared" si="17"/>
        <v>1.2547448362764499</v>
      </c>
      <c r="K33" s="253">
        <f t="shared" si="17"/>
        <v>1.2500911137762871</v>
      </c>
      <c r="L33" s="253">
        <f t="shared" si="17"/>
        <v>1.2637740231060148</v>
      </c>
      <c r="M33" s="253">
        <f t="shared" si="17"/>
        <v>1.1797804565319052</v>
      </c>
      <c r="N33" s="253">
        <f t="shared" si="17"/>
        <v>1.1799791755160691</v>
      </c>
      <c r="O33" s="253">
        <f t="shared" si="17"/>
        <v>1.1699919784208412</v>
      </c>
      <c r="P33" s="253">
        <f t="shared" si="17"/>
        <v>1.2152692669470349</v>
      </c>
    </row>
    <row r="34" spans="1:16">
      <c r="A34" s="251" t="s">
        <v>184</v>
      </c>
      <c r="B34" s="362"/>
      <c r="C34" s="122" t="s">
        <v>186</v>
      </c>
      <c r="D34" s="253">
        <f t="shared" ref="D34:P34" si="18">D31/D35</f>
        <v>1.1504914857920463</v>
      </c>
      <c r="E34" s="253">
        <f t="shared" si="18"/>
        <v>1.1119398423481228</v>
      </c>
      <c r="F34" s="253">
        <f t="shared" si="18"/>
        <v>1.1106983596756486</v>
      </c>
      <c r="G34" s="253">
        <f t="shared" si="18"/>
        <v>1.0896071516614954</v>
      </c>
      <c r="H34" s="253">
        <f t="shared" si="18"/>
        <v>1.1052478801814407</v>
      </c>
      <c r="I34" s="253">
        <f t="shared" si="18"/>
        <v>1.0956774998964049</v>
      </c>
      <c r="J34" s="253">
        <f t="shared" si="18"/>
        <v>1.1172618384811328</v>
      </c>
      <c r="K34" s="253">
        <f t="shared" si="18"/>
        <v>1.1157836991761239</v>
      </c>
      <c r="L34" s="253">
        <f t="shared" si="18"/>
        <v>1.0997856769913823</v>
      </c>
      <c r="M34" s="253">
        <f t="shared" si="18"/>
        <v>1.1053797094251605</v>
      </c>
      <c r="N34" s="253">
        <f t="shared" si="18"/>
        <v>1.0929524540857847</v>
      </c>
      <c r="O34" s="253">
        <f t="shared" si="18"/>
        <v>1.0806647167095449</v>
      </c>
      <c r="P34" s="253">
        <f t="shared" si="18"/>
        <v>1.0661372470980226</v>
      </c>
    </row>
    <row r="35" spans="1:16">
      <c r="A35" s="251" t="s">
        <v>307</v>
      </c>
      <c r="B35" s="362"/>
      <c r="C35" s="122" t="s">
        <v>67</v>
      </c>
      <c r="D35" s="252">
        <v>402.68899999999996</v>
      </c>
      <c r="E35" s="252">
        <v>439.05569999999994</v>
      </c>
      <c r="F35" s="252">
        <v>454.10599999999999</v>
      </c>
      <c r="G35" s="252">
        <v>457.58850000000001</v>
      </c>
      <c r="H35" s="252">
        <v>415.60489999999999</v>
      </c>
      <c r="I35" s="252">
        <v>440.59050000000002</v>
      </c>
      <c r="J35" s="252">
        <v>442.6354</v>
      </c>
      <c r="K35" s="252">
        <v>431.9991</v>
      </c>
      <c r="L35" s="252">
        <v>442.6814</v>
      </c>
      <c r="M35" s="252">
        <v>451.93939999999998</v>
      </c>
      <c r="N35" s="252">
        <v>465.57299999999998</v>
      </c>
      <c r="O35" s="252">
        <v>479.43799999999999</v>
      </c>
      <c r="P35" s="252">
        <v>491</v>
      </c>
    </row>
    <row r="36" spans="1:16" ht="5.25" customHeight="1">
      <c r="A36" s="192"/>
      <c r="B36" s="363"/>
      <c r="C36" s="184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15"/>
      <c r="O36" s="15"/>
    </row>
    <row r="37" spans="1:16">
      <c r="A37" s="250" t="s">
        <v>197</v>
      </c>
      <c r="B37" s="364" t="s">
        <v>198</v>
      </c>
      <c r="C37" s="122" t="s">
        <v>68</v>
      </c>
      <c r="D37" s="257">
        <f t="shared" ref="D37:P37" si="19">+D39/D18*100</f>
        <v>3.8000071377607783</v>
      </c>
      <c r="E37" s="257">
        <f t="shared" si="19"/>
        <v>3.737170961754162</v>
      </c>
      <c r="F37" s="257">
        <f t="shared" si="19"/>
        <v>3.6450440305249492</v>
      </c>
      <c r="G37" s="257">
        <f t="shared" si="19"/>
        <v>3.6262278101412213</v>
      </c>
      <c r="H37" s="257">
        <f t="shared" si="19"/>
        <v>3.2746477194203911</v>
      </c>
      <c r="I37" s="257">
        <f t="shared" si="19"/>
        <v>3.5330283454741149</v>
      </c>
      <c r="J37" s="257">
        <f t="shared" si="19"/>
        <v>3.5390082849846274</v>
      </c>
      <c r="K37" s="257">
        <f t="shared" si="19"/>
        <v>3.5204620167794412</v>
      </c>
      <c r="L37" s="257">
        <f t="shared" si="19"/>
        <v>3.5945999232834329</v>
      </c>
      <c r="M37" s="257">
        <f t="shared" si="19"/>
        <v>3.2943183647812999</v>
      </c>
      <c r="N37" s="257">
        <f t="shared" si="19"/>
        <v>3.3159425476627526</v>
      </c>
      <c r="O37" s="257">
        <f t="shared" si="19"/>
        <v>3.1683484296748485</v>
      </c>
      <c r="P37" s="257">
        <f t="shared" si="19"/>
        <v>2.9607247130783314</v>
      </c>
    </row>
    <row r="38" spans="1:16">
      <c r="A38" s="251" t="s">
        <v>194</v>
      </c>
      <c r="B38" s="362"/>
      <c r="C38" s="122" t="s">
        <v>190</v>
      </c>
      <c r="D38" s="256">
        <f>D39/$D$39*100</f>
        <v>100</v>
      </c>
      <c r="E38" s="252">
        <f t="shared" ref="E38:P38" si="20">E39/$D$39*100</f>
        <v>103.24323089021286</v>
      </c>
      <c r="F38" s="252">
        <f t="shared" si="20"/>
        <v>103.78166077017612</v>
      </c>
      <c r="G38" s="252">
        <f t="shared" si="20"/>
        <v>101.99821103402662</v>
      </c>
      <c r="H38" s="252">
        <f t="shared" si="20"/>
        <v>84.284331305372106</v>
      </c>
      <c r="I38" s="252">
        <f t="shared" si="20"/>
        <v>96.049402467720611</v>
      </c>
      <c r="J38" s="252">
        <f t="shared" si="20"/>
        <v>98.262278458873752</v>
      </c>
      <c r="K38" s="252">
        <f t="shared" si="20"/>
        <v>95.214644766421245</v>
      </c>
      <c r="L38" s="252">
        <f t="shared" si="20"/>
        <v>98.263724255264975</v>
      </c>
      <c r="M38" s="252">
        <f t="shared" si="20"/>
        <v>92.0251095040514</v>
      </c>
      <c r="N38" s="252">
        <f t="shared" si="20"/>
        <v>94.23201884767623</v>
      </c>
      <c r="O38" s="252">
        <f t="shared" si="20"/>
        <v>91.284936801519621</v>
      </c>
      <c r="P38" s="252">
        <f t="shared" si="20"/>
        <v>86.102450834426378</v>
      </c>
    </row>
    <row r="39" spans="1:16">
      <c r="A39" s="251" t="s">
        <v>308</v>
      </c>
      <c r="B39" s="362"/>
      <c r="C39" s="122" t="s">
        <v>181</v>
      </c>
      <c r="D39" s="252">
        <v>19.259519472656251</v>
      </c>
      <c r="E39" s="252">
        <v>19.884150157499999</v>
      </c>
      <c r="F39" s="252">
        <v>19.987849165078124</v>
      </c>
      <c r="G39" s="252">
        <v>19.644365315859375</v>
      </c>
      <c r="H39" s="252">
        <v>16.23275720015625</v>
      </c>
      <c r="I39" s="252">
        <v>18.498653371640625</v>
      </c>
      <c r="J39" s="252">
        <v>18.924842654062498</v>
      </c>
      <c r="K39" s="252">
        <v>18.337883049609374</v>
      </c>
      <c r="L39" s="252">
        <v>18.925121107500001</v>
      </c>
      <c r="M39" s="252">
        <v>17.723593884666016</v>
      </c>
      <c r="N39" s="252">
        <v>18.148634019445311</v>
      </c>
      <c r="O39" s="252">
        <v>17.581040178890625</v>
      </c>
      <c r="P39" s="252">
        <v>16.582918284890624</v>
      </c>
    </row>
    <row r="40" spans="1:16">
      <c r="A40" s="251" t="s">
        <v>184</v>
      </c>
      <c r="B40" s="362" t="s">
        <v>199</v>
      </c>
      <c r="C40" s="122" t="s">
        <v>186</v>
      </c>
      <c r="D40" s="253">
        <f t="shared" ref="D40:P40" si="21">D39/D41</f>
        <v>0.20183732587854089</v>
      </c>
      <c r="E40" s="253">
        <f t="shared" si="21"/>
        <v>0.18581928601132625</v>
      </c>
      <c r="F40" s="253">
        <f t="shared" si="21"/>
        <v>0.1743912155047605</v>
      </c>
      <c r="G40" s="253">
        <f t="shared" si="21"/>
        <v>0.16985754950938484</v>
      </c>
      <c r="H40" s="253">
        <f t="shared" si="21"/>
        <v>0.16938411419909688</v>
      </c>
      <c r="I40" s="253">
        <f t="shared" si="21"/>
        <v>0.17237393303615109</v>
      </c>
      <c r="J40" s="253">
        <f t="shared" si="21"/>
        <v>0.16700797456747443</v>
      </c>
      <c r="K40" s="253">
        <f t="shared" si="21"/>
        <v>0.16660957661027007</v>
      </c>
      <c r="L40" s="253">
        <f t="shared" si="21"/>
        <v>0.16805449732712921</v>
      </c>
      <c r="M40" s="253">
        <f t="shared" si="21"/>
        <v>0.15411820769274798</v>
      </c>
      <c r="N40" s="253">
        <f t="shared" si="21"/>
        <v>0.14998871090450669</v>
      </c>
      <c r="O40" s="253">
        <f t="shared" si="21"/>
        <v>0.13703071066945147</v>
      </c>
      <c r="P40" s="253">
        <f t="shared" si="21"/>
        <v>0.12765910919854215</v>
      </c>
    </row>
    <row r="41" spans="1:16">
      <c r="A41" s="251" t="s">
        <v>309</v>
      </c>
      <c r="B41" s="362"/>
      <c r="C41" s="122" t="s">
        <v>67</v>
      </c>
      <c r="D41" s="252">
        <v>95.421000000000006</v>
      </c>
      <c r="E41" s="252">
        <v>107.008</v>
      </c>
      <c r="F41" s="252">
        <v>114.61499999999999</v>
      </c>
      <c r="G41" s="252">
        <v>115.652</v>
      </c>
      <c r="H41" s="252">
        <v>95.834000000000003</v>
      </c>
      <c r="I41" s="252">
        <v>107.31699999999999</v>
      </c>
      <c r="J41" s="252">
        <v>113.31699999999999</v>
      </c>
      <c r="K41" s="252">
        <v>110.065</v>
      </c>
      <c r="L41" s="252">
        <v>112.613</v>
      </c>
      <c r="M41" s="252">
        <v>115</v>
      </c>
      <c r="N41" s="252">
        <v>121</v>
      </c>
      <c r="O41" s="252">
        <v>128.30000000000001</v>
      </c>
      <c r="P41" s="252">
        <v>129.9</v>
      </c>
    </row>
    <row r="42" spans="1:16" ht="6.95" customHeight="1">
      <c r="A42" s="192"/>
      <c r="B42" s="363"/>
      <c r="C42" s="184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6">
      <c r="A43" s="250" t="s">
        <v>200</v>
      </c>
      <c r="B43" s="364" t="s">
        <v>201</v>
      </c>
      <c r="C43" s="122" t="s">
        <v>68</v>
      </c>
      <c r="D43" s="257">
        <f t="shared" ref="D43:P43" si="22">+D45/D18*100</f>
        <v>4.7903229658224129</v>
      </c>
      <c r="E43" s="257">
        <f t="shared" si="22"/>
        <v>4.506328220068351</v>
      </c>
      <c r="F43" s="257">
        <f t="shared" si="22"/>
        <v>4.37565895906355</v>
      </c>
      <c r="G43" s="257">
        <f t="shared" si="22"/>
        <v>4.3368411383630541</v>
      </c>
      <c r="H43" s="257">
        <f t="shared" si="22"/>
        <v>4.0610108919970127</v>
      </c>
      <c r="I43" s="257">
        <f t="shared" si="22"/>
        <v>4.2682543260074652</v>
      </c>
      <c r="J43" s="257">
        <f t="shared" si="22"/>
        <v>3.9804402003119006</v>
      </c>
      <c r="K43" s="257">
        <f t="shared" si="22"/>
        <v>3.9429848205899543</v>
      </c>
      <c r="L43" s="257">
        <f t="shared" si="22"/>
        <v>3.9331921043625249</v>
      </c>
      <c r="M43" s="257">
        <f t="shared" si="22"/>
        <v>3.8506440290806134</v>
      </c>
      <c r="N43" s="257">
        <f t="shared" si="22"/>
        <v>3.7120709846199236</v>
      </c>
      <c r="O43" s="257">
        <f t="shared" si="22"/>
        <v>3.4606979257441308</v>
      </c>
      <c r="P43" s="257">
        <f t="shared" si="22"/>
        <v>3.578005634209132</v>
      </c>
    </row>
    <row r="44" spans="1:16">
      <c r="A44" s="251" t="s">
        <v>194</v>
      </c>
      <c r="B44" s="362"/>
      <c r="C44" s="122" t="s">
        <v>190</v>
      </c>
      <c r="D44" s="256">
        <f>D45/$D$45*100</f>
        <v>100</v>
      </c>
      <c r="E44" s="252">
        <f t="shared" ref="E44:P44" si="23">E45/$D$45*100</f>
        <v>98.755447064541173</v>
      </c>
      <c r="F44" s="252">
        <f t="shared" si="23"/>
        <v>98.82820800426633</v>
      </c>
      <c r="G44" s="252">
        <f t="shared" si="23"/>
        <v>96.767740821703597</v>
      </c>
      <c r="H44" s="252">
        <f t="shared" si="23"/>
        <v>82.915558667533901</v>
      </c>
      <c r="I44" s="252">
        <f t="shared" si="23"/>
        <v>92.048656142426509</v>
      </c>
      <c r="J44" s="252">
        <f t="shared" si="23"/>
        <v>87.671002399660139</v>
      </c>
      <c r="K44" s="252">
        <f t="shared" si="23"/>
        <v>84.595801852134073</v>
      </c>
      <c r="L44" s="252">
        <f t="shared" si="23"/>
        <v>85.291830612384501</v>
      </c>
      <c r="M44" s="252">
        <f t="shared" si="23"/>
        <v>85.328432091001403</v>
      </c>
      <c r="N44" s="252">
        <f t="shared" si="23"/>
        <v>83.681101545866312</v>
      </c>
      <c r="O44" s="252">
        <f t="shared" si="23"/>
        <v>79.095084384137976</v>
      </c>
      <c r="P44" s="252">
        <f t="shared" si="23"/>
        <v>82.542595800179271</v>
      </c>
    </row>
    <row r="45" spans="1:16">
      <c r="A45" s="251" t="s">
        <v>308</v>
      </c>
      <c r="B45" s="362"/>
      <c r="C45" s="122" t="s">
        <v>181</v>
      </c>
      <c r="D45" s="252">
        <v>24.278722406541227</v>
      </c>
      <c r="E45" s="252">
        <v>23.976560854138718</v>
      </c>
      <c r="F45" s="252">
        <v>23.99422628071498</v>
      </c>
      <c r="G45" s="252">
        <v>23.493971173182693</v>
      </c>
      <c r="H45" s="252">
        <v>20.130838320723388</v>
      </c>
      <c r="I45" s="252">
        <v>22.348237703771392</v>
      </c>
      <c r="J45" s="252">
        <v>21.285399303645583</v>
      </c>
      <c r="K45" s="252">
        <v>20.538779899267293</v>
      </c>
      <c r="L45" s="252">
        <v>20.707766789838185</v>
      </c>
      <c r="M45" s="252">
        <v>20.716653161228272</v>
      </c>
      <c r="N45" s="252">
        <v>20.316702351056762</v>
      </c>
      <c r="O45" s="252">
        <v>19.203275974844399</v>
      </c>
      <c r="P45" s="252">
        <v>20.040287701478885</v>
      </c>
    </row>
    <row r="46" spans="1:16">
      <c r="A46" s="251" t="s">
        <v>184</v>
      </c>
      <c r="B46" s="362" t="s">
        <v>202</v>
      </c>
      <c r="C46" s="122" t="s">
        <v>186</v>
      </c>
      <c r="D46" s="253">
        <f t="shared" ref="D46:P46" si="24">D45/D47</f>
        <v>0.3787892212030346</v>
      </c>
      <c r="E46" s="253">
        <f t="shared" si="24"/>
        <v>0.37477899020462174</v>
      </c>
      <c r="F46" s="253">
        <f t="shared" si="24"/>
        <v>0.37076188702507851</v>
      </c>
      <c r="G46" s="253">
        <f t="shared" si="24"/>
        <v>0.36676951087216275</v>
      </c>
      <c r="H46" s="253">
        <f t="shared" si="24"/>
        <v>0.36273480056224955</v>
      </c>
      <c r="I46" s="253">
        <f t="shared" si="24"/>
        <v>0.35884584956463655</v>
      </c>
      <c r="J46" s="253">
        <f t="shared" si="24"/>
        <v>0.38681736790385779</v>
      </c>
      <c r="K46" s="253">
        <f t="shared" si="24"/>
        <v>0.35116288837977244</v>
      </c>
      <c r="L46" s="253">
        <f t="shared" si="24"/>
        <v>0.34472726468849985</v>
      </c>
      <c r="M46" s="253">
        <f t="shared" si="24"/>
        <v>0.35057710999997077</v>
      </c>
      <c r="N46" s="253">
        <f t="shared" si="24"/>
        <v>0.36729167640286364</v>
      </c>
      <c r="O46" s="253">
        <f t="shared" si="24"/>
        <v>0.35334564879099856</v>
      </c>
      <c r="P46" s="253">
        <f t="shared" si="24"/>
        <v>0.36096919380162984</v>
      </c>
    </row>
    <row r="47" spans="1:16">
      <c r="A47" s="251" t="s">
        <v>185</v>
      </c>
      <c r="B47" s="362"/>
      <c r="C47" s="122" t="s">
        <v>67</v>
      </c>
      <c r="D47" s="252">
        <v>64.095600000000005</v>
      </c>
      <c r="E47" s="252">
        <v>63.975200000000001</v>
      </c>
      <c r="F47" s="252">
        <v>64.715999999999994</v>
      </c>
      <c r="G47" s="252">
        <v>64.0565</v>
      </c>
      <c r="H47" s="252">
        <v>55.497399999999999</v>
      </c>
      <c r="I47" s="252">
        <v>62.278100000000002</v>
      </c>
      <c r="J47" s="252">
        <v>55.027000000000001</v>
      </c>
      <c r="K47" s="252">
        <v>58.487900000000003</v>
      </c>
      <c r="L47" s="252">
        <v>60.07</v>
      </c>
      <c r="M47" s="252">
        <v>59.093000000000004</v>
      </c>
      <c r="N47" s="252">
        <v>55.314900000000002</v>
      </c>
      <c r="O47" s="252">
        <v>54.347000000000001</v>
      </c>
      <c r="P47" s="252">
        <v>55.518000000000001</v>
      </c>
    </row>
    <row r="48" spans="1:16" ht="6.95" customHeight="1">
      <c r="A48" s="192"/>
      <c r="B48" s="362"/>
      <c r="C48" s="184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15"/>
      <c r="O48" s="15"/>
    </row>
    <row r="49" spans="1:16">
      <c r="A49" s="251" t="s">
        <v>310</v>
      </c>
      <c r="B49" s="362"/>
      <c r="C49" s="184" t="s">
        <v>69</v>
      </c>
      <c r="D49" s="252">
        <f>$D51/100*D50</f>
        <v>2300.86</v>
      </c>
      <c r="E49" s="252">
        <f t="shared" ref="E49:P49" si="25">$D51/100*E50</f>
        <v>2385.9954896331742</v>
      </c>
      <c r="F49" s="252">
        <f t="shared" si="25"/>
        <v>2463.7917129186603</v>
      </c>
      <c r="G49" s="252">
        <f t="shared" si="25"/>
        <v>2490.4577139819244</v>
      </c>
      <c r="H49" s="252">
        <f t="shared" si="25"/>
        <v>2350.5223689526852</v>
      </c>
      <c r="I49" s="252">
        <f t="shared" si="25"/>
        <v>2446.4221158958003</v>
      </c>
      <c r="J49" s="252">
        <f t="shared" si="25"/>
        <v>2535.9611653375869</v>
      </c>
      <c r="K49" s="252">
        <f t="shared" si="25"/>
        <v>2548.4379181286554</v>
      </c>
      <c r="L49" s="252">
        <f t="shared" si="25"/>
        <v>2560.9146709197239</v>
      </c>
      <c r="M49" s="252">
        <f t="shared" si="25"/>
        <v>2616.693095162148</v>
      </c>
      <c r="N49" s="252">
        <f t="shared" si="25"/>
        <v>2662.1965465178096</v>
      </c>
      <c r="O49" s="252">
        <f t="shared" si="25"/>
        <v>2721.8892461456676</v>
      </c>
      <c r="P49" s="252">
        <f t="shared" si="25"/>
        <v>2780.6033769271667</v>
      </c>
    </row>
    <row r="50" spans="1:16">
      <c r="A50" s="259" t="s">
        <v>70</v>
      </c>
      <c r="B50" s="362"/>
      <c r="C50" s="122" t="s">
        <v>190</v>
      </c>
      <c r="D50" s="256">
        <v>100</v>
      </c>
      <c r="E50" s="252">
        <v>103.70015948963318</v>
      </c>
      <c r="F50" s="252">
        <v>107.08133971291866</v>
      </c>
      <c r="G50" s="252">
        <v>108.24029771398192</v>
      </c>
      <c r="H50" s="252">
        <v>102.15842636895269</v>
      </c>
      <c r="I50" s="252">
        <v>106.32642211589581</v>
      </c>
      <c r="J50" s="252">
        <v>110.21796916533759</v>
      </c>
      <c r="K50" s="252">
        <v>110.76023391812866</v>
      </c>
      <c r="L50" s="252">
        <v>111.30249867091973</v>
      </c>
      <c r="M50" s="252">
        <v>113.72674109516214</v>
      </c>
      <c r="N50" s="252">
        <v>115.7044125465178</v>
      </c>
      <c r="O50" s="252">
        <v>118.29877724614568</v>
      </c>
      <c r="P50" s="252">
        <v>120.85061137692716</v>
      </c>
    </row>
    <row r="51" spans="1:16">
      <c r="A51" s="259" t="s">
        <v>71</v>
      </c>
      <c r="B51" s="362"/>
      <c r="C51" s="31" t="s">
        <v>69</v>
      </c>
      <c r="D51" s="252">
        <v>2300.86</v>
      </c>
      <c r="E51" s="252">
        <v>2393.25</v>
      </c>
      <c r="F51" s="252">
        <v>2513.23</v>
      </c>
      <c r="G51" s="252">
        <v>2561.7399999999998</v>
      </c>
      <c r="H51" s="252">
        <v>2460.2799999999997</v>
      </c>
      <c r="I51" s="252">
        <v>2580.06</v>
      </c>
      <c r="J51" s="252">
        <v>2703.12</v>
      </c>
      <c r="K51" s="252">
        <v>2758.26</v>
      </c>
      <c r="L51" s="252">
        <v>2826.24</v>
      </c>
      <c r="M51" s="252">
        <v>2938.59</v>
      </c>
      <c r="N51" s="252">
        <v>3048.8599999999997</v>
      </c>
      <c r="O51" s="252">
        <v>3159.75</v>
      </c>
      <c r="P51" s="252">
        <v>3277.34</v>
      </c>
    </row>
    <row r="52" spans="1:16" ht="15" customHeight="1">
      <c r="A52" s="260" t="s">
        <v>311</v>
      </c>
      <c r="B52" s="32"/>
      <c r="C52" s="40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3"/>
      <c r="O52" s="33"/>
    </row>
    <row r="53" spans="1:16" ht="15" customHeight="1">
      <c r="A53" s="261" t="s">
        <v>312</v>
      </c>
      <c r="I53" s="186"/>
      <c r="N53" s="15"/>
      <c r="O53" s="15"/>
    </row>
    <row r="54" spans="1:16" ht="15" customHeight="1">
      <c r="A54" s="261" t="s">
        <v>313</v>
      </c>
      <c r="I54" s="186"/>
      <c r="N54" s="15"/>
      <c r="O54" s="15"/>
    </row>
    <row r="55" spans="1:16" ht="15" customHeight="1">
      <c r="A55" s="261" t="s">
        <v>314</v>
      </c>
      <c r="I55" s="186"/>
      <c r="N55" s="15"/>
      <c r="O55" s="15"/>
    </row>
    <row r="56" spans="1:16" ht="15" customHeight="1">
      <c r="A56" s="261" t="s">
        <v>315</v>
      </c>
      <c r="C56" s="193"/>
      <c r="D56" s="193"/>
      <c r="E56" s="193"/>
      <c r="F56" s="193"/>
      <c r="G56" s="193"/>
      <c r="H56" s="193"/>
      <c r="I56" s="186"/>
      <c r="J56" s="193"/>
      <c r="K56" s="193"/>
      <c r="L56" s="193"/>
      <c r="M56" s="193"/>
      <c r="N56" s="193"/>
      <c r="O56" s="193"/>
    </row>
    <row r="57" spans="1:16" ht="15" customHeight="1">
      <c r="A57" s="261" t="s">
        <v>316</v>
      </c>
      <c r="C57" s="193"/>
      <c r="D57" s="193"/>
      <c r="E57" s="193"/>
      <c r="F57" s="193"/>
      <c r="G57" s="193"/>
      <c r="H57" s="193"/>
      <c r="I57" s="193"/>
      <c r="J57" s="193"/>
      <c r="K57" s="193"/>
      <c r="L57" s="193"/>
      <c r="M57" s="193"/>
      <c r="N57" s="193"/>
      <c r="O57" s="193"/>
    </row>
    <row r="58" spans="1:16" ht="15" customHeight="1">
      <c r="A58" s="261" t="s">
        <v>317</v>
      </c>
      <c r="B58" s="195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  <c r="O58" s="193"/>
    </row>
    <row r="59" spans="1:16" ht="15" customHeight="1">
      <c r="A59" s="261" t="s">
        <v>318</v>
      </c>
      <c r="B59" s="195"/>
      <c r="C59" s="193"/>
      <c r="D59" s="193"/>
      <c r="E59" s="193"/>
      <c r="F59" s="193"/>
      <c r="G59" s="193"/>
      <c r="H59" s="193"/>
      <c r="I59" s="193"/>
      <c r="J59" s="193"/>
      <c r="K59" s="193"/>
      <c r="L59" s="193"/>
      <c r="M59" s="193"/>
      <c r="N59" s="193"/>
      <c r="O59" s="193"/>
    </row>
    <row r="60" spans="1:16" ht="15" customHeight="1">
      <c r="A60" s="261" t="s">
        <v>319</v>
      </c>
      <c r="B60" s="195"/>
      <c r="C60" s="193"/>
      <c r="D60" s="193"/>
      <c r="E60" s="193"/>
      <c r="F60" s="193"/>
      <c r="G60" s="193"/>
      <c r="H60" s="193"/>
      <c r="I60" s="193"/>
      <c r="J60" s="193"/>
      <c r="K60" s="193"/>
      <c r="L60" s="193"/>
      <c r="M60" s="193"/>
      <c r="N60" s="193"/>
      <c r="O60" s="193"/>
    </row>
    <row r="61" spans="1:16" ht="15" customHeight="1">
      <c r="A61" s="261" t="s">
        <v>320</v>
      </c>
      <c r="B61" s="195"/>
      <c r="C61" s="193"/>
      <c r="D61" s="193"/>
      <c r="E61" s="193"/>
      <c r="F61" s="193"/>
      <c r="G61" s="193"/>
      <c r="H61" s="193"/>
      <c r="I61" s="193"/>
      <c r="J61" s="193"/>
      <c r="K61" s="193"/>
      <c r="L61" s="193"/>
      <c r="M61" s="193"/>
      <c r="N61" s="193"/>
      <c r="O61" s="193"/>
    </row>
    <row r="62" spans="1:16" ht="12" customHeight="1">
      <c r="B62" s="195"/>
      <c r="C62" s="193"/>
      <c r="D62" s="193"/>
      <c r="E62" s="193"/>
      <c r="F62" s="193"/>
      <c r="G62" s="193"/>
      <c r="H62" s="193"/>
      <c r="I62" s="193"/>
      <c r="J62" s="193"/>
      <c r="K62" s="193"/>
      <c r="L62" s="193"/>
      <c r="M62" s="193"/>
      <c r="N62" s="193"/>
      <c r="O62" s="193"/>
    </row>
    <row r="63" spans="1:16" ht="12" customHeight="1">
      <c r="A63" s="15"/>
      <c r="B63" s="41"/>
      <c r="C63" s="42"/>
      <c r="D63" s="193"/>
      <c r="E63" s="193"/>
      <c r="F63" s="193"/>
      <c r="G63" s="193"/>
      <c r="H63" s="193"/>
      <c r="I63" s="193"/>
      <c r="J63" s="193"/>
      <c r="K63" s="193"/>
      <c r="L63" s="193"/>
      <c r="M63" s="193"/>
      <c r="N63" s="193"/>
      <c r="O63" s="193"/>
    </row>
    <row r="64" spans="1:16" ht="12" customHeight="1">
      <c r="A64" s="15"/>
      <c r="B64" s="41"/>
      <c r="C64" s="42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</row>
    <row r="65" spans="1:15" ht="12" customHeight="1">
      <c r="A65" s="15"/>
      <c r="B65" s="41"/>
      <c r="C65" s="42"/>
      <c r="D65" s="193"/>
      <c r="E65" s="193"/>
      <c r="F65" s="193"/>
      <c r="G65" s="193"/>
      <c r="H65" s="193"/>
      <c r="I65" s="193"/>
      <c r="J65" s="193"/>
      <c r="K65" s="193"/>
      <c r="L65" s="193"/>
      <c r="M65" s="193"/>
      <c r="N65" s="193"/>
      <c r="O65" s="193"/>
    </row>
    <row r="66" spans="1:15">
      <c r="A66" s="196"/>
      <c r="B66" s="197"/>
      <c r="C66" s="40"/>
      <c r="D66" s="198"/>
      <c r="E66" s="198"/>
      <c r="F66" s="198"/>
      <c r="G66" s="198"/>
      <c r="H66" s="198"/>
      <c r="I66" s="198"/>
      <c r="J66" s="198"/>
      <c r="K66" s="198"/>
      <c r="L66" s="198"/>
      <c r="M66" s="198"/>
      <c r="N66" s="198"/>
      <c r="O66" s="198"/>
    </row>
  </sheetData>
  <pageMargins left="0.59055118110236227" right="0.19685039370078741" top="0.78740157480314965" bottom="0.59055118110236227" header="0.31496062992125984" footer="0.19685039370078741"/>
  <pageSetup paperSize="9" scale="70" orientation="portrait" r:id="rId1"/>
  <headerFooter>
    <oddFooter>&amp;L&amp;"MetaNormalLF-Roman,Standard"&amp;10Statistisches Bundesamt, Tabellen zu den UGR, Teil 5, 2019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/>
  </sheetViews>
  <sheetFormatPr baseColWidth="10" defaultRowHeight="15"/>
  <cols>
    <col min="1" max="1" width="30.7109375" customWidth="1"/>
    <col min="2" max="3" width="11.28515625" customWidth="1"/>
    <col min="4" max="4" width="10.28515625" hidden="1" customWidth="1"/>
    <col min="5" max="5" width="11.28515625" customWidth="1"/>
    <col min="6" max="6" width="10.28515625" hidden="1" customWidth="1"/>
    <col min="7" max="10" width="11.28515625" customWidth="1"/>
    <col min="11" max="12" width="10.28515625" customWidth="1"/>
    <col min="13" max="13" width="11.42578125" style="117"/>
  </cols>
  <sheetData>
    <row r="1" spans="1:21" s="14" customFormat="1" ht="21.75" customHeight="1">
      <c r="A1" s="263" t="s">
        <v>439</v>
      </c>
      <c r="B1" s="164"/>
      <c r="C1" s="164"/>
      <c r="D1" s="165"/>
      <c r="E1" s="165"/>
      <c r="F1" s="165"/>
      <c r="G1" s="165"/>
      <c r="H1" s="165"/>
      <c r="I1" s="165"/>
      <c r="J1" s="165"/>
      <c r="K1" s="165"/>
      <c r="L1" s="13"/>
      <c r="M1" s="18"/>
      <c r="N1" s="15"/>
      <c r="O1" s="16"/>
      <c r="P1" s="13"/>
    </row>
    <row r="2" spans="1:21" s="14" customFormat="1" ht="15" customHeight="1">
      <c r="D2" s="70"/>
      <c r="E2" s="70"/>
      <c r="F2" s="70"/>
      <c r="G2" s="70"/>
      <c r="H2" s="70"/>
      <c r="I2" s="70"/>
      <c r="J2" s="70"/>
      <c r="K2" s="15"/>
      <c r="L2" s="15"/>
      <c r="M2" s="187"/>
    </row>
    <row r="3" spans="1:21" s="14" customFormat="1" ht="12.75" customHeight="1">
      <c r="D3" s="15"/>
      <c r="E3" s="15"/>
      <c r="F3" s="15"/>
      <c r="G3" s="15"/>
      <c r="H3" s="15"/>
      <c r="I3" s="15"/>
      <c r="J3" s="15"/>
      <c r="K3" s="15"/>
      <c r="L3" s="15"/>
      <c r="M3" s="82"/>
    </row>
    <row r="4" spans="1:21" s="19" customFormat="1" ht="30" customHeight="1">
      <c r="A4" s="340" t="s">
        <v>55</v>
      </c>
      <c r="B4" s="342">
        <v>2005</v>
      </c>
      <c r="C4" s="342">
        <v>2010</v>
      </c>
      <c r="D4" s="299">
        <v>2011</v>
      </c>
      <c r="E4" s="342">
        <v>2012</v>
      </c>
      <c r="F4" s="299">
        <v>2013</v>
      </c>
      <c r="G4" s="342">
        <v>2014</v>
      </c>
      <c r="H4" s="342">
        <v>2015</v>
      </c>
      <c r="I4" s="342">
        <v>2016</v>
      </c>
      <c r="J4" s="342">
        <v>2017</v>
      </c>
      <c r="K4" s="300" t="s">
        <v>403</v>
      </c>
      <c r="L4" s="302" t="s">
        <v>404</v>
      </c>
      <c r="M4" s="188"/>
      <c r="N4" s="219"/>
      <c r="O4" s="219"/>
      <c r="P4" s="219"/>
      <c r="Q4" s="219"/>
      <c r="R4" s="219"/>
    </row>
    <row r="5" spans="1:21" s="19" customFormat="1" ht="21" customHeight="1">
      <c r="A5" s="73"/>
      <c r="B5" s="344" t="s">
        <v>440</v>
      </c>
      <c r="C5" s="46"/>
      <c r="D5" s="46"/>
      <c r="E5" s="46"/>
      <c r="F5" s="46"/>
      <c r="G5" s="46"/>
      <c r="H5" s="46"/>
      <c r="I5" s="46"/>
      <c r="J5" s="343"/>
      <c r="K5" s="399" t="s">
        <v>68</v>
      </c>
      <c r="L5" s="399"/>
      <c r="M5" s="219"/>
      <c r="N5" s="219"/>
      <c r="O5" s="219"/>
      <c r="P5" s="219"/>
      <c r="Q5" s="219"/>
      <c r="R5" s="219"/>
    </row>
    <row r="6" spans="1:21" s="19" customFormat="1" ht="18" customHeight="1">
      <c r="A6" s="47" t="s">
        <v>441</v>
      </c>
      <c r="B6" s="347">
        <f t="shared" ref="B6:I6" si="0">SUM(B7:B8)</f>
        <v>45634.025000000001</v>
      </c>
      <c r="C6" s="348">
        <f t="shared" si="0"/>
        <v>41811.384999999995</v>
      </c>
      <c r="D6" s="348">
        <f t="shared" si="0"/>
        <v>42396.167000000001</v>
      </c>
      <c r="E6" s="348">
        <f t="shared" si="0"/>
        <v>42860.063000000009</v>
      </c>
      <c r="F6" s="348">
        <f t="shared" si="0"/>
        <v>43271.297999999995</v>
      </c>
      <c r="G6" s="348">
        <f t="shared" si="0"/>
        <v>43827.553</v>
      </c>
      <c r="H6" s="348">
        <f t="shared" si="0"/>
        <v>44515.198000000004</v>
      </c>
      <c r="I6" s="348">
        <f t="shared" si="0"/>
        <v>45278.347999999998</v>
      </c>
      <c r="J6" s="349">
        <f>SUM(J7:J8)</f>
        <v>45583.802499999751</v>
      </c>
      <c r="K6" s="49">
        <f>I6/B6*100-100</f>
        <v>-0.77941185332655039</v>
      </c>
      <c r="L6" s="49">
        <f>I6/H6*100-100</f>
        <v>1.7143583187027502</v>
      </c>
      <c r="M6" s="219"/>
      <c r="N6" s="219"/>
      <c r="O6" s="219"/>
      <c r="P6" s="219"/>
      <c r="Q6" s="219"/>
      <c r="R6" s="219"/>
    </row>
    <row r="7" spans="1:21" s="19" customFormat="1" ht="15" customHeight="1">
      <c r="A7" s="35" t="s">
        <v>442</v>
      </c>
      <c r="B7" s="350">
        <v>9592.5330000000013</v>
      </c>
      <c r="C7" s="351">
        <v>11266.644</v>
      </c>
      <c r="D7" s="351">
        <v>11891.000000000002</v>
      </c>
      <c r="E7" s="351">
        <v>12578.95</v>
      </c>
      <c r="F7" s="351">
        <v>13215.189999999999</v>
      </c>
      <c r="G7" s="351">
        <v>13861.404000000002</v>
      </c>
      <c r="H7" s="351">
        <v>14532.426000000003</v>
      </c>
      <c r="I7" s="351">
        <v>15089.392000000003</v>
      </c>
      <c r="J7" s="352">
        <v>15168.87649999996</v>
      </c>
      <c r="K7" s="49">
        <f t="shared" ref="K7:K13" si="1">I7/B7*100-100</f>
        <v>57.303519310280222</v>
      </c>
      <c r="L7" s="49">
        <f t="shared" ref="L7:L13" si="2">I7/H7*100-100</f>
        <v>3.8325741345595077</v>
      </c>
      <c r="M7" s="219"/>
      <c r="N7" s="219"/>
      <c r="O7" s="219"/>
      <c r="P7" s="219"/>
      <c r="Q7" s="219"/>
      <c r="R7" s="219"/>
    </row>
    <row r="8" spans="1:21" s="19" customFormat="1" ht="15" customHeight="1">
      <c r="A8" s="35" t="s">
        <v>443</v>
      </c>
      <c r="B8" s="350">
        <v>36041.491999999998</v>
      </c>
      <c r="C8" s="351">
        <v>30544.740999999995</v>
      </c>
      <c r="D8" s="351">
        <v>30505.166999999998</v>
      </c>
      <c r="E8" s="351">
        <v>30281.113000000005</v>
      </c>
      <c r="F8" s="351">
        <v>30056.108</v>
      </c>
      <c r="G8" s="351">
        <v>29966.148999999998</v>
      </c>
      <c r="H8" s="351">
        <v>29982.772000000004</v>
      </c>
      <c r="I8" s="351">
        <v>30188.955999999991</v>
      </c>
      <c r="J8" s="352">
        <v>30414.925999999788</v>
      </c>
      <c r="K8" s="49">
        <f t="shared" si="1"/>
        <v>-16.238328868294374</v>
      </c>
      <c r="L8" s="49">
        <f t="shared" si="2"/>
        <v>0.68767490877756643</v>
      </c>
      <c r="M8" s="219"/>
      <c r="N8" s="219"/>
      <c r="O8" s="219"/>
      <c r="P8" s="219"/>
      <c r="Q8" s="219"/>
      <c r="R8" s="219"/>
    </row>
    <row r="9" spans="1:21" s="19" customFormat="1" ht="15" customHeight="1">
      <c r="A9" s="47" t="s">
        <v>398</v>
      </c>
      <c r="B9" s="347">
        <f t="shared" ref="B9:I9" si="3">SUM(B12:B13)</f>
        <v>41036.15380032808</v>
      </c>
      <c r="C9" s="348">
        <f t="shared" si="3"/>
        <v>37669.517763370866</v>
      </c>
      <c r="D9" s="348">
        <f t="shared" si="3"/>
        <v>38131.609651809995</v>
      </c>
      <c r="E9" s="348">
        <f t="shared" si="3"/>
        <v>38494.198309806714</v>
      </c>
      <c r="F9" s="348">
        <f t="shared" si="3"/>
        <v>38846.072096688011</v>
      </c>
      <c r="G9" s="348">
        <f t="shared" si="3"/>
        <v>39297.829100745053</v>
      </c>
      <c r="H9" s="348">
        <f t="shared" si="3"/>
        <v>39878.853828456311</v>
      </c>
      <c r="I9" s="348">
        <f t="shared" si="3"/>
        <v>40508.654015021508</v>
      </c>
      <c r="J9" s="349">
        <f>SUM(J12:J13)</f>
        <v>40694.13594085705</v>
      </c>
      <c r="K9" s="49">
        <f t="shared" si="1"/>
        <v>-1.2854513312170042</v>
      </c>
      <c r="L9" s="49">
        <f t="shared" si="2"/>
        <v>1.5792835703712882</v>
      </c>
      <c r="M9" s="219"/>
      <c r="N9" s="219"/>
      <c r="O9" s="219"/>
      <c r="P9" s="219"/>
      <c r="Q9" s="219"/>
      <c r="R9" s="219"/>
    </row>
    <row r="10" spans="1:21" s="19" customFormat="1" ht="15" customHeight="1">
      <c r="A10" s="35" t="s">
        <v>444</v>
      </c>
      <c r="B10" s="350">
        <v>6095.0997686858609</v>
      </c>
      <c r="C10" s="351">
        <v>8598.6661667703629</v>
      </c>
      <c r="D10" s="351">
        <v>9244.9070130147611</v>
      </c>
      <c r="E10" s="351">
        <v>9915.5772631480613</v>
      </c>
      <c r="F10" s="351">
        <v>10586.552054545407</v>
      </c>
      <c r="G10" s="351">
        <v>11280.904624245806</v>
      </c>
      <c r="H10" s="351">
        <v>12020.495903285635</v>
      </c>
      <c r="I10" s="351">
        <v>12796.826522168833</v>
      </c>
      <c r="J10" s="352">
        <v>13478.707978401733</v>
      </c>
      <c r="K10" s="49">
        <f t="shared" si="1"/>
        <v>109.95269983788799</v>
      </c>
      <c r="L10" s="49">
        <f t="shared" si="2"/>
        <v>6.4583909443453109</v>
      </c>
      <c r="M10" s="219"/>
      <c r="N10" s="219"/>
      <c r="O10" s="219"/>
      <c r="P10" s="219"/>
      <c r="Q10" s="219"/>
      <c r="R10" s="219"/>
    </row>
    <row r="11" spans="1:21" s="19" customFormat="1" ht="15" customHeight="1">
      <c r="A11" s="50" t="s">
        <v>445</v>
      </c>
      <c r="B11" s="353">
        <f t="shared" ref="B11:J11" si="4">B10/B9*100</f>
        <v>14.852999621609595</v>
      </c>
      <c r="C11" s="354">
        <f t="shared" si="4"/>
        <v>22.826589447692758</v>
      </c>
      <c r="D11" s="354">
        <f t="shared" si="4"/>
        <v>24.244733168708322</v>
      </c>
      <c r="E11" s="354">
        <f t="shared" si="4"/>
        <v>25.758627789429728</v>
      </c>
      <c r="F11" s="354">
        <f t="shared" si="4"/>
        <v>27.252567590863347</v>
      </c>
      <c r="G11" s="354">
        <f t="shared" si="4"/>
        <v>28.706177624534302</v>
      </c>
      <c r="H11" s="354">
        <f t="shared" si="4"/>
        <v>30.142531064190674</v>
      </c>
      <c r="I11" s="354">
        <f t="shared" si="4"/>
        <v>31.590352316874032</v>
      </c>
      <c r="J11" s="355">
        <f t="shared" si="4"/>
        <v>33.121990839149539</v>
      </c>
      <c r="K11" s="49">
        <f t="shared" si="1"/>
        <v>112.68668364411255</v>
      </c>
      <c r="L11" s="49">
        <f t="shared" si="2"/>
        <v>4.803250429103386</v>
      </c>
      <c r="M11" s="219"/>
      <c r="N11" s="219"/>
      <c r="O11" s="219"/>
      <c r="P11" s="219"/>
      <c r="Q11" s="219"/>
      <c r="R11" s="219"/>
    </row>
    <row r="12" spans="1:21" s="19" customFormat="1" ht="15" customHeight="1">
      <c r="A12" s="35" t="s">
        <v>442</v>
      </c>
      <c r="B12" s="350">
        <v>7087.6666760263042</v>
      </c>
      <c r="C12" s="351">
        <v>8650.3985807774734</v>
      </c>
      <c r="D12" s="351">
        <v>9129.9223070647859</v>
      </c>
      <c r="E12" s="351">
        <v>9692.8162089688249</v>
      </c>
      <c r="F12" s="351">
        <v>10236.332896716813</v>
      </c>
      <c r="G12" s="351">
        <v>10805.545281364826</v>
      </c>
      <c r="H12" s="351">
        <v>11394.234855476501</v>
      </c>
      <c r="I12" s="351">
        <v>11878.968916069798</v>
      </c>
      <c r="J12" s="352">
        <v>11996.977839539733</v>
      </c>
      <c r="K12" s="49">
        <f t="shared" si="1"/>
        <v>67.600558252123335</v>
      </c>
      <c r="L12" s="49">
        <f t="shared" si="2"/>
        <v>4.2542045757492559</v>
      </c>
      <c r="M12" s="219"/>
      <c r="N12" s="219"/>
      <c r="O12" s="219"/>
      <c r="P12" s="219"/>
      <c r="Q12" s="219"/>
      <c r="R12" s="219"/>
    </row>
    <row r="13" spans="1:21" s="19" customFormat="1" ht="15" customHeight="1">
      <c r="A13" s="35" t="s">
        <v>446</v>
      </c>
      <c r="B13" s="350">
        <v>33948.487124301777</v>
      </c>
      <c r="C13" s="351">
        <v>29019.119182593397</v>
      </c>
      <c r="D13" s="351">
        <v>29001.687344745209</v>
      </c>
      <c r="E13" s="351">
        <v>28801.382100837887</v>
      </c>
      <c r="F13" s="351">
        <v>28609.739199971198</v>
      </c>
      <c r="G13" s="351">
        <v>28492.283819380227</v>
      </c>
      <c r="H13" s="351">
        <v>28484.618972979806</v>
      </c>
      <c r="I13" s="351">
        <v>28629.685098951712</v>
      </c>
      <c r="J13" s="352">
        <v>28697.158101317316</v>
      </c>
      <c r="K13" s="49">
        <f t="shared" si="1"/>
        <v>-15.667272611811441</v>
      </c>
      <c r="L13" s="49">
        <f t="shared" si="2"/>
        <v>0.50927880098909384</v>
      </c>
      <c r="M13" s="219"/>
      <c r="N13" s="219"/>
      <c r="O13" s="219"/>
      <c r="P13" s="219"/>
      <c r="Q13" s="219"/>
      <c r="R13" s="219"/>
    </row>
    <row r="14" spans="1:21" s="19" customFormat="1" ht="21" customHeight="1">
      <c r="A14" s="51"/>
      <c r="B14" s="345" t="s">
        <v>447</v>
      </c>
      <c r="C14" s="345"/>
      <c r="D14" s="345"/>
      <c r="E14" s="345"/>
      <c r="F14" s="345"/>
      <c r="G14" s="345"/>
      <c r="H14" s="345"/>
      <c r="I14" s="345"/>
      <c r="J14" s="346"/>
      <c r="K14" s="52"/>
      <c r="L14" s="52"/>
      <c r="M14" s="219"/>
      <c r="N14" s="219"/>
      <c r="O14" s="219"/>
      <c r="P14" s="219"/>
      <c r="Q14" s="219"/>
      <c r="R14" s="219"/>
      <c r="S14" s="73"/>
      <c r="T14" s="73"/>
      <c r="U14" s="73"/>
    </row>
    <row r="15" spans="1:21" s="19" customFormat="1" ht="18" customHeight="1">
      <c r="A15" s="53" t="s">
        <v>448</v>
      </c>
      <c r="B15" s="54">
        <f t="shared" ref="B15:J18" si="5">B22/B6</f>
        <v>12.66112656594589</v>
      </c>
      <c r="C15" s="56">
        <f t="shared" si="5"/>
        <v>14.042018099781258</v>
      </c>
      <c r="D15" s="56">
        <f t="shared" si="5"/>
        <v>14.055069124876409</v>
      </c>
      <c r="E15" s="56">
        <f t="shared" si="5"/>
        <v>13.910467317611596</v>
      </c>
      <c r="F15" s="56">
        <f t="shared" si="5"/>
        <v>13.890730619192835</v>
      </c>
      <c r="G15" s="56">
        <f t="shared" si="5"/>
        <v>13.992507217944906</v>
      </c>
      <c r="H15" s="56">
        <f t="shared" si="5"/>
        <v>13.979785821671761</v>
      </c>
      <c r="I15" s="56">
        <f t="shared" si="5"/>
        <v>14.066204121015373</v>
      </c>
      <c r="J15" s="55">
        <f t="shared" si="5"/>
        <v>13.872935423477381</v>
      </c>
      <c r="K15" s="49">
        <f t="shared" ref="K15:K20" si="6">I15/B15*100-100</f>
        <v>11.097571355527407</v>
      </c>
      <c r="L15" s="49">
        <f t="shared" ref="L15:L20" si="7">I15/H15*100-100</f>
        <v>0.61816611817933165</v>
      </c>
      <c r="M15" s="219"/>
      <c r="N15" s="56"/>
      <c r="O15" s="56"/>
      <c r="P15" s="56"/>
      <c r="Q15" s="56"/>
      <c r="R15" s="56"/>
      <c r="S15" s="56"/>
      <c r="T15" s="56"/>
      <c r="U15" s="73"/>
    </row>
    <row r="16" spans="1:21" s="19" customFormat="1" ht="15" customHeight="1">
      <c r="A16" s="35" t="s">
        <v>442</v>
      </c>
      <c r="B16" s="57">
        <f t="shared" si="5"/>
        <v>19.465204881348154</v>
      </c>
      <c r="C16" s="59">
        <f t="shared" si="5"/>
        <v>21.097670721806836</v>
      </c>
      <c r="D16" s="59">
        <f t="shared" si="5"/>
        <v>20.736690741129582</v>
      </c>
      <c r="E16" s="59">
        <f t="shared" si="5"/>
        <v>20.645413398988303</v>
      </c>
      <c r="F16" s="59">
        <f t="shared" si="5"/>
        <v>20.517536772272354</v>
      </c>
      <c r="G16" s="59">
        <f t="shared" si="5"/>
        <v>20.465109446669231</v>
      </c>
      <c r="H16" s="59">
        <f t="shared" si="5"/>
        <v>20.253723061262018</v>
      </c>
      <c r="I16" s="59">
        <f t="shared" si="5"/>
        <v>20.32757945147717</v>
      </c>
      <c r="J16" s="58">
        <f t="shared" si="5"/>
        <v>19.814451543438246</v>
      </c>
      <c r="K16" s="49">
        <f t="shared" si="6"/>
        <v>4.4303390351434473</v>
      </c>
      <c r="L16" s="49">
        <f t="shared" si="7"/>
        <v>0.36465587088238749</v>
      </c>
      <c r="M16" s="219"/>
      <c r="N16" s="59"/>
      <c r="O16" s="59"/>
      <c r="P16" s="59"/>
      <c r="Q16" s="59"/>
      <c r="R16" s="59"/>
      <c r="S16" s="59"/>
      <c r="T16" s="59"/>
      <c r="U16" s="73"/>
    </row>
    <row r="17" spans="1:21" s="19" customFormat="1" ht="15" customHeight="1">
      <c r="A17" s="35" t="s">
        <v>446</v>
      </c>
      <c r="B17" s="57">
        <f t="shared" si="5"/>
        <v>10.85020414977398</v>
      </c>
      <c r="C17" s="59">
        <f t="shared" si="5"/>
        <v>11.439490670263073</v>
      </c>
      <c r="D17" s="59">
        <f t="shared" si="5"/>
        <v>11.450554203228332</v>
      </c>
      <c r="E17" s="59">
        <f t="shared" si="5"/>
        <v>11.11273164619379</v>
      </c>
      <c r="F17" s="59">
        <f t="shared" si="5"/>
        <v>10.977029936252947</v>
      </c>
      <c r="G17" s="59">
        <f t="shared" si="5"/>
        <v>10.998483714169089</v>
      </c>
      <c r="H17" s="59">
        <f t="shared" si="5"/>
        <v>10.938855227829745</v>
      </c>
      <c r="I17" s="59">
        <f t="shared" si="5"/>
        <v>10.936571323496054</v>
      </c>
      <c r="J17" s="58">
        <f t="shared" si="5"/>
        <v>10.909715185938552</v>
      </c>
      <c r="K17" s="49">
        <f t="shared" si="6"/>
        <v>0.79599584053792682</v>
      </c>
      <c r="L17" s="49">
        <f t="shared" si="7"/>
        <v>-2.0878824027946052E-2</v>
      </c>
      <c r="M17" s="219"/>
      <c r="N17" s="59"/>
      <c r="O17" s="59"/>
      <c r="P17" s="59"/>
      <c r="Q17" s="59"/>
      <c r="R17" s="59"/>
      <c r="S17" s="59"/>
      <c r="T17" s="59"/>
      <c r="U17" s="73"/>
    </row>
    <row r="18" spans="1:21" s="19" customFormat="1" ht="15" customHeight="1">
      <c r="A18" s="53" t="s">
        <v>449</v>
      </c>
      <c r="B18" s="54">
        <f t="shared" si="5"/>
        <v>11.625637744807042</v>
      </c>
      <c r="C18" s="56">
        <f t="shared" si="5"/>
        <v>12.87053646654914</v>
      </c>
      <c r="D18" s="56">
        <f t="shared" si="5"/>
        <v>12.858411445893413</v>
      </c>
      <c r="E18" s="56">
        <f t="shared" si="5"/>
        <v>12.684484710159129</v>
      </c>
      <c r="F18" s="56">
        <f t="shared" si="5"/>
        <v>12.62091266975259</v>
      </c>
      <c r="G18" s="56">
        <f t="shared" si="5"/>
        <v>12.71891789389327</v>
      </c>
      <c r="H18" s="56">
        <f t="shared" si="5"/>
        <v>12.709764145158031</v>
      </c>
      <c r="I18" s="56">
        <f t="shared" si="5"/>
        <v>12.761427452377083</v>
      </c>
      <c r="J18" s="55">
        <f t="shared" si="5"/>
        <v>12.571960769861926</v>
      </c>
      <c r="K18" s="49">
        <f t="shared" si="6"/>
        <v>9.7696980802397491</v>
      </c>
      <c r="L18" s="49">
        <f t="shared" si="7"/>
        <v>0.40648517650684823</v>
      </c>
      <c r="M18" s="219"/>
      <c r="N18" s="56"/>
      <c r="O18" s="56"/>
      <c r="P18" s="56"/>
      <c r="Q18" s="56"/>
      <c r="R18" s="56"/>
      <c r="S18" s="56"/>
      <c r="T18" s="56"/>
      <c r="U18" s="73"/>
    </row>
    <row r="19" spans="1:21" s="19" customFormat="1" ht="15" customHeight="1">
      <c r="A19" s="35" t="s">
        <v>442</v>
      </c>
      <c r="B19" s="57">
        <f t="shared" ref="B19:J20" si="8">B26/B12</f>
        <v>17.002856463857615</v>
      </c>
      <c r="C19" s="59">
        <f t="shared" si="8"/>
        <v>18.681249005684684</v>
      </c>
      <c r="D19" s="59">
        <f t="shared" si="8"/>
        <v>18.265084571694352</v>
      </c>
      <c r="E19" s="59">
        <f t="shared" si="8"/>
        <v>18.244785374367343</v>
      </c>
      <c r="F19" s="59">
        <f t="shared" si="8"/>
        <v>18.074472633724337</v>
      </c>
      <c r="G19" s="59">
        <f t="shared" si="8"/>
        <v>18.082561404888001</v>
      </c>
      <c r="H19" s="59">
        <f t="shared" si="8"/>
        <v>17.879581644020881</v>
      </c>
      <c r="I19" s="59">
        <f t="shared" si="8"/>
        <v>17.881866729772696</v>
      </c>
      <c r="J19" s="58">
        <f t="shared" si="8"/>
        <v>17.275229578146632</v>
      </c>
      <c r="K19" s="49">
        <f t="shared" si="6"/>
        <v>5.1697799589355071</v>
      </c>
      <c r="L19" s="49">
        <f t="shared" si="7"/>
        <v>1.2780420690546634E-2</v>
      </c>
      <c r="M19" s="219"/>
      <c r="N19" s="59"/>
      <c r="O19" s="59"/>
      <c r="P19" s="59"/>
      <c r="Q19" s="59"/>
      <c r="R19" s="59"/>
      <c r="S19" s="59"/>
      <c r="T19" s="59"/>
      <c r="U19" s="73"/>
    </row>
    <row r="20" spans="1:21" s="19" customFormat="1" ht="15" customHeight="1">
      <c r="A20" s="35" t="s">
        <v>446</v>
      </c>
      <c r="B20" s="57">
        <f t="shared" si="8"/>
        <v>10.502997616981213</v>
      </c>
      <c r="C20" s="59">
        <f t="shared" si="8"/>
        <v>11.138403275821748</v>
      </c>
      <c r="D20" s="59">
        <f t="shared" si="8"/>
        <v>11.156355114084786</v>
      </c>
      <c r="E20" s="59">
        <f t="shared" si="8"/>
        <v>10.813221302865575</v>
      </c>
      <c r="F20" s="59">
        <f t="shared" si="8"/>
        <v>10.669673098037867</v>
      </c>
      <c r="G20" s="59">
        <f t="shared" si="8"/>
        <v>10.684784961673557</v>
      </c>
      <c r="H20" s="59">
        <f t="shared" si="8"/>
        <v>10.641766858697117</v>
      </c>
      <c r="I20" s="59">
        <f t="shared" si="8"/>
        <v>10.63686552294697</v>
      </c>
      <c r="J20" s="58">
        <f t="shared" si="8"/>
        <v>10.605737791712745</v>
      </c>
      <c r="K20" s="49">
        <f t="shared" si="6"/>
        <v>1.2745685645907372</v>
      </c>
      <c r="L20" s="49">
        <f t="shared" si="7"/>
        <v>-4.6057537392314885E-2</v>
      </c>
      <c r="M20" s="219"/>
      <c r="N20" s="56"/>
      <c r="O20" s="56"/>
      <c r="P20" s="56"/>
      <c r="Q20" s="56"/>
      <c r="R20" s="56"/>
      <c r="S20" s="56"/>
      <c r="T20" s="56"/>
      <c r="U20" s="73"/>
    </row>
    <row r="21" spans="1:21" s="22" customFormat="1" ht="21" customHeight="1">
      <c r="A21" s="20"/>
      <c r="B21" s="345" t="s">
        <v>450</v>
      </c>
      <c r="C21" s="345"/>
      <c r="D21" s="345"/>
      <c r="E21" s="345"/>
      <c r="F21" s="345"/>
      <c r="G21" s="345"/>
      <c r="H21" s="345"/>
      <c r="I21" s="345"/>
      <c r="J21" s="346"/>
      <c r="K21" s="49"/>
      <c r="L21" s="49"/>
      <c r="M21" s="20"/>
      <c r="N21" s="20"/>
      <c r="O21" s="20"/>
      <c r="P21" s="83"/>
      <c r="Q21" s="83"/>
      <c r="R21" s="199"/>
      <c r="S21" s="199"/>
      <c r="T21" s="199"/>
      <c r="U21" s="199"/>
    </row>
    <row r="22" spans="1:21" s="24" customFormat="1" ht="18" customHeight="1">
      <c r="A22" s="53" t="s">
        <v>451</v>
      </c>
      <c r="B22" s="347">
        <f t="shared" ref="B22:J22" si="9">SUM(B23:B24)</f>
        <v>577778.16623853892</v>
      </c>
      <c r="C22" s="348">
        <f t="shared" si="9"/>
        <v>587116.22494692251</v>
      </c>
      <c r="D22" s="348">
        <f t="shared" si="9"/>
        <v>595881.05781480414</v>
      </c>
      <c r="E22" s="348">
        <f t="shared" si="9"/>
        <v>596203.50559227413</v>
      </c>
      <c r="F22" s="348">
        <f t="shared" si="9"/>
        <v>601069.94406081759</v>
      </c>
      <c r="G22" s="348">
        <f t="shared" si="9"/>
        <v>613257.35169736296</v>
      </c>
      <c r="H22" s="348">
        <f t="shared" si="9"/>
        <v>622312.9338493112</v>
      </c>
      <c r="I22" s="348">
        <f t="shared" si="9"/>
        <v>636894.4852303681</v>
      </c>
      <c r="J22" s="349">
        <f t="shared" si="9"/>
        <v>632381.14843904332</v>
      </c>
      <c r="K22" s="49">
        <f t="shared" ref="K22:K27" si="10">I22/B22*100-100</f>
        <v>10.231663715624492</v>
      </c>
      <c r="L22" s="49">
        <f t="shared" ref="L22:L27" si="11">I22/H22*100-100</f>
        <v>2.3431220191524602</v>
      </c>
      <c r="M22" s="43"/>
      <c r="N22" s="43"/>
      <c r="O22" s="43"/>
      <c r="P22" s="43"/>
      <c r="Q22" s="43"/>
      <c r="R22" s="29"/>
    </row>
    <row r="23" spans="1:21" s="24" customFormat="1" ht="15" customHeight="1">
      <c r="A23" s="35" t="s">
        <v>442</v>
      </c>
      <c r="B23" s="350">
        <v>186720.62017609327</v>
      </c>
      <c r="C23" s="351">
        <v>237699.94525182064</v>
      </c>
      <c r="D23" s="351">
        <v>246579.98960277188</v>
      </c>
      <c r="E23" s="351">
        <v>259697.62287520393</v>
      </c>
      <c r="F23" s="351">
        <v>271143.14677756588</v>
      </c>
      <c r="G23" s="351">
        <v>283675.14994449873</v>
      </c>
      <c r="H23" s="351">
        <v>294335.73161228379</v>
      </c>
      <c r="I23" s="351">
        <v>306730.81475448405</v>
      </c>
      <c r="J23" s="352">
        <v>300562.96837764833</v>
      </c>
      <c r="K23" s="49">
        <f t="shared" si="10"/>
        <v>64.272598529937966</v>
      </c>
      <c r="L23" s="49">
        <f t="shared" si="11"/>
        <v>4.2112057120294821</v>
      </c>
      <c r="M23" s="43"/>
      <c r="N23" s="43"/>
      <c r="O23" s="43"/>
      <c r="P23" s="43"/>
      <c r="Q23" s="43"/>
      <c r="R23" s="29"/>
    </row>
    <row r="24" spans="1:21" s="24" customFormat="1" ht="15" customHeight="1">
      <c r="A24" s="35" t="s">
        <v>446</v>
      </c>
      <c r="B24" s="350">
        <v>391057.54606244568</v>
      </c>
      <c r="C24" s="351">
        <v>349416.2796951019</v>
      </c>
      <c r="D24" s="351">
        <v>349301.0682120322</v>
      </c>
      <c r="E24" s="351">
        <v>336505.88271707023</v>
      </c>
      <c r="F24" s="351">
        <v>329926.79728325171</v>
      </c>
      <c r="G24" s="351">
        <v>329582.20175286429</v>
      </c>
      <c r="H24" s="351">
        <v>327977.20223702735</v>
      </c>
      <c r="I24" s="351">
        <v>330163.67047588405</v>
      </c>
      <c r="J24" s="352">
        <v>331818.18006139499</v>
      </c>
      <c r="K24" s="49">
        <f t="shared" si="10"/>
        <v>-15.571589450120939</v>
      </c>
      <c r="L24" s="49">
        <f t="shared" si="11"/>
        <v>0.66665250631552908</v>
      </c>
      <c r="M24" s="43"/>
      <c r="N24" s="43"/>
      <c r="O24" s="43"/>
      <c r="P24" s="43"/>
      <c r="Q24" s="43"/>
      <c r="R24" s="29"/>
    </row>
    <row r="25" spans="1:21" s="24" customFormat="1" ht="15" customHeight="1">
      <c r="A25" s="47" t="s">
        <v>398</v>
      </c>
      <c r="B25" s="347">
        <f t="shared" ref="B25:J25" si="12">SUM(B26:B27)</f>
        <v>477071.45852280105</v>
      </c>
      <c r="C25" s="348">
        <f t="shared" si="12"/>
        <v>484826.90205078537</v>
      </c>
      <c r="D25" s="348">
        <f t="shared" si="12"/>
        <v>490311.92599717336</v>
      </c>
      <c r="E25" s="348">
        <f t="shared" si="12"/>
        <v>488279.06989057665</v>
      </c>
      <c r="F25" s="348">
        <f t="shared" si="12"/>
        <v>490272.8834952123</v>
      </c>
      <c r="G25" s="348">
        <f t="shared" si="12"/>
        <v>499825.86174062593</v>
      </c>
      <c r="H25" s="348">
        <f t="shared" si="12"/>
        <v>506850.82653891214</v>
      </c>
      <c r="I25" s="348">
        <f t="shared" si="12"/>
        <v>516948.24940614059</v>
      </c>
      <c r="J25" s="349">
        <f t="shared" si="12"/>
        <v>511605.08061188308</v>
      </c>
      <c r="K25" s="49">
        <f t="shared" si="10"/>
        <v>8.3586620349944241</v>
      </c>
      <c r="L25" s="49">
        <f t="shared" si="11"/>
        <v>1.9921883004867311</v>
      </c>
      <c r="M25" s="25"/>
      <c r="N25" s="25"/>
      <c r="O25" s="25"/>
      <c r="P25" s="25"/>
      <c r="Q25" s="25"/>
      <c r="R25" s="25"/>
    </row>
    <row r="26" spans="1:21" s="24" customFormat="1" ht="15" customHeight="1">
      <c r="A26" s="35" t="s">
        <v>442</v>
      </c>
      <c r="B26" s="350">
        <v>120510.57915614206</v>
      </c>
      <c r="C26" s="351">
        <v>161600.24988592538</v>
      </c>
      <c r="D26" s="351">
        <v>166758.80307153711</v>
      </c>
      <c r="E26" s="351">
        <v>176843.35140582512</v>
      </c>
      <c r="F26" s="351">
        <v>185016.31881140021</v>
      </c>
      <c r="G26" s="351">
        <v>195391.93606357725</v>
      </c>
      <c r="H26" s="351">
        <v>203724.15236964056</v>
      </c>
      <c r="I26" s="351">
        <v>212418.13904427254</v>
      </c>
      <c r="J26" s="352">
        <v>207250.54642198648</v>
      </c>
      <c r="K26" s="49">
        <f t="shared" si="10"/>
        <v>76.2651383237056</v>
      </c>
      <c r="L26" s="49">
        <f t="shared" si="11"/>
        <v>4.2675287016816128</v>
      </c>
      <c r="M26" s="27"/>
      <c r="N26" s="27"/>
      <c r="O26" s="27"/>
      <c r="P26" s="27"/>
      <c r="Q26" s="27"/>
      <c r="R26" s="27"/>
    </row>
    <row r="27" spans="1:21" s="24" customFormat="1" ht="15" customHeight="1">
      <c r="A27" s="35" t="s">
        <v>446</v>
      </c>
      <c r="B27" s="350">
        <v>356560.87936665898</v>
      </c>
      <c r="C27" s="351">
        <v>323226.65216485999</v>
      </c>
      <c r="D27" s="351">
        <v>323553.12292563624</v>
      </c>
      <c r="E27" s="351">
        <v>311435.71848475153</v>
      </c>
      <c r="F27" s="351">
        <v>305256.56468381209</v>
      </c>
      <c r="G27" s="351">
        <v>304433.92567704868</v>
      </c>
      <c r="H27" s="351">
        <v>303126.6741692716</v>
      </c>
      <c r="I27" s="351">
        <v>304530.11036186805</v>
      </c>
      <c r="J27" s="352">
        <v>304354.5341898966</v>
      </c>
      <c r="K27" s="49">
        <f t="shared" si="10"/>
        <v>-14.592394178859593</v>
      </c>
      <c r="L27" s="49">
        <f t="shared" si="11"/>
        <v>0.46298670232258132</v>
      </c>
      <c r="M27" s="27"/>
      <c r="N27" s="27"/>
      <c r="O27" s="27"/>
      <c r="P27" s="27"/>
      <c r="Q27" s="27"/>
      <c r="R27" s="27"/>
    </row>
    <row r="28" spans="1:21" s="24" customFormat="1" ht="21" customHeight="1">
      <c r="A28" s="60"/>
      <c r="B28" s="345" t="s">
        <v>452</v>
      </c>
      <c r="C28" s="345"/>
      <c r="D28" s="345"/>
      <c r="E28" s="345"/>
      <c r="F28" s="345"/>
      <c r="G28" s="345"/>
      <c r="H28" s="345"/>
      <c r="I28" s="345"/>
      <c r="J28" s="346"/>
      <c r="K28" s="52"/>
      <c r="L28" s="52"/>
      <c r="M28" s="44"/>
      <c r="N28" s="44"/>
      <c r="O28" s="44"/>
      <c r="P28" s="44"/>
      <c r="Q28" s="44"/>
      <c r="R28" s="29"/>
    </row>
    <row r="29" spans="1:21" s="24" customFormat="1" ht="18" customHeight="1">
      <c r="A29" s="47" t="s">
        <v>84</v>
      </c>
      <c r="B29" s="54">
        <f t="shared" ref="B29:J29" si="13">B33*100/B22</f>
        <v>7.8334298167696348</v>
      </c>
      <c r="C29" s="56">
        <f t="shared" si="13"/>
        <v>7.4726491393058057</v>
      </c>
      <c r="D29" s="56">
        <f t="shared" si="13"/>
        <v>7.437426237866986</v>
      </c>
      <c r="E29" s="56">
        <f t="shared" si="13"/>
        <v>7.3433717808947572</v>
      </c>
      <c r="F29" s="56">
        <f t="shared" si="13"/>
        <v>7.3496992390469611</v>
      </c>
      <c r="G29" s="56">
        <f t="shared" si="13"/>
        <v>7.3387978756415615</v>
      </c>
      <c r="H29" s="56">
        <f t="shared" si="13"/>
        <v>7.2831623383445354</v>
      </c>
      <c r="I29" s="56">
        <f t="shared" si="13"/>
        <v>7.2480227256199941</v>
      </c>
      <c r="J29" s="55">
        <f t="shared" si="13"/>
        <v>7.4085562166867565</v>
      </c>
      <c r="K29" s="49">
        <f>I29/B29*100-100</f>
        <v>-7.4731899671382109</v>
      </c>
      <c r="L29" s="49">
        <f>I29/H29*100-100</f>
        <v>-0.48247740599626354</v>
      </c>
      <c r="M29" s="25"/>
      <c r="N29" s="25"/>
      <c r="O29" s="25"/>
      <c r="P29" s="25"/>
      <c r="Q29" s="25"/>
      <c r="R29" s="25"/>
    </row>
    <row r="30" spans="1:21" s="24" customFormat="1" ht="15" customHeight="1">
      <c r="A30" s="35" t="s">
        <v>442</v>
      </c>
      <c r="B30" s="57">
        <v>6.8228821156885608</v>
      </c>
      <c r="C30" s="59">
        <v>6.7939998557983401</v>
      </c>
      <c r="D30" s="59">
        <v>6.7373649595074614</v>
      </c>
      <c r="E30" s="59">
        <v>6.7373649595074614</v>
      </c>
      <c r="F30" s="59">
        <v>6.7373649595074614</v>
      </c>
      <c r="G30" s="59">
        <v>6.7373649595074614</v>
      </c>
      <c r="H30" s="59">
        <v>6.7373649595074614</v>
      </c>
      <c r="I30" s="59">
        <v>6.7373649595074614</v>
      </c>
      <c r="J30" s="58">
        <v>6.7373649595074614</v>
      </c>
      <c r="K30" s="49">
        <f>I30/B30*100-100</f>
        <v>-1.2533875674689057</v>
      </c>
      <c r="L30" s="49">
        <f>I30/H30*100-100</f>
        <v>0</v>
      </c>
      <c r="M30" s="27"/>
      <c r="N30" s="27"/>
      <c r="O30" s="27"/>
      <c r="P30" s="170"/>
      <c r="Q30" s="170"/>
      <c r="R30" s="167"/>
    </row>
    <row r="31" spans="1:21" s="24" customFormat="1" ht="15" customHeight="1">
      <c r="A31" s="35" t="s">
        <v>446</v>
      </c>
      <c r="B31" s="57">
        <v>8.3159421614700531</v>
      </c>
      <c r="C31" s="59">
        <v>7.9343196743060398</v>
      </c>
      <c r="D31" s="59">
        <v>7.9316176522537392</v>
      </c>
      <c r="E31" s="59">
        <v>7.9316176522537392</v>
      </c>
      <c r="F31" s="59">
        <v>7.9316176522537392</v>
      </c>
      <c r="G31" s="59">
        <v>7.9316176522537392</v>
      </c>
      <c r="H31" s="59">
        <v>7.9316176522537392</v>
      </c>
      <c r="I31" s="59">
        <v>7.9316176522537392</v>
      </c>
      <c r="J31" s="58">
        <v>7.9316176522537392</v>
      </c>
      <c r="K31" s="49">
        <f>I31/B31*100-100</f>
        <v>-4.6215389880534588</v>
      </c>
      <c r="L31" s="49">
        <f>I31/H31*100-100</f>
        <v>0</v>
      </c>
      <c r="M31" s="45"/>
      <c r="N31" s="45"/>
      <c r="O31" s="45"/>
      <c r="P31" s="45"/>
      <c r="Q31" s="45"/>
      <c r="R31" s="30"/>
    </row>
    <row r="32" spans="1:21" s="24" customFormat="1" ht="21" customHeight="1">
      <c r="A32" s="61"/>
      <c r="B32" s="345" t="s">
        <v>453</v>
      </c>
      <c r="C32" s="345"/>
      <c r="D32" s="345"/>
      <c r="E32" s="345"/>
      <c r="F32" s="345"/>
      <c r="G32" s="345"/>
      <c r="H32" s="345"/>
      <c r="I32" s="345"/>
      <c r="J32" s="346"/>
      <c r="K32" s="52"/>
      <c r="L32" s="52"/>
      <c r="M32" s="27"/>
      <c r="N32" s="27"/>
      <c r="O32" s="27"/>
      <c r="P32" s="27"/>
      <c r="Q32" s="27"/>
      <c r="R32" s="27"/>
    </row>
    <row r="33" spans="1:18" s="24" customFormat="1" ht="18" customHeight="1">
      <c r="A33" s="47" t="s">
        <v>84</v>
      </c>
      <c r="B33" s="347">
        <f t="shared" ref="B33:J33" si="14">SUM(B34:B35)</f>
        <v>45259.84714891453</v>
      </c>
      <c r="C33" s="348">
        <f t="shared" si="14"/>
        <v>43873.135530220941</v>
      </c>
      <c r="D33" s="348">
        <f t="shared" si="14"/>
        <v>44318.214140397591</v>
      </c>
      <c r="E33" s="348">
        <f t="shared" si="14"/>
        <v>43781.43998636835</v>
      </c>
      <c r="F33" s="348">
        <f t="shared" si="14"/>
        <v>44176.833104777907</v>
      </c>
      <c r="G33" s="348">
        <f t="shared" si="14"/>
        <v>45005.717498581776</v>
      </c>
      <c r="H33" s="348">
        <f t="shared" si="14"/>
        <v>45324.061224759978</v>
      </c>
      <c r="I33" s="348">
        <f t="shared" si="14"/>
        <v>46162.257027717562</v>
      </c>
      <c r="J33" s="349">
        <f t="shared" si="14"/>
        <v>46850.312885835854</v>
      </c>
      <c r="K33" s="49">
        <f t="shared" ref="K33:K38" si="15">I33/B33*100-100</f>
        <v>1.9938420822189613</v>
      </c>
      <c r="L33" s="49">
        <f t="shared" ref="L33:L38" si="16">I33/H33*100-100</f>
        <v>1.8493395788188707</v>
      </c>
      <c r="M33" s="26"/>
      <c r="N33" s="26"/>
      <c r="O33" s="26"/>
      <c r="P33" s="26"/>
      <c r="Q33" s="26"/>
      <c r="R33" s="26"/>
    </row>
    <row r="34" spans="1:18" s="24" customFormat="1" ht="15" customHeight="1">
      <c r="A34" s="35" t="s">
        <v>442</v>
      </c>
      <c r="B34" s="350">
        <v>12739.727800297434</v>
      </c>
      <c r="C34" s="351">
        <v>16149.333937641424</v>
      </c>
      <c r="D34" s="351">
        <v>16612.989721691189</v>
      </c>
      <c r="E34" s="351">
        <v>17498.697086470245</v>
      </c>
      <c r="F34" s="351">
        <v>18438.503381702285</v>
      </c>
      <c r="G34" s="351">
        <v>19293.44720666013</v>
      </c>
      <c r="H34" s="351">
        <v>20019.928237404398</v>
      </c>
      <c r="I34" s="351">
        <v>20853.485246842221</v>
      </c>
      <c r="J34" s="352">
        <v>21082.352667271887</v>
      </c>
      <c r="K34" s="49">
        <f t="shared" si="15"/>
        <v>63.688624857081749</v>
      </c>
      <c r="L34" s="49">
        <f t="shared" si="16"/>
        <v>4.1636363505061809</v>
      </c>
      <c r="M34" s="26"/>
      <c r="N34" s="26"/>
      <c r="O34" s="26"/>
      <c r="P34" s="26"/>
      <c r="Q34" s="26"/>
      <c r="R34" s="26"/>
    </row>
    <row r="35" spans="1:18" s="24" customFormat="1" ht="15" customHeight="1">
      <c r="A35" s="35" t="s">
        <v>446</v>
      </c>
      <c r="B35" s="350">
        <v>32520.119348617096</v>
      </c>
      <c r="C35" s="351">
        <v>27723.801592579519</v>
      </c>
      <c r="D35" s="351">
        <v>27705.224418706403</v>
      </c>
      <c r="E35" s="351">
        <v>26282.742899898105</v>
      </c>
      <c r="F35" s="351">
        <v>25738.329723075625</v>
      </c>
      <c r="G35" s="351">
        <v>25712.270291921646</v>
      </c>
      <c r="H35" s="351">
        <v>25304.132987355584</v>
      </c>
      <c r="I35" s="351">
        <v>25308.77178087534</v>
      </c>
      <c r="J35" s="352">
        <v>25767.960218563963</v>
      </c>
      <c r="K35" s="49">
        <f t="shared" si="15"/>
        <v>-22.175034139437784</v>
      </c>
      <c r="L35" s="49">
        <f t="shared" si="16"/>
        <v>1.8332157525719595E-2</v>
      </c>
      <c r="M35" s="26"/>
      <c r="N35" s="26"/>
      <c r="O35" s="26"/>
      <c r="P35" s="26"/>
      <c r="Q35" s="26"/>
      <c r="R35" s="26"/>
    </row>
    <row r="36" spans="1:18" s="24" customFormat="1" ht="15" customHeight="1">
      <c r="A36" s="47" t="s">
        <v>398</v>
      </c>
      <c r="B36" s="347">
        <f t="shared" ref="B36:J36" si="17">SUM(B37:B38)</f>
        <v>37873.69125131749</v>
      </c>
      <c r="C36" s="348">
        <f t="shared" si="17"/>
        <v>36624.953794332861</v>
      </c>
      <c r="D36" s="348">
        <f t="shared" si="17"/>
        <v>36898.142297489903</v>
      </c>
      <c r="E36" s="348">
        <f t="shared" si="17"/>
        <v>36240.531110925083</v>
      </c>
      <c r="F36" s="348">
        <f t="shared" si="17"/>
        <v>36395.384209542506</v>
      </c>
      <c r="G36" s="348">
        <f t="shared" si="17"/>
        <v>37039.421934613943</v>
      </c>
      <c r="H36" s="348">
        <f t="shared" si="17"/>
        <v>37243.633601078211</v>
      </c>
      <c r="I36" s="348">
        <f t="shared" si="17"/>
        <v>37785.343184130645</v>
      </c>
      <c r="J36" s="349">
        <f t="shared" si="17"/>
        <v>38172.370042349168</v>
      </c>
      <c r="K36" s="49">
        <f t="shared" si="15"/>
        <v>-0.23327028411516437</v>
      </c>
      <c r="L36" s="49">
        <f t="shared" si="16"/>
        <v>1.4545025033130656</v>
      </c>
      <c r="M36" s="27"/>
      <c r="N36" s="27"/>
      <c r="O36" s="27"/>
      <c r="P36" s="27"/>
      <c r="Q36" s="27"/>
      <c r="R36" s="27"/>
    </row>
    <row r="37" spans="1:18" s="24" customFormat="1" ht="15" customHeight="1">
      <c r="A37" s="35" t="s">
        <v>442</v>
      </c>
      <c r="B37" s="350">
        <v>8222.2947527571232</v>
      </c>
      <c r="C37" s="351">
        <v>10979.120744219526</v>
      </c>
      <c r="D37" s="351">
        <v>11235.146395666117</v>
      </c>
      <c r="E37" s="351">
        <v>11915.889732628788</v>
      </c>
      <c r="F37" s="351">
        <v>12581.634684916804</v>
      </c>
      <c r="G37" s="351">
        <v>13289.08790138051</v>
      </c>
      <c r="H37" s="351">
        <v>13856.771273828006</v>
      </c>
      <c r="I37" s="351">
        <v>14441.517824894898</v>
      </c>
      <c r="J37" s="352">
        <v>14537.150513709301</v>
      </c>
      <c r="K37" s="49">
        <f t="shared" si="15"/>
        <v>75.638532297231592</v>
      </c>
      <c r="L37" s="49">
        <f t="shared" si="16"/>
        <v>4.2199336303640393</v>
      </c>
      <c r="M37" s="27"/>
      <c r="N37" s="27"/>
      <c r="O37" s="27"/>
      <c r="P37" s="27"/>
      <c r="Q37" s="27"/>
      <c r="R37" s="27"/>
    </row>
    <row r="38" spans="1:18" s="24" customFormat="1" ht="14.25" customHeight="1">
      <c r="A38" s="35" t="s">
        <v>446</v>
      </c>
      <c r="B38" s="350">
        <v>29651.396498560367</v>
      </c>
      <c r="C38" s="351">
        <v>25645.833050113339</v>
      </c>
      <c r="D38" s="351">
        <v>25662.995901823786</v>
      </c>
      <c r="E38" s="351">
        <v>24324.641378296295</v>
      </c>
      <c r="F38" s="351">
        <v>23813.749524625702</v>
      </c>
      <c r="G38" s="351">
        <v>23750.33403323343</v>
      </c>
      <c r="H38" s="351">
        <v>23386.862327250201</v>
      </c>
      <c r="I38" s="351">
        <v>23343.825359235751</v>
      </c>
      <c r="J38" s="352">
        <v>23635.219528639864</v>
      </c>
      <c r="K38" s="49">
        <f t="shared" si="15"/>
        <v>-21.27242519464761</v>
      </c>
      <c r="L38" s="49">
        <f t="shared" si="16"/>
        <v>-0.18402198384819712</v>
      </c>
      <c r="M38" s="45"/>
      <c r="N38" s="45"/>
      <c r="O38" s="45"/>
      <c r="P38" s="45"/>
      <c r="Q38" s="45"/>
      <c r="R38" s="30"/>
    </row>
    <row r="39" spans="1:18" s="24" customFormat="1" ht="21" customHeight="1">
      <c r="A39" s="62"/>
      <c r="B39" s="345" t="s">
        <v>454</v>
      </c>
      <c r="C39" s="345"/>
      <c r="D39" s="345"/>
      <c r="E39" s="345"/>
      <c r="F39" s="345"/>
      <c r="G39" s="345"/>
      <c r="H39" s="345"/>
      <c r="I39" s="345"/>
      <c r="J39" s="346"/>
      <c r="K39" s="52"/>
      <c r="L39" s="52"/>
      <c r="M39" s="27"/>
      <c r="N39" s="27"/>
      <c r="O39" s="27"/>
      <c r="P39" s="27"/>
      <c r="Q39" s="27"/>
      <c r="R39" s="27"/>
    </row>
    <row r="40" spans="1:18" s="22" customFormat="1" ht="18" customHeight="1">
      <c r="A40" s="63" t="s">
        <v>84</v>
      </c>
      <c r="B40" s="347">
        <f t="shared" ref="B40:J40" si="18">SUM(B41:B42)</f>
        <v>1519112.0142587731</v>
      </c>
      <c r="C40" s="348">
        <f t="shared" si="18"/>
        <v>1484686.564974966</v>
      </c>
      <c r="D40" s="348">
        <f t="shared" si="18"/>
        <v>1500716.9520059878</v>
      </c>
      <c r="E40" s="348">
        <f t="shared" si="18"/>
        <v>1486018.3412889063</v>
      </c>
      <c r="F40" s="348">
        <f t="shared" si="18"/>
        <v>1503218.6046750192</v>
      </c>
      <c r="G40" s="348">
        <f t="shared" si="18"/>
        <v>1526739.0382002639</v>
      </c>
      <c r="H40" s="348">
        <f t="shared" si="18"/>
        <v>1540022.2698235286</v>
      </c>
      <c r="I40" s="348">
        <f t="shared" si="18"/>
        <v>1569079.2084810734</v>
      </c>
      <c r="J40" s="349">
        <f t="shared" si="18"/>
        <v>1592225.90109554</v>
      </c>
      <c r="K40" s="49">
        <f t="shared" ref="K40:K45" si="19">I40/B40*100-100</f>
        <v>3.2892369853766894</v>
      </c>
      <c r="L40" s="49">
        <f t="shared" ref="L40:L45" si="20">I40/H40*100-100</f>
        <v>1.8867869138590123</v>
      </c>
      <c r="M40" s="20"/>
      <c r="N40" s="20"/>
      <c r="O40" s="20"/>
      <c r="P40" s="20"/>
      <c r="Q40" s="83"/>
    </row>
    <row r="41" spans="1:18" s="22" customFormat="1" ht="15" customHeight="1">
      <c r="A41" s="64" t="s">
        <v>442</v>
      </c>
      <c r="B41" s="350">
        <v>456841.09972144512</v>
      </c>
      <c r="C41" s="351">
        <v>579101.72241228505</v>
      </c>
      <c r="D41" s="351">
        <v>595737.80916314886</v>
      </c>
      <c r="E41" s="351">
        <v>627500.41835160868</v>
      </c>
      <c r="F41" s="351">
        <v>662460.13318809622</v>
      </c>
      <c r="G41" s="351">
        <v>686849.86576158635</v>
      </c>
      <c r="H41" s="351">
        <v>713464.86852296977</v>
      </c>
      <c r="I41" s="351">
        <v>742370.28137566778</v>
      </c>
      <c r="J41" s="352">
        <v>750517.62183083175</v>
      </c>
      <c r="K41" s="49">
        <f t="shared" si="19"/>
        <v>62.500764889218942</v>
      </c>
      <c r="L41" s="49">
        <f t="shared" si="20"/>
        <v>4.0514136193613268</v>
      </c>
      <c r="M41" s="20"/>
      <c r="N41" s="20"/>
      <c r="O41" s="20"/>
      <c r="P41" s="20"/>
      <c r="Q41" s="83"/>
    </row>
    <row r="42" spans="1:18" s="22" customFormat="1" ht="15" customHeight="1">
      <c r="A42" s="64" t="s">
        <v>446</v>
      </c>
      <c r="B42" s="350">
        <v>1062270.9145373281</v>
      </c>
      <c r="C42" s="351">
        <v>905584.84256268083</v>
      </c>
      <c r="D42" s="351">
        <v>904979.14284283889</v>
      </c>
      <c r="E42" s="351">
        <v>858517.92293729761</v>
      </c>
      <c r="F42" s="351">
        <v>840758.47148692305</v>
      </c>
      <c r="G42" s="351">
        <v>839889.1724386774</v>
      </c>
      <c r="H42" s="351">
        <v>826557.40130055882</v>
      </c>
      <c r="I42" s="351">
        <v>826708.92710540572</v>
      </c>
      <c r="J42" s="352">
        <v>841708.27926470828</v>
      </c>
      <c r="K42" s="49">
        <f t="shared" si="19"/>
        <v>-22.175321211211113</v>
      </c>
      <c r="L42" s="49">
        <f t="shared" si="20"/>
        <v>1.8332157525719595E-2</v>
      </c>
      <c r="M42" s="20"/>
      <c r="N42" s="20"/>
      <c r="O42" s="20"/>
      <c r="P42" s="20"/>
      <c r="Q42" s="83"/>
    </row>
    <row r="43" spans="1:18" s="24" customFormat="1" ht="15" customHeight="1">
      <c r="A43" s="63" t="s">
        <v>398</v>
      </c>
      <c r="B43" s="347">
        <f t="shared" ref="B43:J43" si="21">SUM(B44:B45)</f>
        <v>1263411.8901745819</v>
      </c>
      <c r="C43" s="348">
        <f t="shared" si="21"/>
        <v>1220203.8075424915</v>
      </c>
      <c r="D43" s="348">
        <f t="shared" si="21"/>
        <v>1229957.9723622345</v>
      </c>
      <c r="E43" s="348">
        <f t="shared" si="21"/>
        <v>1211239.3255134809</v>
      </c>
      <c r="F43" s="348">
        <f t="shared" si="21"/>
        <v>1220967.1056710589</v>
      </c>
      <c r="G43" s="348">
        <f t="shared" si="21"/>
        <v>1232979.5805048975</v>
      </c>
      <c r="H43" s="348">
        <f t="shared" si="21"/>
        <v>1242870.2938675077</v>
      </c>
      <c r="I43" s="348">
        <f t="shared" si="21"/>
        <v>1260970.9287506584</v>
      </c>
      <c r="J43" s="349">
        <f t="shared" si="21"/>
        <v>1273697.9358826764</v>
      </c>
      <c r="K43" s="49">
        <f t="shared" si="19"/>
        <v>-0.19320393000150204</v>
      </c>
      <c r="L43" s="49">
        <f t="shared" si="20"/>
        <v>1.4563575115168277</v>
      </c>
      <c r="M43" s="168"/>
      <c r="N43" s="168"/>
      <c r="O43" s="169"/>
      <c r="P43" s="66"/>
      <c r="Q43" s="33"/>
    </row>
    <row r="44" spans="1:18" s="24" customFormat="1" ht="15" customHeight="1">
      <c r="A44" s="64" t="s">
        <v>442</v>
      </c>
      <c r="B44" s="350">
        <v>294847.91480362194</v>
      </c>
      <c r="C44" s="351">
        <v>393702.16493761801</v>
      </c>
      <c r="D44" s="351">
        <v>402889.64307503455</v>
      </c>
      <c r="E44" s="351">
        <v>427301.85883596406</v>
      </c>
      <c r="F44" s="351">
        <v>452034.05160123506</v>
      </c>
      <c r="G44" s="351">
        <v>473093.69566711015</v>
      </c>
      <c r="H44" s="351">
        <v>493823.92273331806</v>
      </c>
      <c r="I44" s="351">
        <v>514108.48231148254</v>
      </c>
      <c r="J44" s="352">
        <v>517512.81291689887</v>
      </c>
      <c r="K44" s="49">
        <f t="shared" si="19"/>
        <v>74.363953923125109</v>
      </c>
      <c r="L44" s="49">
        <f t="shared" si="20"/>
        <v>4.1076502462435087</v>
      </c>
      <c r="M44" s="168"/>
      <c r="N44" s="168"/>
      <c r="O44" s="168"/>
      <c r="P44" s="66"/>
      <c r="Q44" s="33"/>
    </row>
    <row r="45" spans="1:18" s="24" customFormat="1" ht="15" customHeight="1">
      <c r="A45" s="64" t="s">
        <v>446</v>
      </c>
      <c r="B45" s="350">
        <v>968563.97537095996</v>
      </c>
      <c r="C45" s="351">
        <v>826501.64260487352</v>
      </c>
      <c r="D45" s="351">
        <v>827068.3292872</v>
      </c>
      <c r="E45" s="351">
        <v>783937.46667751693</v>
      </c>
      <c r="F45" s="351">
        <v>768933.05406982382</v>
      </c>
      <c r="G45" s="351">
        <v>759885.88483778737</v>
      </c>
      <c r="H45" s="351">
        <v>749046.37113418966</v>
      </c>
      <c r="I45" s="351">
        <v>746862.44643917598</v>
      </c>
      <c r="J45" s="352">
        <v>756185.12296577764</v>
      </c>
      <c r="K45" s="49">
        <f t="shared" si="19"/>
        <v>-22.889714522664576</v>
      </c>
      <c r="L45" s="49">
        <f t="shared" si="20"/>
        <v>-0.2915606802429096</v>
      </c>
      <c r="M45" s="168"/>
      <c r="N45" s="168"/>
      <c r="O45" s="33"/>
      <c r="P45" s="66"/>
      <c r="Q45" s="33"/>
    </row>
    <row r="46" spans="1:18" s="24" customFormat="1" ht="21" customHeight="1">
      <c r="A46" s="62"/>
      <c r="B46" s="345" t="s">
        <v>455</v>
      </c>
      <c r="C46" s="345"/>
      <c r="D46" s="345"/>
      <c r="E46" s="345"/>
      <c r="F46" s="345"/>
      <c r="G46" s="345"/>
      <c r="H46" s="345"/>
      <c r="I46" s="345"/>
      <c r="J46" s="346"/>
      <c r="K46" s="65"/>
      <c r="L46" s="65"/>
      <c r="M46" s="34"/>
      <c r="N46" s="34"/>
      <c r="O46" s="33"/>
      <c r="P46" s="66"/>
      <c r="Q46" s="33"/>
    </row>
    <row r="47" spans="1:18" s="24" customFormat="1" ht="18" customHeight="1">
      <c r="A47" s="47" t="s">
        <v>456</v>
      </c>
      <c r="B47" s="347">
        <f t="shared" ref="B47:J47" si="22">SUM(B48:B49)</f>
        <v>110289.74722607456</v>
      </c>
      <c r="C47" s="348">
        <f t="shared" si="22"/>
        <v>108055.63612302212</v>
      </c>
      <c r="D47" s="348">
        <f t="shared" si="22"/>
        <v>109243.09616275741</v>
      </c>
      <c r="E47" s="348">
        <f t="shared" si="22"/>
        <v>108248.32140950445</v>
      </c>
      <c r="F47" s="348">
        <f t="shared" si="22"/>
        <v>109556.65980297758</v>
      </c>
      <c r="G47" s="348">
        <f t="shared" si="22"/>
        <v>111298.91048194216</v>
      </c>
      <c r="H47" s="348">
        <f t="shared" si="22"/>
        <v>112308.53316433998</v>
      </c>
      <c r="I47" s="348">
        <f t="shared" si="22"/>
        <v>114458.44357338862</v>
      </c>
      <c r="J47" s="349">
        <f t="shared" si="22"/>
        <v>116141.30012254053</v>
      </c>
      <c r="K47" s="49">
        <f t="shared" ref="K47:K53" si="23">I47/B47*100-100</f>
        <v>3.7797677954315816</v>
      </c>
      <c r="L47" s="49">
        <f t="shared" ref="L47:L53" si="24">I47/H47*100-100</f>
        <v>1.914289456441125</v>
      </c>
      <c r="M47" s="34"/>
      <c r="N47" s="34"/>
      <c r="O47" s="33"/>
      <c r="P47" s="66"/>
      <c r="Q47" s="33"/>
    </row>
    <row r="48" spans="1:18" s="24" customFormat="1" ht="15" customHeight="1">
      <c r="A48" s="35" t="s">
        <v>442</v>
      </c>
      <c r="B48" s="350">
        <v>33806.241379386935</v>
      </c>
      <c r="C48" s="351">
        <v>42853.527458509096</v>
      </c>
      <c r="D48" s="351">
        <v>44084.597878073015</v>
      </c>
      <c r="E48" s="351">
        <v>46435.030958019037</v>
      </c>
      <c r="F48" s="351">
        <v>49022.049855919126</v>
      </c>
      <c r="G48" s="351">
        <v>50826.890066357388</v>
      </c>
      <c r="H48" s="351">
        <v>52796.400270699763</v>
      </c>
      <c r="I48" s="351">
        <v>54935.400821799412</v>
      </c>
      <c r="J48" s="352">
        <v>55538.304015481546</v>
      </c>
      <c r="K48" s="49">
        <f t="shared" si="23"/>
        <v>62.500764889218971</v>
      </c>
      <c r="L48" s="49">
        <f t="shared" si="24"/>
        <v>4.0514136193613268</v>
      </c>
      <c r="M48" s="34"/>
      <c r="N48" s="34"/>
      <c r="O48" s="33"/>
      <c r="P48" s="66"/>
      <c r="Q48" s="33"/>
    </row>
    <row r="49" spans="1:21" s="24" customFormat="1" ht="15" customHeight="1">
      <c r="A49" s="35" t="s">
        <v>446</v>
      </c>
      <c r="B49" s="350">
        <v>76483.505846687622</v>
      </c>
      <c r="C49" s="351">
        <v>65202.10866451302</v>
      </c>
      <c r="D49" s="351">
        <v>65158.4982846844</v>
      </c>
      <c r="E49" s="351">
        <v>61813.290451485424</v>
      </c>
      <c r="F49" s="351">
        <v>60534.60994705846</v>
      </c>
      <c r="G49" s="351">
        <v>60472.020415584775</v>
      </c>
      <c r="H49" s="351">
        <v>59512.132893640228</v>
      </c>
      <c r="I49" s="351">
        <v>59523.042751589208</v>
      </c>
      <c r="J49" s="352">
        <v>60602.996107058992</v>
      </c>
      <c r="K49" s="49">
        <f t="shared" si="23"/>
        <v>-22.175321211211113</v>
      </c>
      <c r="L49" s="49">
        <f t="shared" si="24"/>
        <v>1.8332157525719595E-2</v>
      </c>
      <c r="M49" s="34"/>
      <c r="N49" s="34"/>
      <c r="O49" s="33"/>
      <c r="P49" s="66"/>
      <c r="Q49" s="33"/>
    </row>
    <row r="50" spans="1:21" s="24" customFormat="1" ht="15" customHeight="1">
      <c r="A50" s="47" t="s">
        <v>398</v>
      </c>
      <c r="B50" s="347">
        <f t="shared" ref="B50:I50" si="25">SUM(B51:B52)</f>
        <v>91555.351922177142</v>
      </c>
      <c r="C50" s="348">
        <f t="shared" si="25"/>
        <v>88642.07847293462</v>
      </c>
      <c r="D50" s="348">
        <f t="shared" si="25"/>
        <v>89362.753296230949</v>
      </c>
      <c r="E50" s="348">
        <f t="shared" si="25"/>
        <v>88075.171680874235</v>
      </c>
      <c r="F50" s="348">
        <f t="shared" si="25"/>
        <v>88825.692394858634</v>
      </c>
      <c r="G50" s="348">
        <f t="shared" si="25"/>
        <v>89733.268593631044</v>
      </c>
      <c r="H50" s="348">
        <f t="shared" si="25"/>
        <v>90487.41039288239</v>
      </c>
      <c r="I50" s="348">
        <f t="shared" si="25"/>
        <v>91831.76338286126</v>
      </c>
      <c r="J50" s="349">
        <f>SUM(J51:J52)</f>
        <v>92755.006876124826</v>
      </c>
      <c r="K50" s="49">
        <f t="shared" si="23"/>
        <v>0.30190639310640677</v>
      </c>
      <c r="L50" s="49">
        <f t="shared" si="24"/>
        <v>1.4856795924890491</v>
      </c>
      <c r="M50" s="34"/>
      <c r="N50" s="34"/>
      <c r="O50" s="33"/>
      <c r="P50" s="66"/>
      <c r="Q50" s="33"/>
    </row>
    <row r="51" spans="1:21" s="24" customFormat="1" ht="15" customHeight="1">
      <c r="A51" s="35" t="s">
        <v>442</v>
      </c>
      <c r="B51" s="350">
        <v>21818.745695468024</v>
      </c>
      <c r="C51" s="351">
        <v>29133.960205383733</v>
      </c>
      <c r="D51" s="351">
        <v>29813.833587552555</v>
      </c>
      <c r="E51" s="351">
        <v>31631.674080093009</v>
      </c>
      <c r="F51" s="351">
        <v>33462.512501831327</v>
      </c>
      <c r="G51" s="351">
        <v>35021.484885310361</v>
      </c>
      <c r="H51" s="351">
        <v>36556.071671220736</v>
      </c>
      <c r="I51" s="351">
        <v>38057.667239240589</v>
      </c>
      <c r="J51" s="352">
        <v>38309.678022588843</v>
      </c>
      <c r="K51" s="49">
        <f t="shared" si="23"/>
        <v>74.426466903391031</v>
      </c>
      <c r="L51" s="49">
        <f t="shared" si="24"/>
        <v>4.1076502462435087</v>
      </c>
      <c r="M51" s="34"/>
      <c r="N51" s="34"/>
      <c r="O51" s="33"/>
      <c r="P51" s="66"/>
      <c r="Q51" s="33"/>
    </row>
    <row r="52" spans="1:21" s="24" customFormat="1" ht="15" customHeight="1">
      <c r="A52" s="35" t="s">
        <v>446</v>
      </c>
      <c r="B52" s="350">
        <v>69736.606226709118</v>
      </c>
      <c r="C52" s="351">
        <v>59508.11826755089</v>
      </c>
      <c r="D52" s="351">
        <v>59548.919708678397</v>
      </c>
      <c r="E52" s="351">
        <v>56443.497600781222</v>
      </c>
      <c r="F52" s="351">
        <v>55363.179893027314</v>
      </c>
      <c r="G52" s="351">
        <v>54711.78370832069</v>
      </c>
      <c r="H52" s="351">
        <v>53931.338721661661</v>
      </c>
      <c r="I52" s="351">
        <v>53774.096143620671</v>
      </c>
      <c r="J52" s="352">
        <v>54445.32885353599</v>
      </c>
      <c r="K52" s="49">
        <f t="shared" si="23"/>
        <v>-22.889714522664576</v>
      </c>
      <c r="L52" s="49">
        <f t="shared" si="24"/>
        <v>-0.29156068024292381</v>
      </c>
      <c r="M52" s="168"/>
      <c r="N52" s="168"/>
      <c r="O52" s="168"/>
      <c r="P52" s="66"/>
      <c r="Q52" s="33"/>
    </row>
    <row r="53" spans="1:21" s="24" customFormat="1" ht="15" customHeight="1">
      <c r="A53" s="47" t="s">
        <v>457</v>
      </c>
      <c r="B53" s="347">
        <v>107841.77934331038</v>
      </c>
      <c r="C53" s="348">
        <v>103076.65271718733</v>
      </c>
      <c r="D53" s="348">
        <v>104247.28429884731</v>
      </c>
      <c r="E53" s="348">
        <v>104106.67883364661</v>
      </c>
      <c r="F53" s="348">
        <v>105637.97757442121</v>
      </c>
      <c r="G53" s="348">
        <v>107096.14949359105</v>
      </c>
      <c r="H53" s="348">
        <v>108459.49130611643</v>
      </c>
      <c r="I53" s="348">
        <v>110573.4739493551</v>
      </c>
      <c r="J53" s="349">
        <v>111625.96096980904</v>
      </c>
      <c r="K53" s="49">
        <f t="shared" si="23"/>
        <v>2.5330578025316868</v>
      </c>
      <c r="L53" s="49">
        <f t="shared" si="24"/>
        <v>1.9490987997280627</v>
      </c>
      <c r="M53" s="168"/>
      <c r="N53" s="168"/>
      <c r="O53" s="168"/>
      <c r="P53" s="66"/>
      <c r="Q53" s="33"/>
    </row>
    <row r="54" spans="1:21" s="24" customFormat="1" ht="18" customHeight="1">
      <c r="A54" s="356" t="s">
        <v>83</v>
      </c>
      <c r="B54" s="40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66"/>
      <c r="Q54" s="33"/>
    </row>
    <row r="55" spans="1:21" s="24" customFormat="1" ht="15" customHeight="1">
      <c r="A55" s="357" t="s">
        <v>458</v>
      </c>
      <c r="B55" s="357"/>
      <c r="C55" s="357"/>
      <c r="D55" s="357"/>
      <c r="E55" s="357"/>
      <c r="F55" s="357"/>
      <c r="G55" s="357"/>
      <c r="H55" s="357"/>
      <c r="I55" s="357"/>
      <c r="J55" s="357"/>
      <c r="K55" s="357"/>
      <c r="L55" s="357"/>
      <c r="M55" s="189"/>
      <c r="N55" s="68"/>
      <c r="O55" s="68"/>
      <c r="P55" s="68"/>
      <c r="Q55" s="68"/>
      <c r="R55" s="68"/>
      <c r="S55" s="68"/>
      <c r="T55" s="68"/>
      <c r="U55" s="68"/>
    </row>
    <row r="56" spans="1:21" s="24" customFormat="1" ht="15" customHeight="1">
      <c r="A56" s="357" t="s">
        <v>459</v>
      </c>
      <c r="B56" s="357"/>
      <c r="C56" s="357"/>
      <c r="D56" s="357"/>
      <c r="E56" s="357"/>
      <c r="F56" s="357"/>
      <c r="G56" s="357"/>
      <c r="H56" s="357"/>
      <c r="I56" s="357"/>
      <c r="J56" s="357"/>
      <c r="K56" s="357"/>
      <c r="L56" s="357"/>
      <c r="M56" s="189"/>
      <c r="N56" s="68"/>
      <c r="O56" s="68"/>
      <c r="P56" s="68"/>
      <c r="Q56" s="68"/>
      <c r="R56" s="68"/>
      <c r="S56" s="68"/>
      <c r="T56" s="68"/>
      <c r="U56" s="68"/>
    </row>
    <row r="57" spans="1:21" s="24" customFormat="1" ht="15" customHeight="1">
      <c r="A57" s="358" t="s">
        <v>460</v>
      </c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189"/>
      <c r="N57" s="68"/>
      <c r="O57" s="68"/>
      <c r="P57" s="68"/>
      <c r="Q57" s="68"/>
      <c r="R57" s="68"/>
      <c r="S57" s="68"/>
      <c r="T57" s="68"/>
      <c r="U57" s="68"/>
    </row>
    <row r="58" spans="1:21" s="38" customFormat="1" ht="15" customHeight="1">
      <c r="A58" s="357" t="s">
        <v>461</v>
      </c>
      <c r="B58" s="357"/>
      <c r="C58" s="357"/>
      <c r="D58" s="357"/>
      <c r="E58" s="357"/>
      <c r="F58" s="357"/>
      <c r="G58" s="357"/>
      <c r="H58" s="357"/>
      <c r="I58" s="357"/>
      <c r="J58" s="357"/>
      <c r="K58" s="357"/>
      <c r="L58" s="357"/>
      <c r="M58" s="34"/>
      <c r="N58" s="34"/>
      <c r="O58" s="34"/>
      <c r="P58" s="66"/>
      <c r="Q58" s="33"/>
    </row>
    <row r="59" spans="1:21" s="38" customFormat="1" ht="15" customHeight="1">
      <c r="A59" s="357" t="s">
        <v>462</v>
      </c>
      <c r="B59" s="357"/>
      <c r="C59" s="357"/>
      <c r="D59" s="357"/>
      <c r="E59" s="357"/>
      <c r="F59" s="357"/>
      <c r="G59" s="357"/>
      <c r="H59" s="357"/>
      <c r="I59" s="357"/>
      <c r="J59" s="357"/>
      <c r="K59" s="357"/>
      <c r="L59" s="357"/>
      <c r="M59" s="81"/>
      <c r="N59" s="81"/>
      <c r="O59" s="81"/>
      <c r="P59" s="81"/>
      <c r="Q59" s="81"/>
      <c r="R59" s="81"/>
      <c r="S59" s="81"/>
      <c r="T59" s="81"/>
      <c r="U59" s="81"/>
    </row>
    <row r="62" spans="1:21">
      <c r="A62" s="200"/>
    </row>
    <row r="63" spans="1:21">
      <c r="A63" s="200"/>
    </row>
  </sheetData>
  <mergeCells count="1">
    <mergeCell ref="K5:L5"/>
  </mergeCells>
  <pageMargins left="0.59055118110236227" right="0.19685039370078741" top="0.78740157480314965" bottom="0.78740157480314965" header="0.11811023622047245" footer="0.11811023622047245"/>
  <pageSetup paperSize="9" scale="70" orientation="portrait" r:id="rId1"/>
  <headerFooter>
    <oddFooter>&amp;L&amp;"MetaNormalLF-Roman,Standard"&amp;10Statistisches Bundesamt, Tabellen zu den UGR, Teil 5, 2019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workbookViewId="0"/>
  </sheetViews>
  <sheetFormatPr baseColWidth="10" defaultRowHeight="15"/>
  <cols>
    <col min="1" max="1" width="25.28515625" style="14" customWidth="1"/>
    <col min="2" max="2" width="17.7109375" style="14" customWidth="1"/>
    <col min="3" max="4" width="9.7109375" style="14" customWidth="1"/>
    <col min="5" max="5" width="8.7109375" style="14" hidden="1" customWidth="1"/>
    <col min="6" max="6" width="9.7109375" style="14" customWidth="1"/>
    <col min="7" max="7" width="8.7109375" style="14" hidden="1" customWidth="1"/>
    <col min="8" max="11" width="9.7109375" style="14" customWidth="1"/>
    <col min="12" max="13" width="10.7109375" style="14" customWidth="1"/>
    <col min="14" max="14" width="11.42578125" style="117"/>
  </cols>
  <sheetData>
    <row r="1" spans="1:19" ht="18.75">
      <c r="A1" s="263" t="s">
        <v>436</v>
      </c>
      <c r="B1" s="164"/>
      <c r="C1" s="166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19" ht="18" customHeight="1">
      <c r="A2" s="164"/>
      <c r="B2" s="164"/>
      <c r="C2" s="166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9" ht="18" customHeight="1">
      <c r="C3" s="71"/>
    </row>
    <row r="4" spans="1:19" ht="30" customHeight="1">
      <c r="A4" s="340" t="s">
        <v>55</v>
      </c>
      <c r="B4" s="367" t="s">
        <v>76</v>
      </c>
      <c r="C4" s="341">
        <v>2005</v>
      </c>
      <c r="D4" s="341">
        <v>2010</v>
      </c>
      <c r="E4" s="341">
        <v>2011</v>
      </c>
      <c r="F4" s="341">
        <v>2012</v>
      </c>
      <c r="G4" s="341">
        <v>2013</v>
      </c>
      <c r="H4" s="341">
        <v>2014</v>
      </c>
      <c r="I4" s="341">
        <v>2015</v>
      </c>
      <c r="J4" s="341">
        <v>2016</v>
      </c>
      <c r="K4" s="341">
        <v>2017</v>
      </c>
      <c r="L4" s="299" t="s">
        <v>403</v>
      </c>
      <c r="M4" s="301" t="s">
        <v>404</v>
      </c>
    </row>
    <row r="5" spans="1:19" s="19" customFormat="1" ht="20.100000000000001" customHeight="1">
      <c r="A5" s="37" t="s">
        <v>77</v>
      </c>
      <c r="B5" s="211" t="s">
        <v>78</v>
      </c>
      <c r="C5" s="350">
        <v>2760.6095</v>
      </c>
      <c r="D5" s="351">
        <v>2595.2349999999997</v>
      </c>
      <c r="E5" s="351">
        <v>2687.0079999999998</v>
      </c>
      <c r="F5" s="351">
        <v>2733.9340000000002</v>
      </c>
      <c r="G5" s="351">
        <v>2785.7270000000003</v>
      </c>
      <c r="H5" s="351">
        <v>2861.4329999999995</v>
      </c>
      <c r="I5" s="351">
        <v>2966.402</v>
      </c>
      <c r="J5" s="351">
        <v>3085.4129999999996</v>
      </c>
      <c r="K5" s="352">
        <v>3140.1934999999985</v>
      </c>
      <c r="L5" s="49">
        <f>J5/C5*100-100</f>
        <v>11.765644507127845</v>
      </c>
      <c r="M5" s="49">
        <f>J5/I5*100-100</f>
        <v>4.0119646629148491</v>
      </c>
      <c r="N5" s="219"/>
      <c r="O5" s="219"/>
      <c r="P5" s="219"/>
      <c r="Q5" s="219"/>
      <c r="R5" s="219"/>
      <c r="S5" s="219"/>
    </row>
    <row r="6" spans="1:19" s="19" customFormat="1" ht="12.75">
      <c r="A6" s="51"/>
      <c r="B6" s="211"/>
      <c r="C6" s="368"/>
      <c r="D6" s="369"/>
      <c r="E6" s="369"/>
      <c r="F6" s="369"/>
      <c r="G6" s="369"/>
      <c r="H6" s="369"/>
      <c r="I6" s="369"/>
      <c r="J6" s="369"/>
      <c r="K6" s="370"/>
      <c r="L6" s="74"/>
      <c r="M6" s="74"/>
      <c r="N6" s="219"/>
      <c r="O6" s="219"/>
      <c r="P6" s="219"/>
      <c r="Q6" s="219"/>
      <c r="R6" s="219"/>
      <c r="S6" s="219"/>
    </row>
    <row r="7" spans="1:19" s="19" customFormat="1" ht="20.100000000000001" customHeight="1">
      <c r="A7" s="75" t="s">
        <v>79</v>
      </c>
      <c r="B7" s="211" t="s">
        <v>80</v>
      </c>
      <c r="C7" s="371">
        <v>26.260133079307305</v>
      </c>
      <c r="D7" s="372">
        <f t="shared" ref="D7:K7" si="0">D9/D5</f>
        <v>29.621906355301164</v>
      </c>
      <c r="E7" s="372">
        <f t="shared" si="0"/>
        <v>29.484089329097642</v>
      </c>
      <c r="F7" s="372">
        <f t="shared" si="0"/>
        <v>28.932508429245178</v>
      </c>
      <c r="G7" s="372">
        <f t="shared" si="0"/>
        <v>28.763501305045327</v>
      </c>
      <c r="H7" s="372">
        <f t="shared" si="0"/>
        <v>28.760925417439445</v>
      </c>
      <c r="I7" s="372">
        <f t="shared" si="0"/>
        <v>28.620461495609831</v>
      </c>
      <c r="J7" s="372">
        <f t="shared" si="0"/>
        <v>28.337961887112034</v>
      </c>
      <c r="K7" s="373">
        <f t="shared" si="0"/>
        <v>28.603179181436072</v>
      </c>
      <c r="L7" s="49">
        <f>J7/C7*100-100</f>
        <v>7.9124839220332603</v>
      </c>
      <c r="M7" s="49">
        <f>J7/I7*100-100</f>
        <v>-0.98705469351403963</v>
      </c>
      <c r="N7" s="219"/>
      <c r="O7" s="219"/>
      <c r="P7" s="219"/>
      <c r="Q7" s="219"/>
      <c r="R7" s="219"/>
      <c r="S7" s="219"/>
    </row>
    <row r="8" spans="1:19" s="22" customFormat="1" ht="12.75">
      <c r="A8" s="20"/>
      <c r="B8" s="211"/>
      <c r="C8" s="368"/>
      <c r="D8" s="369"/>
      <c r="E8" s="369"/>
      <c r="F8" s="369"/>
      <c r="G8" s="369"/>
      <c r="H8" s="369"/>
      <c r="I8" s="369"/>
      <c r="J8" s="369"/>
      <c r="K8" s="370"/>
      <c r="L8" s="74"/>
      <c r="M8" s="74"/>
      <c r="N8" s="20"/>
      <c r="O8" s="20"/>
      <c r="P8" s="20"/>
      <c r="Q8" s="83"/>
      <c r="R8" s="83"/>
    </row>
    <row r="9" spans="1:19" s="24" customFormat="1" ht="20.100000000000001" customHeight="1">
      <c r="A9" s="75" t="s">
        <v>73</v>
      </c>
      <c r="B9" s="211" t="s">
        <v>72</v>
      </c>
      <c r="C9" s="350">
        <v>72493.972850000006</v>
      </c>
      <c r="D9" s="351">
        <v>76875.808140000008</v>
      </c>
      <c r="E9" s="351">
        <v>79223.983899999992</v>
      </c>
      <c r="F9" s="351">
        <v>79099.568499999994</v>
      </c>
      <c r="G9" s="351">
        <v>80127.262200000012</v>
      </c>
      <c r="H9" s="351">
        <v>82297.461099999986</v>
      </c>
      <c r="I9" s="351">
        <v>84899.794221499993</v>
      </c>
      <c r="J9" s="351">
        <v>87434.315999999992</v>
      </c>
      <c r="K9" s="352">
        <v>89819.517344880835</v>
      </c>
      <c r="L9" s="49">
        <f>J9/C9*100-100</f>
        <v>20.609083159111179</v>
      </c>
      <c r="M9" s="49">
        <f>J9/I9*100-100</f>
        <v>2.9853096838933908</v>
      </c>
      <c r="N9" s="43"/>
      <c r="O9" s="43"/>
      <c r="P9" s="43"/>
      <c r="Q9" s="43"/>
      <c r="R9" s="43"/>
      <c r="S9" s="29"/>
    </row>
    <row r="10" spans="1:19" s="24" customFormat="1" ht="12.75" customHeight="1">
      <c r="A10" s="60"/>
      <c r="B10" s="211"/>
      <c r="C10" s="212"/>
      <c r="D10" s="337"/>
      <c r="E10" s="337"/>
      <c r="F10" s="338"/>
      <c r="G10" s="338"/>
      <c r="H10" s="338"/>
      <c r="I10" s="338"/>
      <c r="J10" s="338"/>
      <c r="K10" s="339"/>
      <c r="L10" s="74"/>
      <c r="M10" s="74"/>
      <c r="N10" s="44"/>
      <c r="O10" s="44"/>
      <c r="P10" s="44"/>
      <c r="Q10" s="44"/>
      <c r="R10" s="44"/>
      <c r="S10" s="29"/>
    </row>
    <row r="11" spans="1:19" s="24" customFormat="1" ht="20.100000000000001" customHeight="1">
      <c r="A11" s="37" t="s">
        <v>481</v>
      </c>
      <c r="B11" s="211" t="s">
        <v>81</v>
      </c>
      <c r="C11" s="57">
        <v>24.727053409551132</v>
      </c>
      <c r="D11" s="59">
        <f t="shared" ref="D11:K11" si="1">D13*100/D9</f>
        <v>24.38148139123809</v>
      </c>
      <c r="E11" s="59">
        <f t="shared" si="1"/>
        <v>23.911511892521101</v>
      </c>
      <c r="F11" s="59">
        <f t="shared" si="1"/>
        <v>23.538567599392152</v>
      </c>
      <c r="G11" s="59">
        <f t="shared" si="1"/>
        <v>23.447557114711948</v>
      </c>
      <c r="H11" s="59">
        <f t="shared" si="1"/>
        <v>22.632531453616135</v>
      </c>
      <c r="I11" s="59">
        <f t="shared" si="1"/>
        <v>22.508074512403279</v>
      </c>
      <c r="J11" s="59">
        <f t="shared" si="1"/>
        <v>22.309572948979124</v>
      </c>
      <c r="K11" s="58">
        <f t="shared" si="1"/>
        <v>22.15581958262678</v>
      </c>
      <c r="L11" s="49">
        <f>J11/C11*100-100</f>
        <v>-9.7766621057979677</v>
      </c>
      <c r="M11" s="49">
        <f>J11/I11*100-100</f>
        <v>-0.88191268122366751</v>
      </c>
      <c r="N11" s="25"/>
      <c r="O11" s="25"/>
      <c r="P11" s="25"/>
      <c r="Q11" s="25"/>
      <c r="R11" s="25"/>
      <c r="S11" s="25"/>
    </row>
    <row r="12" spans="1:19" s="24" customFormat="1" ht="12.75">
      <c r="A12" s="61"/>
      <c r="B12" s="211"/>
      <c r="C12" s="212"/>
      <c r="D12" s="337"/>
      <c r="E12" s="337"/>
      <c r="F12" s="338"/>
      <c r="G12" s="338"/>
      <c r="H12" s="338"/>
      <c r="I12" s="338"/>
      <c r="J12" s="338"/>
      <c r="K12" s="339"/>
      <c r="L12" s="74"/>
      <c r="M12" s="74"/>
      <c r="N12" s="27"/>
      <c r="O12" s="27"/>
      <c r="P12" s="27"/>
      <c r="Q12" s="27"/>
      <c r="R12" s="27"/>
      <c r="S12" s="27"/>
    </row>
    <row r="13" spans="1:19" s="24" customFormat="1" ht="20.100000000000001" customHeight="1">
      <c r="A13" s="37" t="s">
        <v>74</v>
      </c>
      <c r="B13" s="211" t="s">
        <v>178</v>
      </c>
      <c r="C13" s="350">
        <v>17925.623385324998</v>
      </c>
      <c r="D13" s="351">
        <v>18743.460856017999</v>
      </c>
      <c r="E13" s="351">
        <v>18943.652331977501</v>
      </c>
      <c r="F13" s="351">
        <v>18618.905402199998</v>
      </c>
      <c r="G13" s="351">
        <v>18787.8855688</v>
      </c>
      <c r="H13" s="351">
        <v>18625.998768984999</v>
      </c>
      <c r="I13" s="351">
        <v>19109.308944252272</v>
      </c>
      <c r="J13" s="351">
        <v>19506.222510460924</v>
      </c>
      <c r="K13" s="352">
        <v>19900.250212917967</v>
      </c>
      <c r="L13" s="49">
        <f>J13/C13*100-100</f>
        <v>8.8175406297440304</v>
      </c>
      <c r="M13" s="49">
        <f>J13/I13*100-100</f>
        <v>2.0770691779936641</v>
      </c>
      <c r="N13" s="26"/>
      <c r="O13" s="26"/>
      <c r="P13" s="26"/>
      <c r="Q13" s="26"/>
      <c r="R13" s="26"/>
      <c r="S13" s="26"/>
    </row>
    <row r="14" spans="1:19" s="24" customFormat="1" ht="12.75">
      <c r="A14" s="62"/>
      <c r="B14" s="211"/>
      <c r="C14" s="368"/>
      <c r="D14" s="369"/>
      <c r="E14" s="369"/>
      <c r="F14" s="369"/>
      <c r="G14" s="369"/>
      <c r="H14" s="369"/>
      <c r="I14" s="369"/>
      <c r="J14" s="369"/>
      <c r="K14" s="370"/>
      <c r="L14" s="76"/>
      <c r="M14" s="76"/>
      <c r="N14" s="27"/>
      <c r="O14" s="27"/>
      <c r="P14" s="27"/>
      <c r="Q14" s="27"/>
      <c r="R14" s="27"/>
      <c r="S14" s="27"/>
    </row>
    <row r="15" spans="1:19" s="22" customFormat="1" ht="20.100000000000001" customHeight="1">
      <c r="A15" s="77" t="s">
        <v>74</v>
      </c>
      <c r="B15" s="211" t="s">
        <v>75</v>
      </c>
      <c r="C15" s="350">
        <v>14937.385479073162</v>
      </c>
      <c r="D15" s="351">
        <v>15627.113543435104</v>
      </c>
      <c r="E15" s="351">
        <v>15794.742556064313</v>
      </c>
      <c r="F15" s="351">
        <v>15524.128493715209</v>
      </c>
      <c r="G15" s="351">
        <v>15665.639874697641</v>
      </c>
      <c r="H15" s="351">
        <v>15530.710560897949</v>
      </c>
      <c r="I15" s="351">
        <v>15934.206074727121</v>
      </c>
      <c r="J15" s="351">
        <v>16265.068790754292</v>
      </c>
      <c r="K15" s="352">
        <v>16589.885490233806</v>
      </c>
      <c r="L15" s="49">
        <f>J15/C15*100-100</f>
        <v>8.8883246237514157</v>
      </c>
      <c r="M15" s="49">
        <f>J15/I15*100-100</f>
        <v>2.0764305072716809</v>
      </c>
      <c r="N15" s="20"/>
      <c r="O15" s="20"/>
      <c r="P15" s="20"/>
      <c r="Q15" s="20"/>
      <c r="R15" s="83"/>
    </row>
    <row r="16" spans="1:19" s="24" customFormat="1" ht="12.75">
      <c r="A16" s="62"/>
      <c r="B16" s="211"/>
      <c r="C16" s="368"/>
      <c r="D16" s="369"/>
      <c r="E16" s="369"/>
      <c r="F16" s="369"/>
      <c r="G16" s="369"/>
      <c r="H16" s="369"/>
      <c r="I16" s="369"/>
      <c r="J16" s="369"/>
      <c r="K16" s="370"/>
      <c r="L16" s="62"/>
      <c r="M16" s="62"/>
      <c r="N16" s="34"/>
      <c r="O16" s="34"/>
      <c r="P16" s="33"/>
      <c r="Q16" s="66"/>
      <c r="R16" s="33"/>
    </row>
    <row r="17" spans="1:18" s="24" customFormat="1" ht="20.100000000000001" customHeight="1">
      <c r="A17" s="37" t="s">
        <v>437</v>
      </c>
      <c r="B17" s="211" t="s">
        <v>82</v>
      </c>
      <c r="C17" s="350">
        <v>47476.303234306193</v>
      </c>
      <c r="D17" s="351">
        <v>49679.174546519949</v>
      </c>
      <c r="E17" s="351">
        <v>50212.2017324361</v>
      </c>
      <c r="F17" s="351">
        <v>49369.962360635298</v>
      </c>
      <c r="G17" s="351">
        <v>49913.916284123705</v>
      </c>
      <c r="H17" s="351">
        <v>49036.696160420659</v>
      </c>
      <c r="I17" s="351">
        <v>50363.270361197952</v>
      </c>
      <c r="J17" s="351">
        <v>51354.173514459333</v>
      </c>
      <c r="K17" s="352">
        <v>52380.581977715417</v>
      </c>
      <c r="L17" s="49">
        <f>J17/C17*100-100</f>
        <v>8.1680122839703557</v>
      </c>
      <c r="M17" s="49">
        <f>J17/I17*100-100</f>
        <v>1.9675115340103417</v>
      </c>
      <c r="N17" s="34"/>
      <c r="O17" s="34"/>
      <c r="P17" s="33"/>
      <c r="Q17" s="66"/>
      <c r="R17" s="33"/>
    </row>
    <row r="18" spans="1:18" s="24" customFormat="1" ht="18" customHeight="1">
      <c r="A18" s="78" t="s">
        <v>83</v>
      </c>
      <c r="B18" s="78"/>
      <c r="C18" s="40"/>
      <c r="D18" s="33"/>
      <c r="E18" s="33"/>
      <c r="F18" s="33"/>
      <c r="G18" s="33"/>
      <c r="H18" s="33"/>
      <c r="I18" s="33"/>
      <c r="J18" s="33"/>
      <c r="K18" s="33"/>
      <c r="L18" s="79"/>
      <c r="M18" s="79"/>
      <c r="N18" s="34"/>
      <c r="O18" s="34"/>
      <c r="P18" s="33"/>
      <c r="Q18" s="66"/>
      <c r="R18" s="33"/>
    </row>
    <row r="19" spans="1:18" s="14" customFormat="1" ht="15" customHeight="1">
      <c r="A19" s="103" t="s">
        <v>438</v>
      </c>
      <c r="B19" s="80"/>
      <c r="C19" s="81"/>
      <c r="D19" s="81"/>
      <c r="E19" s="81"/>
      <c r="F19" s="81"/>
      <c r="G19" s="81"/>
      <c r="H19" s="81"/>
      <c r="I19" s="81"/>
      <c r="J19" s="81"/>
      <c r="K19" s="81"/>
      <c r="N19" s="82"/>
    </row>
    <row r="20" spans="1:18" ht="15" customHeight="1"/>
    <row r="21" spans="1:18" ht="15" customHeight="1">
      <c r="A21" s="14" t="s">
        <v>405</v>
      </c>
      <c r="B21" s="71"/>
      <c r="M21" s="82"/>
    </row>
    <row r="22" spans="1:18">
      <c r="A22" s="33"/>
      <c r="B22" s="33"/>
      <c r="C22" s="15"/>
      <c r="M22" s="48"/>
    </row>
  </sheetData>
  <pageMargins left="0.59055118110236227" right="0.19685039370078741" top="0.78740157480314965" bottom="0.59055118110236227" header="0.11811023622047245" footer="0.11811023622047245"/>
  <pageSetup paperSize="9" scale="70" orientation="portrait" r:id="rId1"/>
  <headerFooter>
    <oddFooter>&amp;L&amp;"MetaNormalLF-Roman,Standard"&amp;10Statistisches Bundesamt, Tabellen zu den UGR, Teil 5, 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2"/>
  <sheetViews>
    <sheetView workbookViewId="0"/>
  </sheetViews>
  <sheetFormatPr baseColWidth="10" defaultRowHeight="15"/>
  <cols>
    <col min="1" max="1" width="5.7109375" customWidth="1"/>
    <col min="2" max="2" width="55.7109375" customWidth="1"/>
    <col min="3" max="15" width="10.7109375" customWidth="1"/>
  </cols>
  <sheetData>
    <row r="1" spans="1:16" s="85" customFormat="1" ht="20.100000000000001" customHeight="1">
      <c r="A1" s="264" t="s">
        <v>331</v>
      </c>
      <c r="H1" s="107"/>
    </row>
    <row r="2" spans="1:16" s="88" customFormat="1" ht="18" customHeight="1">
      <c r="A2" s="265" t="s">
        <v>482</v>
      </c>
      <c r="B2" s="69"/>
      <c r="H2" s="87"/>
    </row>
    <row r="3" spans="1:16" s="14" customFormat="1" ht="18" customHeight="1">
      <c r="B3" s="108"/>
    </row>
    <row r="4" spans="1:16" s="104" customFormat="1" ht="24.95" customHeight="1">
      <c r="A4" s="110" t="s">
        <v>322</v>
      </c>
      <c r="B4" s="110" t="s">
        <v>107</v>
      </c>
      <c r="C4" s="109">
        <v>2005</v>
      </c>
      <c r="D4" s="92">
        <v>2006</v>
      </c>
      <c r="E4" s="110">
        <v>2007</v>
      </c>
      <c r="F4" s="93" t="s">
        <v>323</v>
      </c>
      <c r="G4" s="109" t="s">
        <v>324</v>
      </c>
      <c r="H4" s="109">
        <v>2010</v>
      </c>
      <c r="I4" s="92">
        <v>2011</v>
      </c>
      <c r="J4" s="93">
        <v>2012</v>
      </c>
      <c r="K4" s="92" t="s">
        <v>325</v>
      </c>
      <c r="L4" s="109" t="s">
        <v>326</v>
      </c>
      <c r="M4" s="92">
        <v>2015</v>
      </c>
      <c r="N4" s="92" t="s">
        <v>327</v>
      </c>
      <c r="O4" s="109" t="s">
        <v>328</v>
      </c>
      <c r="P4" s="62"/>
    </row>
    <row r="5" spans="1:16" ht="21" customHeight="1">
      <c r="A5" s="280" t="s">
        <v>108</v>
      </c>
      <c r="B5" s="112" t="s">
        <v>109</v>
      </c>
      <c r="C5" s="176">
        <v>1471.5316562745959</v>
      </c>
      <c r="D5" s="176">
        <v>1464.7247456129953</v>
      </c>
      <c r="E5" s="176">
        <v>1410.3330797077708</v>
      </c>
      <c r="F5" s="176">
        <v>1350.1035033298733</v>
      </c>
      <c r="G5" s="176">
        <v>1374.450379217654</v>
      </c>
      <c r="H5" s="176">
        <v>1364.5601084880188</v>
      </c>
      <c r="I5" s="176">
        <v>1371.4811785150828</v>
      </c>
      <c r="J5" s="267">
        <v>1351.719420617067</v>
      </c>
      <c r="K5" s="267">
        <v>1377.8397572478232</v>
      </c>
      <c r="L5" s="267">
        <v>2031.4124258878228</v>
      </c>
      <c r="M5" s="267">
        <v>2078.5582603384178</v>
      </c>
      <c r="N5" s="267">
        <v>2114.2890764976546</v>
      </c>
      <c r="O5" s="267">
        <v>2015.9671238030351</v>
      </c>
    </row>
    <row r="6" spans="1:16" ht="15" customHeight="1">
      <c r="A6" s="266" t="s">
        <v>110</v>
      </c>
      <c r="B6" s="114" t="s">
        <v>111</v>
      </c>
      <c r="C6" s="176">
        <v>551.05273832401951</v>
      </c>
      <c r="D6" s="176">
        <v>546.53397935758778</v>
      </c>
      <c r="E6" s="176">
        <v>488.00062905467831</v>
      </c>
      <c r="F6" s="176">
        <v>463.29559381430192</v>
      </c>
      <c r="G6" s="176">
        <v>469.09050718931667</v>
      </c>
      <c r="H6" s="176">
        <v>420.55639230988299</v>
      </c>
      <c r="I6" s="176">
        <v>644.99746436554778</v>
      </c>
      <c r="J6" s="176">
        <v>441.4069290594939</v>
      </c>
      <c r="K6" s="176">
        <v>438.47090719332834</v>
      </c>
      <c r="L6" s="176">
        <v>571.17800975246155</v>
      </c>
      <c r="M6" s="176">
        <v>570.39983257986432</v>
      </c>
      <c r="N6" s="176">
        <v>568.05660422876872</v>
      </c>
      <c r="O6" s="176">
        <v>565.96345174527471</v>
      </c>
    </row>
    <row r="7" spans="1:16" ht="15" customHeight="1">
      <c r="A7" s="266" t="s">
        <v>112</v>
      </c>
      <c r="B7" s="114" t="s">
        <v>113</v>
      </c>
      <c r="C7" s="176">
        <v>18578.101984487061</v>
      </c>
      <c r="D7" s="176">
        <v>19716.016436056543</v>
      </c>
      <c r="E7" s="176">
        <v>18988.756863656792</v>
      </c>
      <c r="F7" s="176">
        <v>18242.697876686099</v>
      </c>
      <c r="G7" s="176">
        <v>18775.5523471085</v>
      </c>
      <c r="H7" s="176">
        <v>19478.74345023014</v>
      </c>
      <c r="I7" s="176">
        <v>20664.746154357505</v>
      </c>
      <c r="J7" s="176">
        <v>21853.823772158237</v>
      </c>
      <c r="K7" s="176">
        <v>21564.232503556123</v>
      </c>
      <c r="L7" s="176">
        <v>29935.092072524312</v>
      </c>
      <c r="M7" s="176">
        <v>30204.205606150641</v>
      </c>
      <c r="N7" s="176">
        <v>30652.354608161368</v>
      </c>
      <c r="O7" s="176">
        <v>29739.400645355672</v>
      </c>
    </row>
    <row r="8" spans="1:16" ht="15" customHeight="1">
      <c r="A8" s="266" t="s">
        <v>114</v>
      </c>
      <c r="B8" s="114" t="s">
        <v>115</v>
      </c>
      <c r="C8" s="176">
        <v>1009.7294372986516</v>
      </c>
      <c r="D8" s="176">
        <v>1075.4039001973001</v>
      </c>
      <c r="E8" s="176">
        <v>1114.5809755957987</v>
      </c>
      <c r="F8" s="176">
        <v>1204.1551819902179</v>
      </c>
      <c r="G8" s="176">
        <v>1602.9262798055781</v>
      </c>
      <c r="H8" s="176">
        <v>1791.8514685453149</v>
      </c>
      <c r="I8" s="176">
        <v>1708.0052215539433</v>
      </c>
      <c r="J8" s="176">
        <v>1780.8790191891276</v>
      </c>
      <c r="K8" s="176">
        <v>1818.1665816275365</v>
      </c>
      <c r="L8" s="176">
        <v>2785.0515418334521</v>
      </c>
      <c r="M8" s="176">
        <v>2976.0815208708955</v>
      </c>
      <c r="N8" s="176">
        <v>3169.6642926205732</v>
      </c>
      <c r="O8" s="176">
        <v>2990.0863243039121</v>
      </c>
    </row>
    <row r="9" spans="1:16" ht="15" customHeight="1">
      <c r="A9" s="266" t="s">
        <v>116</v>
      </c>
      <c r="B9" s="114" t="s">
        <v>117</v>
      </c>
      <c r="C9" s="176">
        <v>9617.8808281615311</v>
      </c>
      <c r="D9" s="176">
        <v>10843.825719530232</v>
      </c>
      <c r="E9" s="176">
        <v>11004.088992865516</v>
      </c>
      <c r="F9" s="176">
        <v>11368.482048900139</v>
      </c>
      <c r="G9" s="176">
        <v>11160.54334333768</v>
      </c>
      <c r="H9" s="176">
        <v>10696.38056202762</v>
      </c>
      <c r="I9" s="176">
        <v>10612.909157589282</v>
      </c>
      <c r="J9" s="176">
        <v>10194.534217396238</v>
      </c>
      <c r="K9" s="176">
        <v>10068.379053503117</v>
      </c>
      <c r="L9" s="176">
        <v>5363.3626509638707</v>
      </c>
      <c r="M9" s="176">
        <v>5423.5763757224013</v>
      </c>
      <c r="N9" s="176">
        <v>5456.9634694556189</v>
      </c>
      <c r="O9" s="176">
        <v>6178.2145043077599</v>
      </c>
    </row>
    <row r="10" spans="1:16" ht="15" customHeight="1">
      <c r="A10" s="266" t="s">
        <v>118</v>
      </c>
      <c r="B10" s="114" t="s">
        <v>119</v>
      </c>
      <c r="C10" s="176">
        <v>9755.2597676048608</v>
      </c>
      <c r="D10" s="176">
        <v>9889.994496311876</v>
      </c>
      <c r="E10" s="176">
        <v>9528.4707948779724</v>
      </c>
      <c r="F10" s="176">
        <v>9630.3566344289466</v>
      </c>
      <c r="G10" s="176">
        <v>9027.1841944811931</v>
      </c>
      <c r="H10" s="176">
        <v>9479.1711935635813</v>
      </c>
      <c r="I10" s="176">
        <v>10421.106425868176</v>
      </c>
      <c r="J10" s="176">
        <v>10829.091662100891</v>
      </c>
      <c r="K10" s="176">
        <v>11104.106280176517</v>
      </c>
      <c r="L10" s="176">
        <v>17028.283803874212</v>
      </c>
      <c r="M10" s="176">
        <v>17884.243367304567</v>
      </c>
      <c r="N10" s="176">
        <v>18777.159054099142</v>
      </c>
      <c r="O10" s="176">
        <v>17832.416143900238</v>
      </c>
    </row>
    <row r="11" spans="1:16" ht="15" customHeight="1">
      <c r="A11" s="266" t="s">
        <v>120</v>
      </c>
      <c r="B11" s="114" t="s">
        <v>121</v>
      </c>
      <c r="C11" s="176">
        <v>28658.366584659772</v>
      </c>
      <c r="D11" s="176">
        <v>29563.522374378772</v>
      </c>
      <c r="E11" s="176">
        <v>29397.808618736322</v>
      </c>
      <c r="F11" s="176">
        <v>27687.473746953066</v>
      </c>
      <c r="G11" s="176">
        <v>26525.435392897667</v>
      </c>
      <c r="H11" s="176">
        <v>27516.27852287329</v>
      </c>
      <c r="I11" s="176">
        <v>28566.297712202784</v>
      </c>
      <c r="J11" s="176">
        <v>29317.66578602665</v>
      </c>
      <c r="K11" s="176">
        <v>29180.360095951757</v>
      </c>
      <c r="L11" s="176">
        <v>26962.416217681664</v>
      </c>
      <c r="M11" s="176">
        <v>26506.543218870698</v>
      </c>
      <c r="N11" s="176">
        <v>27556.442065175877</v>
      </c>
      <c r="O11" s="176">
        <v>27002.22867820214</v>
      </c>
    </row>
    <row r="12" spans="1:16" ht="15" customHeight="1">
      <c r="A12" s="266" t="s">
        <v>122</v>
      </c>
      <c r="B12" s="114" t="s">
        <v>123</v>
      </c>
      <c r="C12" s="176">
        <v>30958.252330138923</v>
      </c>
      <c r="D12" s="176">
        <v>32564.201694018368</v>
      </c>
      <c r="E12" s="176">
        <v>33685.261382962053</v>
      </c>
      <c r="F12" s="176">
        <v>33774.019115024385</v>
      </c>
      <c r="G12" s="176">
        <v>30234.525991456605</v>
      </c>
      <c r="H12" s="176">
        <v>31154.021099244783</v>
      </c>
      <c r="I12" s="176">
        <v>31247.107354329994</v>
      </c>
      <c r="J12" s="176">
        <v>30907.242597493456</v>
      </c>
      <c r="K12" s="176">
        <v>32910.671620535351</v>
      </c>
      <c r="L12" s="176">
        <v>38448.818782179704</v>
      </c>
      <c r="M12" s="176">
        <v>39363.374720310807</v>
      </c>
      <c r="N12" s="176">
        <v>40375.104090063731</v>
      </c>
      <c r="O12" s="176">
        <v>44665.625807555043</v>
      </c>
    </row>
    <row r="13" spans="1:16" ht="15" customHeight="1">
      <c r="A13" s="266" t="s">
        <v>124</v>
      </c>
      <c r="B13" s="114" t="s">
        <v>125</v>
      </c>
      <c r="C13" s="176">
        <v>1136.0263215714799</v>
      </c>
      <c r="D13" s="176">
        <v>1168.1876826440393</v>
      </c>
      <c r="E13" s="176">
        <v>1070.995112086573</v>
      </c>
      <c r="F13" s="176">
        <v>1111.737387053259</v>
      </c>
      <c r="G13" s="176">
        <v>1069.9974894625616</v>
      </c>
      <c r="H13" s="176">
        <v>1126.1797455737051</v>
      </c>
      <c r="I13" s="176">
        <v>1204.0397483631164</v>
      </c>
      <c r="J13" s="176">
        <v>1288.5664125634935</v>
      </c>
      <c r="K13" s="176">
        <v>1295.058523546317</v>
      </c>
      <c r="L13" s="176">
        <v>1893.0968453127898</v>
      </c>
      <c r="M13" s="176">
        <v>1956.1589216153434</v>
      </c>
      <c r="N13" s="176">
        <v>2066.0665582356087</v>
      </c>
      <c r="O13" s="176">
        <v>1994.8112512240232</v>
      </c>
    </row>
    <row r="14" spans="1:16" ht="15" customHeight="1">
      <c r="A14" s="266" t="s">
        <v>126</v>
      </c>
      <c r="B14" s="114" t="s">
        <v>127</v>
      </c>
      <c r="C14" s="176">
        <v>7624.2715925788889</v>
      </c>
      <c r="D14" s="176">
        <v>7902.6638706664262</v>
      </c>
      <c r="E14" s="176">
        <v>7567.5967177897664</v>
      </c>
      <c r="F14" s="176">
        <v>7861.8442937241161</v>
      </c>
      <c r="G14" s="176">
        <v>5632.5659807127795</v>
      </c>
      <c r="H14" s="176">
        <v>5373.3403609999632</v>
      </c>
      <c r="I14" s="176">
        <v>6671.7736629650954</v>
      </c>
      <c r="J14" s="176">
        <v>7156.9760022767259</v>
      </c>
      <c r="K14" s="176">
        <v>7059.1361819828016</v>
      </c>
      <c r="L14" s="176">
        <v>3653.1078915420094</v>
      </c>
      <c r="M14" s="176">
        <v>3715.6640702008895</v>
      </c>
      <c r="N14" s="176">
        <v>3928.0664959631717</v>
      </c>
      <c r="O14" s="176">
        <v>4245.6127002187814</v>
      </c>
    </row>
    <row r="15" spans="1:16" ht="15" customHeight="1">
      <c r="A15" s="266" t="s">
        <v>128</v>
      </c>
      <c r="B15" s="114" t="s">
        <v>129</v>
      </c>
      <c r="C15" s="176">
        <v>1183.8297579792256</v>
      </c>
      <c r="D15" s="176">
        <v>1310.7179900159294</v>
      </c>
      <c r="E15" s="176">
        <v>1232.4699024177457</v>
      </c>
      <c r="F15" s="176">
        <v>1284.0389440988552</v>
      </c>
      <c r="G15" s="176">
        <v>1365.3775814334329</v>
      </c>
      <c r="H15" s="176">
        <v>1476.9832359368199</v>
      </c>
      <c r="I15" s="176">
        <v>1620.5933094258714</v>
      </c>
      <c r="J15" s="176">
        <v>1733.7166444236721</v>
      </c>
      <c r="K15" s="176">
        <v>1710.5255053216026</v>
      </c>
      <c r="L15" s="176">
        <v>2392.2039095120917</v>
      </c>
      <c r="M15" s="176">
        <v>2438.2902298135609</v>
      </c>
      <c r="N15" s="176">
        <v>2501.3744657646221</v>
      </c>
      <c r="O15" s="176">
        <v>2504.2449233147872</v>
      </c>
    </row>
    <row r="16" spans="1:16" ht="15" customHeight="1">
      <c r="A16" s="266" t="s">
        <v>130</v>
      </c>
      <c r="B16" s="114" t="s">
        <v>131</v>
      </c>
      <c r="C16" s="176">
        <v>3021.1933424787321</v>
      </c>
      <c r="D16" s="176">
        <v>3306.4710091005727</v>
      </c>
      <c r="E16" s="176">
        <v>3157.1053872004532</v>
      </c>
      <c r="F16" s="176">
        <v>3179.2269114894298</v>
      </c>
      <c r="G16" s="176">
        <v>3154.6039139610903</v>
      </c>
      <c r="H16" s="176">
        <v>3171.0664016152014</v>
      </c>
      <c r="I16" s="176">
        <v>3238.4716613756218</v>
      </c>
      <c r="J16" s="176">
        <v>3372.5356259116934</v>
      </c>
      <c r="K16" s="176">
        <v>3389.2471782731636</v>
      </c>
      <c r="L16" s="176">
        <v>982.46876340743188</v>
      </c>
      <c r="M16" s="176">
        <v>1145.3277221098342</v>
      </c>
      <c r="N16" s="176">
        <v>1399.0433661737829</v>
      </c>
      <c r="O16" s="176">
        <v>1476.0837959246501</v>
      </c>
    </row>
    <row r="17" spans="1:15" ht="15" customHeight="1">
      <c r="A17" s="266" t="s">
        <v>132</v>
      </c>
      <c r="B17" s="114" t="s">
        <v>133</v>
      </c>
      <c r="C17" s="176">
        <v>22844.669771323526</v>
      </c>
      <c r="D17" s="176">
        <v>25179.711411543787</v>
      </c>
      <c r="E17" s="176">
        <v>25052.493234343507</v>
      </c>
      <c r="F17" s="176">
        <v>26622.577518088081</v>
      </c>
      <c r="G17" s="176">
        <v>26573.586005484078</v>
      </c>
      <c r="H17" s="176">
        <v>25723.137669850486</v>
      </c>
      <c r="I17" s="176">
        <v>25391.108567453772</v>
      </c>
      <c r="J17" s="176">
        <v>25456.868857219153</v>
      </c>
      <c r="K17" s="176">
        <v>25073.399257732166</v>
      </c>
      <c r="L17" s="176">
        <v>10951.926877574078</v>
      </c>
      <c r="M17" s="176">
        <v>12258.694281653608</v>
      </c>
      <c r="N17" s="176">
        <v>14012.128309921354</v>
      </c>
      <c r="O17" s="176">
        <v>15436.638184740958</v>
      </c>
    </row>
    <row r="18" spans="1:15" ht="15" customHeight="1">
      <c r="A18" s="266" t="s">
        <v>134</v>
      </c>
      <c r="B18" s="114" t="s">
        <v>135</v>
      </c>
      <c r="C18" s="176">
        <v>1888.4332674573327</v>
      </c>
      <c r="D18" s="176">
        <v>1259.65911226094</v>
      </c>
      <c r="E18" s="176">
        <v>1692.7808091528934</v>
      </c>
      <c r="F18" s="176">
        <v>1787.0785798087295</v>
      </c>
      <c r="G18" s="176">
        <v>974.48779637819473</v>
      </c>
      <c r="H18" s="176">
        <v>1150.7120581741958</v>
      </c>
      <c r="I18" s="176">
        <v>1310.5567931076869</v>
      </c>
      <c r="J18" s="176">
        <v>1477.9176058298819</v>
      </c>
      <c r="K18" s="176">
        <v>1493.2639306130086</v>
      </c>
      <c r="L18" s="176">
        <v>1911.6398733109836</v>
      </c>
      <c r="M18" s="176">
        <v>1941.7843797513567</v>
      </c>
      <c r="N18" s="176">
        <v>1989.2485784787912</v>
      </c>
      <c r="O18" s="176">
        <v>1950.2784710309877</v>
      </c>
    </row>
    <row r="19" spans="1:15" ht="15" customHeight="1">
      <c r="A19" s="266" t="s">
        <v>136</v>
      </c>
      <c r="B19" s="114" t="s">
        <v>332</v>
      </c>
      <c r="C19" s="176">
        <v>5800.6165876345422</v>
      </c>
      <c r="D19" s="176">
        <v>6118.0804736913287</v>
      </c>
      <c r="E19" s="176">
        <v>6097.303156406766</v>
      </c>
      <c r="F19" s="176">
        <v>6353.109913411392</v>
      </c>
      <c r="G19" s="176">
        <v>6456.9475313977418</v>
      </c>
      <c r="H19" s="176">
        <v>6607.446694520534</v>
      </c>
      <c r="I19" s="176">
        <v>6568.646632224797</v>
      </c>
      <c r="J19" s="176">
        <v>6719.1080730634421</v>
      </c>
      <c r="K19" s="176">
        <v>6707.5994755674637</v>
      </c>
      <c r="L19" s="176">
        <v>9705.5001584482852</v>
      </c>
      <c r="M19" s="176">
        <v>9885.0368828282753</v>
      </c>
      <c r="N19" s="176">
        <v>10068.415312884947</v>
      </c>
      <c r="O19" s="176">
        <v>7726.0199478280556</v>
      </c>
    </row>
    <row r="20" spans="1:15" ht="15" customHeight="1">
      <c r="A20" s="266" t="s">
        <v>138</v>
      </c>
      <c r="B20" s="114" t="s">
        <v>139</v>
      </c>
      <c r="C20" s="176">
        <v>429.44154867181857</v>
      </c>
      <c r="D20" s="176">
        <v>464.94563818222201</v>
      </c>
      <c r="E20" s="176">
        <v>476.41824457922439</v>
      </c>
      <c r="F20" s="176">
        <v>508.09968188623009</v>
      </c>
      <c r="G20" s="176">
        <v>489.41615106182564</v>
      </c>
      <c r="H20" s="176">
        <v>513.99313471763116</v>
      </c>
      <c r="I20" s="176">
        <v>542.04655546933361</v>
      </c>
      <c r="J20" s="176">
        <v>576.18192202913269</v>
      </c>
      <c r="K20" s="176">
        <v>568.97200049774256</v>
      </c>
      <c r="L20" s="176">
        <v>495.23651731409154</v>
      </c>
      <c r="M20" s="176">
        <v>534.79711664761214</v>
      </c>
      <c r="N20" s="176">
        <v>591.87583918337725</v>
      </c>
      <c r="O20" s="176">
        <v>597.43591759607239</v>
      </c>
    </row>
    <row r="21" spans="1:15" ht="15" customHeight="1">
      <c r="A21" s="266" t="s">
        <v>140</v>
      </c>
      <c r="B21" s="114" t="s">
        <v>141</v>
      </c>
      <c r="C21" s="176">
        <v>3254.5428879964829</v>
      </c>
      <c r="D21" s="176">
        <v>1168.5911603570783</v>
      </c>
      <c r="E21" s="176">
        <v>2661.0387016896457</v>
      </c>
      <c r="F21" s="176">
        <v>2920.3784014822095</v>
      </c>
      <c r="G21" s="176">
        <v>3220.7826396566361</v>
      </c>
      <c r="H21" s="176">
        <v>3502.7578173370835</v>
      </c>
      <c r="I21" s="176">
        <v>3801.5765429890362</v>
      </c>
      <c r="J21" s="176">
        <v>4119.4979333844276</v>
      </c>
      <c r="K21" s="176">
        <v>4107.3759932025741</v>
      </c>
      <c r="L21" s="176">
        <v>5725.3341808496298</v>
      </c>
      <c r="M21" s="176">
        <v>6015.4891857875882</v>
      </c>
      <c r="N21" s="176">
        <v>6435.1610675522443</v>
      </c>
      <c r="O21" s="176">
        <v>6434.9241517907267</v>
      </c>
    </row>
    <row r="22" spans="1:15" ht="15" customHeight="1">
      <c r="A22" s="266" t="s">
        <v>146</v>
      </c>
      <c r="B22" s="114" t="s">
        <v>142</v>
      </c>
      <c r="C22" s="176">
        <v>12281.798459018577</v>
      </c>
      <c r="D22" s="176">
        <v>13262.274200189222</v>
      </c>
      <c r="E22" s="176">
        <v>13214.643797953588</v>
      </c>
      <c r="F22" s="176">
        <v>14128.494942183483</v>
      </c>
      <c r="G22" s="176">
        <v>13817.254071770569</v>
      </c>
      <c r="H22" s="176">
        <v>13314.492128634327</v>
      </c>
      <c r="I22" s="176">
        <v>13025.35528383877</v>
      </c>
      <c r="J22" s="176">
        <v>12744.556188238212</v>
      </c>
      <c r="K22" s="176">
        <v>12521.80695528228</v>
      </c>
      <c r="L22" s="176">
        <v>9006.9777559632439</v>
      </c>
      <c r="M22" s="176">
        <v>9157.0478974310408</v>
      </c>
      <c r="N22" s="176">
        <v>9267.2576758060113</v>
      </c>
      <c r="O22" s="176">
        <v>8660.2949934341959</v>
      </c>
    </row>
    <row r="23" spans="1:15" ht="15" customHeight="1">
      <c r="A23" s="221"/>
      <c r="B23" s="221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</row>
    <row r="24" spans="1:15" ht="15" customHeight="1">
      <c r="A24" s="277"/>
      <c r="B24" s="119" t="s">
        <v>143</v>
      </c>
      <c r="C24" s="268">
        <f t="shared" ref="C24:I24" si="0">SUM(C5:C22)</f>
        <v>160064.99886366</v>
      </c>
      <c r="D24" s="268">
        <f t="shared" si="0"/>
        <v>166805.52589411521</v>
      </c>
      <c r="E24" s="268">
        <f t="shared" si="0"/>
        <v>167840.14640107707</v>
      </c>
      <c r="F24" s="268">
        <f t="shared" si="0"/>
        <v>169477.17027435286</v>
      </c>
      <c r="G24" s="268">
        <f t="shared" si="0"/>
        <v>161924.72759681311</v>
      </c>
      <c r="H24" s="268">
        <f t="shared" si="0"/>
        <v>163861.67204464259</v>
      </c>
      <c r="I24" s="268">
        <f t="shared" si="0"/>
        <v>168610.81942599535</v>
      </c>
      <c r="J24" s="268">
        <f t="shared" ref="J24:O24" si="1">SUM(J5:J22)</f>
        <v>171322.288668981</v>
      </c>
      <c r="K24" s="268">
        <f t="shared" si="1"/>
        <v>172388.61180181071</v>
      </c>
      <c r="L24" s="268">
        <f t="shared" si="1"/>
        <v>169843.10827793216</v>
      </c>
      <c r="M24" s="268">
        <f t="shared" si="1"/>
        <v>174055.27358998742</v>
      </c>
      <c r="N24" s="268">
        <f t="shared" si="1"/>
        <v>180928.67093026664</v>
      </c>
      <c r="O24" s="268">
        <f t="shared" si="1"/>
        <v>182016.24701627629</v>
      </c>
    </row>
    <row r="25" spans="1:15" ht="15" customHeight="1">
      <c r="A25" s="278"/>
      <c r="B25" s="282" t="s">
        <v>329</v>
      </c>
      <c r="C25" s="176">
        <v>523831.64666650223</v>
      </c>
      <c r="D25" s="176">
        <v>519489.69524614338</v>
      </c>
      <c r="E25" s="176">
        <v>520244.18870258925</v>
      </c>
      <c r="F25" s="176">
        <v>513000.68064192188</v>
      </c>
      <c r="G25" s="176">
        <v>525038.17353746016</v>
      </c>
      <c r="H25" s="176">
        <v>528149.08964510763</v>
      </c>
      <c r="I25" s="176">
        <v>535155.83211027668</v>
      </c>
      <c r="J25" s="176">
        <v>533105.70143287349</v>
      </c>
      <c r="K25" s="176">
        <v>538202.75721051381</v>
      </c>
      <c r="L25" s="176">
        <v>555672.87751863094</v>
      </c>
      <c r="M25" s="176">
        <v>563675.77900122374</v>
      </c>
      <c r="N25" s="176">
        <v>574451.12330800144</v>
      </c>
      <c r="O25" s="176">
        <v>562868.26243848971</v>
      </c>
    </row>
    <row r="26" spans="1:15" ht="15" customHeight="1">
      <c r="A26" s="278"/>
      <c r="B26" s="119" t="s">
        <v>330</v>
      </c>
      <c r="C26" s="268">
        <f t="shared" ref="C26:I26" si="2">SUM(C24:C25)</f>
        <v>683896.64553016226</v>
      </c>
      <c r="D26" s="268">
        <f t="shared" si="2"/>
        <v>686295.2211402586</v>
      </c>
      <c r="E26" s="268">
        <f t="shared" si="2"/>
        <v>688084.33510366629</v>
      </c>
      <c r="F26" s="268">
        <f t="shared" si="2"/>
        <v>682477.85091627471</v>
      </c>
      <c r="G26" s="268">
        <f t="shared" si="2"/>
        <v>686962.90113427327</v>
      </c>
      <c r="H26" s="268">
        <f t="shared" si="2"/>
        <v>692010.76168975024</v>
      </c>
      <c r="I26" s="268">
        <f t="shared" si="2"/>
        <v>703766.65153627202</v>
      </c>
      <c r="J26" s="268">
        <f t="shared" ref="J26:O26" si="3">SUM(J24:J25)</f>
        <v>704427.99010185455</v>
      </c>
      <c r="K26" s="268">
        <f t="shared" si="3"/>
        <v>710591.36901232449</v>
      </c>
      <c r="L26" s="268">
        <f t="shared" si="3"/>
        <v>725515.98579656309</v>
      </c>
      <c r="M26" s="268">
        <f t="shared" si="3"/>
        <v>737731.05259121116</v>
      </c>
      <c r="N26" s="268">
        <f t="shared" si="3"/>
        <v>755379.79423826805</v>
      </c>
      <c r="O26" s="268">
        <f t="shared" si="3"/>
        <v>744884.50945476606</v>
      </c>
    </row>
    <row r="27" spans="1:15" ht="20.100000000000001" customHeight="1">
      <c r="A27" s="120" t="s">
        <v>83</v>
      </c>
      <c r="B27" s="97"/>
    </row>
    <row r="28" spans="1:15" ht="15" customHeight="1">
      <c r="A28" s="14" t="s">
        <v>515</v>
      </c>
      <c r="B28" s="106"/>
    </row>
    <row r="29" spans="1:15" ht="15" customHeight="1">
      <c r="A29" s="141" t="s">
        <v>498</v>
      </c>
      <c r="B29" s="106"/>
      <c r="N29" s="96"/>
      <c r="O29" s="96"/>
    </row>
    <row r="30" spans="1:15" ht="15" customHeight="1">
      <c r="A30" s="14" t="s">
        <v>499</v>
      </c>
      <c r="B30" s="106"/>
      <c r="N30" s="96"/>
      <c r="O30" s="96"/>
    </row>
    <row r="31" spans="1:15" ht="15" customHeight="1">
      <c r="A31" s="103" t="s">
        <v>500</v>
      </c>
      <c r="B31" s="106"/>
    </row>
    <row r="32" spans="1:15" ht="15" customHeight="1">
      <c r="A32" s="14" t="s">
        <v>505</v>
      </c>
      <c r="B32" s="106"/>
    </row>
    <row r="33" spans="1:2" ht="15" customHeight="1">
      <c r="A33" s="14" t="s">
        <v>333</v>
      </c>
      <c r="B33" s="106"/>
    </row>
    <row r="34" spans="1:2" ht="15" customHeight="1">
      <c r="A34" s="14" t="s">
        <v>513</v>
      </c>
      <c r="B34" s="106"/>
    </row>
    <row r="35" spans="1:2" ht="15" customHeight="1">
      <c r="A35" s="103" t="s">
        <v>514</v>
      </c>
      <c r="B35" s="106"/>
    </row>
    <row r="36" spans="1:2">
      <c r="A36" s="102"/>
      <c r="B36" s="106"/>
    </row>
    <row r="37" spans="1:2">
      <c r="A37" s="105"/>
      <c r="B37" s="106"/>
    </row>
    <row r="38" spans="1:2">
      <c r="A38" s="105"/>
      <c r="B38" s="106"/>
    </row>
    <row r="39" spans="1:2">
      <c r="A39" s="105"/>
      <c r="B39" s="106"/>
    </row>
    <row r="40" spans="1:2">
      <c r="A40" s="105"/>
      <c r="B40" s="106"/>
    </row>
    <row r="41" spans="1:2">
      <c r="A41" s="105"/>
      <c r="B41" s="106"/>
    </row>
    <row r="42" spans="1:2">
      <c r="A42" s="105"/>
      <c r="B42" s="106"/>
    </row>
    <row r="43" spans="1:2">
      <c r="A43" s="105"/>
      <c r="B43" s="106"/>
    </row>
    <row r="44" spans="1:2">
      <c r="A44" s="105"/>
      <c r="B44" s="106"/>
    </row>
    <row r="45" spans="1:2">
      <c r="A45" s="105"/>
      <c r="B45" s="106"/>
    </row>
    <row r="46" spans="1:2">
      <c r="A46" s="105"/>
      <c r="B46" s="106"/>
    </row>
    <row r="47" spans="1:2">
      <c r="A47" s="105"/>
      <c r="B47" s="106"/>
    </row>
    <row r="48" spans="1:2">
      <c r="A48" s="105"/>
      <c r="B48" s="106"/>
    </row>
    <row r="49" spans="1:2">
      <c r="A49" s="105"/>
      <c r="B49" s="106"/>
    </row>
    <row r="50" spans="1:2">
      <c r="A50" s="105"/>
      <c r="B50" s="106"/>
    </row>
    <row r="51" spans="1:2">
      <c r="A51" s="105"/>
      <c r="B51" s="106"/>
    </row>
    <row r="52" spans="1:2">
      <c r="A52" s="105"/>
      <c r="B52" s="106"/>
    </row>
    <row r="53" spans="1:2">
      <c r="A53" s="105"/>
      <c r="B53" s="106"/>
    </row>
    <row r="54" spans="1:2">
      <c r="A54" s="105"/>
      <c r="B54" s="106"/>
    </row>
    <row r="55" spans="1:2">
      <c r="A55" s="105"/>
      <c r="B55" s="106"/>
    </row>
    <row r="56" spans="1:2">
      <c r="A56" s="105"/>
      <c r="B56" s="106"/>
    </row>
    <row r="57" spans="1:2">
      <c r="A57" s="105"/>
      <c r="B57" s="106"/>
    </row>
    <row r="58" spans="1:2">
      <c r="A58" s="105"/>
      <c r="B58" s="106"/>
    </row>
    <row r="59" spans="1:2">
      <c r="A59" s="105"/>
      <c r="B59" s="106"/>
    </row>
    <row r="60" spans="1:2">
      <c r="A60" s="105"/>
      <c r="B60" s="106"/>
    </row>
    <row r="61" spans="1:2">
      <c r="A61" s="105"/>
      <c r="B61" s="106"/>
    </row>
    <row r="62" spans="1:2">
      <c r="A62" s="105"/>
      <c r="B62" s="106"/>
    </row>
    <row r="63" spans="1:2">
      <c r="A63" s="105"/>
      <c r="B63" s="106"/>
    </row>
    <row r="64" spans="1:2">
      <c r="A64" s="105"/>
      <c r="B64" s="106"/>
    </row>
    <row r="65" spans="1:2">
      <c r="A65" s="105"/>
      <c r="B65" s="106"/>
    </row>
    <row r="66" spans="1:2">
      <c r="A66" s="105"/>
      <c r="B66" s="106"/>
    </row>
    <row r="67" spans="1:2">
      <c r="A67" s="105"/>
      <c r="B67" s="106"/>
    </row>
    <row r="68" spans="1:2">
      <c r="A68" s="105"/>
      <c r="B68" s="106"/>
    </row>
    <row r="69" spans="1:2">
      <c r="A69" s="105"/>
      <c r="B69" s="106"/>
    </row>
    <row r="70" spans="1:2">
      <c r="A70" s="105"/>
      <c r="B70" s="106"/>
    </row>
    <row r="71" spans="1:2">
      <c r="A71" s="105"/>
      <c r="B71" s="106"/>
    </row>
    <row r="72" spans="1:2">
      <c r="A72" s="105"/>
      <c r="B72" s="106"/>
    </row>
    <row r="73" spans="1:2">
      <c r="A73" s="105"/>
      <c r="B73" s="106"/>
    </row>
    <row r="74" spans="1:2">
      <c r="A74" s="105"/>
      <c r="B74" s="106"/>
    </row>
    <row r="75" spans="1:2">
      <c r="A75" s="105"/>
      <c r="B75" s="106"/>
    </row>
    <row r="76" spans="1:2">
      <c r="A76" s="105"/>
      <c r="B76" s="106"/>
    </row>
    <row r="77" spans="1:2">
      <c r="A77" s="105"/>
      <c r="B77" s="106"/>
    </row>
    <row r="78" spans="1:2">
      <c r="A78" s="105"/>
      <c r="B78" s="106"/>
    </row>
    <row r="79" spans="1:2">
      <c r="A79" s="105"/>
      <c r="B79" s="106"/>
    </row>
    <row r="80" spans="1:2">
      <c r="A80" s="105"/>
      <c r="B80" s="106"/>
    </row>
    <row r="81" spans="1:2">
      <c r="A81" s="105"/>
      <c r="B81" s="106"/>
    </row>
    <row r="82" spans="1:2">
      <c r="A82" s="105"/>
      <c r="B82" s="106"/>
    </row>
    <row r="83" spans="1:2">
      <c r="A83" s="105"/>
      <c r="B83" s="106"/>
    </row>
    <row r="84" spans="1:2">
      <c r="A84" s="105"/>
      <c r="B84" s="106"/>
    </row>
    <row r="85" spans="1:2">
      <c r="A85" s="105"/>
      <c r="B85" s="106"/>
    </row>
    <row r="86" spans="1:2">
      <c r="A86" s="105"/>
      <c r="B86" s="106"/>
    </row>
    <row r="87" spans="1:2">
      <c r="A87" s="105"/>
      <c r="B87" s="106"/>
    </row>
    <row r="88" spans="1:2">
      <c r="A88" s="105"/>
      <c r="B88" s="106"/>
    </row>
    <row r="89" spans="1:2">
      <c r="A89" s="105"/>
      <c r="B89" s="106"/>
    </row>
    <row r="90" spans="1:2">
      <c r="A90" s="105"/>
      <c r="B90" s="106"/>
    </row>
    <row r="91" spans="1:2">
      <c r="A91" s="105"/>
      <c r="B91" s="106"/>
    </row>
    <row r="92" spans="1:2">
      <c r="A92" s="105"/>
      <c r="B92" s="106"/>
    </row>
    <row r="93" spans="1:2">
      <c r="A93" s="105"/>
      <c r="B93" s="106"/>
    </row>
    <row r="94" spans="1:2">
      <c r="A94" s="105"/>
      <c r="B94" s="106"/>
    </row>
    <row r="95" spans="1:2">
      <c r="A95" s="105"/>
      <c r="B95" s="106"/>
    </row>
    <row r="96" spans="1:2">
      <c r="A96" s="105"/>
      <c r="B96" s="106"/>
    </row>
    <row r="97" spans="1:2">
      <c r="A97" s="105"/>
      <c r="B97" s="106"/>
    </row>
    <row r="98" spans="1:2">
      <c r="A98" s="105"/>
      <c r="B98" s="106"/>
    </row>
    <row r="99" spans="1:2">
      <c r="A99" s="105"/>
      <c r="B99" s="106"/>
    </row>
    <row r="100" spans="1:2">
      <c r="A100" s="105"/>
      <c r="B100" s="106"/>
    </row>
    <row r="101" spans="1:2">
      <c r="A101" s="105"/>
      <c r="B101" s="106"/>
    </row>
    <row r="102" spans="1:2">
      <c r="A102" s="105"/>
      <c r="B102" s="106"/>
    </row>
    <row r="103" spans="1:2">
      <c r="A103" s="105"/>
      <c r="B103" s="106"/>
    </row>
    <row r="104" spans="1:2">
      <c r="A104" s="105"/>
      <c r="B104" s="106"/>
    </row>
    <row r="105" spans="1:2">
      <c r="A105" s="105"/>
      <c r="B105" s="106"/>
    </row>
    <row r="106" spans="1:2">
      <c r="A106" s="105"/>
      <c r="B106" s="106"/>
    </row>
    <row r="107" spans="1:2">
      <c r="A107" s="105"/>
      <c r="B107" s="106"/>
    </row>
    <row r="108" spans="1:2">
      <c r="A108" s="105"/>
      <c r="B108" s="106"/>
    </row>
    <row r="109" spans="1:2">
      <c r="A109" s="105"/>
      <c r="B109" s="106"/>
    </row>
    <row r="110" spans="1:2">
      <c r="A110" s="105"/>
      <c r="B110" s="106"/>
    </row>
    <row r="111" spans="1:2">
      <c r="A111" s="105"/>
      <c r="B111" s="106"/>
    </row>
    <row r="112" spans="1:2">
      <c r="A112" s="105"/>
      <c r="B112" s="106"/>
    </row>
    <row r="113" spans="1:2">
      <c r="A113" s="105"/>
      <c r="B113" s="106"/>
    </row>
    <row r="114" spans="1:2">
      <c r="A114" s="105"/>
      <c r="B114" s="106"/>
    </row>
    <row r="115" spans="1:2">
      <c r="A115" s="105"/>
      <c r="B115" s="106"/>
    </row>
    <row r="116" spans="1:2">
      <c r="A116" s="105"/>
      <c r="B116" s="106"/>
    </row>
    <row r="117" spans="1:2">
      <c r="A117" s="105"/>
      <c r="B117" s="106"/>
    </row>
    <row r="118" spans="1:2">
      <c r="A118" s="105"/>
      <c r="B118" s="106"/>
    </row>
    <row r="119" spans="1:2">
      <c r="A119" s="105"/>
      <c r="B119" s="106"/>
    </row>
    <row r="120" spans="1:2">
      <c r="A120" s="105"/>
      <c r="B120" s="106"/>
    </row>
    <row r="121" spans="1:2">
      <c r="A121" s="105"/>
      <c r="B121" s="106"/>
    </row>
    <row r="122" spans="1:2">
      <c r="A122" s="105"/>
      <c r="B122" s="106"/>
    </row>
    <row r="123" spans="1:2">
      <c r="A123" s="105"/>
      <c r="B123" s="106"/>
    </row>
    <row r="124" spans="1:2">
      <c r="A124" s="105"/>
      <c r="B124" s="106"/>
    </row>
    <row r="125" spans="1:2">
      <c r="A125" s="105"/>
      <c r="B125" s="106"/>
    </row>
    <row r="126" spans="1:2">
      <c r="A126" s="105"/>
      <c r="B126" s="106"/>
    </row>
    <row r="127" spans="1:2">
      <c r="A127" s="105"/>
      <c r="B127" s="106"/>
    </row>
    <row r="128" spans="1:2">
      <c r="A128" s="105"/>
      <c r="B128" s="106"/>
    </row>
    <row r="129" spans="1:2">
      <c r="A129" s="105"/>
      <c r="B129" s="106"/>
    </row>
    <row r="130" spans="1:2">
      <c r="A130" s="105"/>
      <c r="B130" s="106"/>
    </row>
    <row r="131" spans="1:2">
      <c r="A131" s="105"/>
      <c r="B131" s="106"/>
    </row>
    <row r="132" spans="1:2">
      <c r="A132" s="105"/>
      <c r="B132" s="106"/>
    </row>
    <row r="133" spans="1:2">
      <c r="A133" s="105"/>
      <c r="B133" s="106"/>
    </row>
    <row r="134" spans="1:2">
      <c r="A134" s="105"/>
      <c r="B134" s="106"/>
    </row>
    <row r="135" spans="1:2">
      <c r="A135" s="105"/>
      <c r="B135" s="106"/>
    </row>
    <row r="136" spans="1:2">
      <c r="B136" s="106"/>
    </row>
    <row r="137" spans="1:2">
      <c r="B137" s="106"/>
    </row>
    <row r="138" spans="1:2">
      <c r="B138" s="106"/>
    </row>
    <row r="139" spans="1:2">
      <c r="B139" s="106"/>
    </row>
    <row r="140" spans="1:2">
      <c r="B140" s="106"/>
    </row>
    <row r="141" spans="1:2">
      <c r="B141" s="106"/>
    </row>
    <row r="142" spans="1:2">
      <c r="B142" s="106"/>
    </row>
    <row r="143" spans="1:2">
      <c r="B143" s="106"/>
    </row>
    <row r="144" spans="1:2">
      <c r="B144" s="106"/>
    </row>
    <row r="145" spans="2:2">
      <c r="B145" s="106"/>
    </row>
    <row r="146" spans="2:2">
      <c r="B146" s="106"/>
    </row>
    <row r="147" spans="2:2">
      <c r="B147" s="106"/>
    </row>
    <row r="148" spans="2:2">
      <c r="B148" s="106"/>
    </row>
    <row r="149" spans="2:2">
      <c r="B149" s="106"/>
    </row>
    <row r="150" spans="2:2">
      <c r="B150" s="106"/>
    </row>
    <row r="151" spans="2:2">
      <c r="B151" s="106"/>
    </row>
    <row r="152" spans="2:2">
      <c r="B152" s="106"/>
    </row>
    <row r="153" spans="2:2">
      <c r="B153" s="106"/>
    </row>
    <row r="154" spans="2:2">
      <c r="B154" s="106"/>
    </row>
    <row r="155" spans="2:2">
      <c r="B155" s="106"/>
    </row>
    <row r="156" spans="2:2">
      <c r="B156" s="106"/>
    </row>
    <row r="157" spans="2:2">
      <c r="B157" s="106"/>
    </row>
    <row r="158" spans="2:2">
      <c r="B158" s="106"/>
    </row>
    <row r="159" spans="2:2">
      <c r="B159" s="106"/>
    </row>
    <row r="160" spans="2:2">
      <c r="B160" s="106"/>
    </row>
    <row r="161" spans="2:2">
      <c r="B161" s="106"/>
    </row>
    <row r="162" spans="2:2">
      <c r="B162" s="106"/>
    </row>
  </sheetData>
  <pageMargins left="0.39370078740157483" right="0.19685039370078741" top="0.78740157480314965" bottom="0.78740157480314965" header="0.31496062992125984" footer="0.19685039370078741"/>
  <pageSetup paperSize="9" scale="70" orientation="portrait" r:id="rId1"/>
  <headerFooter>
    <oddFooter>&amp;L&amp;"MetaNormalLF-Roman,Standard"&amp;10Statistisches Bundesamt, Tabellen zu den UGR, Teil 5, 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8"/>
  <sheetViews>
    <sheetView workbookViewId="0"/>
  </sheetViews>
  <sheetFormatPr baseColWidth="10" defaultRowHeight="15"/>
  <cols>
    <col min="1" max="1" width="5.7109375" customWidth="1"/>
    <col min="2" max="2" width="57.7109375" customWidth="1"/>
    <col min="3" max="8" width="11.7109375" customWidth="1"/>
  </cols>
  <sheetData>
    <row r="1" spans="1:9" s="85" customFormat="1" ht="20.100000000000001" customHeight="1">
      <c r="A1" s="271" t="s">
        <v>345</v>
      </c>
      <c r="B1" s="86"/>
      <c r="C1" s="86"/>
    </row>
    <row r="2" spans="1:9" s="88" customFormat="1" ht="18" customHeight="1">
      <c r="A2" s="5" t="s">
        <v>482</v>
      </c>
      <c r="B2" s="69"/>
      <c r="C2" s="89"/>
      <c r="E2" s="116"/>
    </row>
    <row r="3" spans="1:9" s="88" customFormat="1" ht="18" customHeight="1">
      <c r="A3" s="124"/>
      <c r="B3" s="91"/>
      <c r="C3" s="89"/>
      <c r="H3" s="90"/>
    </row>
    <row r="4" spans="1:9" s="104" customFormat="1" ht="51" customHeight="1">
      <c r="A4" s="110" t="s">
        <v>322</v>
      </c>
      <c r="B4" s="92" t="s">
        <v>107</v>
      </c>
      <c r="C4" s="92" t="s">
        <v>84</v>
      </c>
      <c r="D4" s="92" t="s">
        <v>85</v>
      </c>
      <c r="E4" s="92" t="s">
        <v>179</v>
      </c>
      <c r="F4" s="92" t="s">
        <v>106</v>
      </c>
      <c r="G4" s="92" t="s">
        <v>144</v>
      </c>
      <c r="H4" s="93" t="s">
        <v>145</v>
      </c>
    </row>
    <row r="5" spans="1:9" ht="20.100000000000001" customHeight="1">
      <c r="A5" s="82"/>
      <c r="B5" s="274"/>
      <c r="C5" s="272">
        <v>2005</v>
      </c>
      <c r="D5" s="222"/>
      <c r="E5" s="222"/>
      <c r="F5" s="222"/>
      <c r="G5" s="222"/>
      <c r="H5" s="222"/>
    </row>
    <row r="6" spans="1:9" ht="15" customHeight="1">
      <c r="A6" s="111" t="s">
        <v>108</v>
      </c>
      <c r="B6" s="114" t="s">
        <v>109</v>
      </c>
      <c r="C6" s="128">
        <f>SUM(D6:H6)</f>
        <v>295.66378731673569</v>
      </c>
      <c r="D6" s="95">
        <v>258.47472338964548</v>
      </c>
      <c r="E6" s="95">
        <v>0</v>
      </c>
      <c r="F6" s="95">
        <v>18.681794615875749</v>
      </c>
      <c r="G6" s="95">
        <v>13.365026247172459</v>
      </c>
      <c r="H6" s="95">
        <v>5.1422430640420318</v>
      </c>
      <c r="I6" s="117"/>
    </row>
    <row r="7" spans="1:9" ht="15" customHeight="1">
      <c r="A7" s="111" t="s">
        <v>110</v>
      </c>
      <c r="B7" s="114" t="s">
        <v>111</v>
      </c>
      <c r="C7" s="128">
        <f t="shared" ref="C7:C23" si="0">SUM(D7:H7)</f>
        <v>87.938438111666002</v>
      </c>
      <c r="D7" s="95">
        <v>81.087949671689131</v>
      </c>
      <c r="E7" s="95">
        <v>0.15013508551598165</v>
      </c>
      <c r="F7" s="95">
        <v>4.8557177585917497</v>
      </c>
      <c r="G7" s="95">
        <v>0.51560565355021071</v>
      </c>
      <c r="H7" s="95">
        <v>1.3290299423189262</v>
      </c>
      <c r="I7" s="117"/>
    </row>
    <row r="8" spans="1:9" ht="15" customHeight="1">
      <c r="A8" s="111" t="s">
        <v>112</v>
      </c>
      <c r="B8" s="114" t="s">
        <v>113</v>
      </c>
      <c r="C8" s="128">
        <f t="shared" si="0"/>
        <v>4682.2287132503798</v>
      </c>
      <c r="D8" s="95">
        <v>4480.3777318914445</v>
      </c>
      <c r="E8" s="95">
        <v>2.1476241127435074</v>
      </c>
      <c r="F8" s="95">
        <v>141.97285216769916</v>
      </c>
      <c r="G8" s="95">
        <v>42.484372821282932</v>
      </c>
      <c r="H8" s="95">
        <v>15.246132257210059</v>
      </c>
      <c r="I8" s="117"/>
    </row>
    <row r="9" spans="1:9" ht="15" customHeight="1">
      <c r="A9" s="111" t="s">
        <v>114</v>
      </c>
      <c r="B9" s="114" t="s">
        <v>115</v>
      </c>
      <c r="C9" s="128">
        <f t="shared" si="0"/>
        <v>223.45900764629314</v>
      </c>
      <c r="D9" s="95">
        <v>184.6715100638979</v>
      </c>
      <c r="E9" s="95">
        <v>0.26738204039917235</v>
      </c>
      <c r="F9" s="95">
        <v>34.606601364135599</v>
      </c>
      <c r="G9" s="95">
        <v>0.47136337875700657</v>
      </c>
      <c r="H9" s="95">
        <v>3.4421507991034517</v>
      </c>
      <c r="I9" s="117"/>
    </row>
    <row r="10" spans="1:9" ht="15" customHeight="1">
      <c r="A10" s="111" t="s">
        <v>116</v>
      </c>
      <c r="B10" s="114" t="s">
        <v>117</v>
      </c>
      <c r="C10" s="128">
        <f t="shared" si="0"/>
        <v>1254.9309653685189</v>
      </c>
      <c r="D10" s="95">
        <v>1179.1850029363732</v>
      </c>
      <c r="E10" s="95">
        <v>8.5980847092158559</v>
      </c>
      <c r="F10" s="95">
        <v>45.9782623752454</v>
      </c>
      <c r="G10" s="95">
        <v>11.874613434357117</v>
      </c>
      <c r="H10" s="95">
        <v>9.2950019133274449</v>
      </c>
      <c r="I10" s="117"/>
    </row>
    <row r="11" spans="1:9" ht="15" customHeight="1">
      <c r="A11" s="111" t="s">
        <v>118</v>
      </c>
      <c r="B11" s="114" t="s">
        <v>119</v>
      </c>
      <c r="C11" s="128">
        <f t="shared" si="0"/>
        <v>1347.8750624156012</v>
      </c>
      <c r="D11" s="95">
        <v>1171.9684742860022</v>
      </c>
      <c r="E11" s="95">
        <v>1.3147231797648091</v>
      </c>
      <c r="F11" s="95">
        <v>147.97678983200032</v>
      </c>
      <c r="G11" s="95">
        <v>12.711805982392553</v>
      </c>
      <c r="H11" s="95">
        <v>13.903269135441173</v>
      </c>
      <c r="I11" s="117"/>
    </row>
    <row r="12" spans="1:9" ht="15" customHeight="1">
      <c r="A12" s="111" t="s">
        <v>120</v>
      </c>
      <c r="B12" s="114" t="s">
        <v>121</v>
      </c>
      <c r="C12" s="128">
        <f t="shared" si="0"/>
        <v>6488.1648862717429</v>
      </c>
      <c r="D12" s="95">
        <v>5911.2868437910693</v>
      </c>
      <c r="E12" s="95">
        <v>4.6091706100458962</v>
      </c>
      <c r="F12" s="95">
        <v>403.96650644156</v>
      </c>
      <c r="G12" s="95">
        <v>139.66071074591881</v>
      </c>
      <c r="H12" s="95">
        <v>28.641654683148829</v>
      </c>
      <c r="I12" s="117"/>
    </row>
    <row r="13" spans="1:9" ht="15" customHeight="1">
      <c r="A13" s="111" t="s">
        <v>122</v>
      </c>
      <c r="B13" s="114" t="s">
        <v>123</v>
      </c>
      <c r="C13" s="128">
        <f t="shared" si="0"/>
        <v>1589.5109316856115</v>
      </c>
      <c r="D13" s="95">
        <v>998.33780198108889</v>
      </c>
      <c r="E13" s="95">
        <v>1.0844038532923075</v>
      </c>
      <c r="F13" s="95">
        <v>563.09182917322005</v>
      </c>
      <c r="G13" s="95">
        <v>14.86001744660957</v>
      </c>
      <c r="H13" s="95">
        <v>12.136879231400529</v>
      </c>
      <c r="I13" s="117"/>
    </row>
    <row r="14" spans="1:9">
      <c r="A14" s="111" t="s">
        <v>124</v>
      </c>
      <c r="B14" s="114" t="s">
        <v>125</v>
      </c>
      <c r="C14" s="128">
        <f t="shared" si="0"/>
        <v>517.68612700636584</v>
      </c>
      <c r="D14" s="95">
        <v>497.28967802085418</v>
      </c>
      <c r="E14" s="95">
        <v>0.34341770529898641</v>
      </c>
      <c r="F14" s="95">
        <v>15.366796875179757</v>
      </c>
      <c r="G14" s="95">
        <v>3.8542901882200291</v>
      </c>
      <c r="H14" s="95">
        <v>0.83194421681281983</v>
      </c>
      <c r="I14" s="117"/>
    </row>
    <row r="15" spans="1:9">
      <c r="A15" s="111" t="s">
        <v>126</v>
      </c>
      <c r="B15" s="114" t="s">
        <v>127</v>
      </c>
      <c r="C15" s="128">
        <f t="shared" si="0"/>
        <v>1574.2375137223148</v>
      </c>
      <c r="D15" s="95">
        <v>1493.2218322240083</v>
      </c>
      <c r="E15" s="95">
        <v>2.3307925316916762</v>
      </c>
      <c r="F15" s="95">
        <v>48.378399856435252</v>
      </c>
      <c r="G15" s="95">
        <v>17.676019255244267</v>
      </c>
      <c r="H15" s="95">
        <v>12.630469854935516</v>
      </c>
      <c r="I15" s="117"/>
    </row>
    <row r="16" spans="1:9">
      <c r="A16" s="111" t="s">
        <v>128</v>
      </c>
      <c r="B16" s="114" t="s">
        <v>129</v>
      </c>
      <c r="C16" s="128">
        <f t="shared" si="0"/>
        <v>445.07310315133952</v>
      </c>
      <c r="D16" s="95">
        <v>440.41564295672197</v>
      </c>
      <c r="E16" s="95">
        <v>0.16442781068122195</v>
      </c>
      <c r="F16" s="95">
        <v>2.5603547238386186</v>
      </c>
      <c r="G16" s="95">
        <v>1.9218557897805932</v>
      </c>
      <c r="H16" s="95">
        <v>1.0821870317164277E-2</v>
      </c>
      <c r="I16" s="117"/>
    </row>
    <row r="17" spans="1:9">
      <c r="A17" s="111" t="s">
        <v>130</v>
      </c>
      <c r="B17" s="114" t="s">
        <v>131</v>
      </c>
      <c r="C17" s="128">
        <f t="shared" si="0"/>
        <v>932.10592509210005</v>
      </c>
      <c r="D17" s="95">
        <v>899.84316190375125</v>
      </c>
      <c r="E17" s="95">
        <v>5.4966156803727365E-2</v>
      </c>
      <c r="F17" s="95">
        <v>17.156243486661129</v>
      </c>
      <c r="G17" s="95">
        <v>10.135339527332679</v>
      </c>
      <c r="H17" s="95">
        <v>4.9162140175512539</v>
      </c>
      <c r="I17" s="117"/>
    </row>
    <row r="18" spans="1:9">
      <c r="A18" s="111" t="s">
        <v>132</v>
      </c>
      <c r="B18" s="114" t="s">
        <v>133</v>
      </c>
      <c r="C18" s="128">
        <f t="shared" si="0"/>
        <v>8019.5118082352174</v>
      </c>
      <c r="D18" s="95">
        <v>7595.9777709554928</v>
      </c>
      <c r="E18" s="95">
        <v>0.52241722079410091</v>
      </c>
      <c r="F18" s="95">
        <v>279.57978698183706</v>
      </c>
      <c r="G18" s="95">
        <v>82.785465262199182</v>
      </c>
      <c r="H18" s="95">
        <v>60.646367814893829</v>
      </c>
      <c r="I18" s="117"/>
    </row>
    <row r="19" spans="1:9">
      <c r="A19" s="111" t="s">
        <v>134</v>
      </c>
      <c r="B19" s="114" t="s">
        <v>135</v>
      </c>
      <c r="C19" s="128">
        <f t="shared" si="0"/>
        <v>471.9282736060747</v>
      </c>
      <c r="D19" s="95">
        <v>446.25714506766133</v>
      </c>
      <c r="E19" s="95">
        <v>6.209776003435033E-2</v>
      </c>
      <c r="F19" s="95">
        <v>16.906052825005883</v>
      </c>
      <c r="G19" s="95">
        <v>5.0252791916795019</v>
      </c>
      <c r="H19" s="95">
        <v>3.6776987616936361</v>
      </c>
      <c r="I19" s="117"/>
    </row>
    <row r="20" spans="1:9">
      <c r="A20" s="111" t="s">
        <v>136</v>
      </c>
      <c r="B20" s="114" t="s">
        <v>137</v>
      </c>
      <c r="C20" s="128">
        <f t="shared" si="0"/>
        <v>1104.5097089712524</v>
      </c>
      <c r="D20" s="95">
        <v>895.28560676245809</v>
      </c>
      <c r="E20" s="95">
        <v>8.2519090707479119</v>
      </c>
      <c r="F20" s="95">
        <v>79.447424508108185</v>
      </c>
      <c r="G20" s="95">
        <v>18.112232815344917</v>
      </c>
      <c r="H20" s="95">
        <v>103.41253581459328</v>
      </c>
      <c r="I20" s="117"/>
    </row>
    <row r="21" spans="1:9">
      <c r="A21" s="111" t="s">
        <v>138</v>
      </c>
      <c r="B21" s="114" t="s">
        <v>139</v>
      </c>
      <c r="C21" s="128">
        <f t="shared" si="0"/>
        <v>99.384210493649832</v>
      </c>
      <c r="D21" s="95">
        <v>90.327494222785305</v>
      </c>
      <c r="E21" s="95">
        <v>0.13696039736538806</v>
      </c>
      <c r="F21" s="95">
        <v>3.103221212513553</v>
      </c>
      <c r="G21" s="95">
        <v>5.220511415244947</v>
      </c>
      <c r="H21" s="95">
        <v>0.59602324574066012</v>
      </c>
      <c r="I21" s="117"/>
    </row>
    <row r="22" spans="1:9">
      <c r="A22" s="111" t="s">
        <v>140</v>
      </c>
      <c r="B22" s="114" t="s">
        <v>141</v>
      </c>
      <c r="C22" s="128">
        <f t="shared" si="0"/>
        <v>1153.0801464002914</v>
      </c>
      <c r="D22" s="95">
        <v>1125.6252867441972</v>
      </c>
      <c r="E22" s="95">
        <v>0.69689339698170638</v>
      </c>
      <c r="F22" s="95">
        <v>9.9155297379791669</v>
      </c>
      <c r="G22" s="95">
        <v>8.522405120694609</v>
      </c>
      <c r="H22" s="95">
        <v>8.3200314004386353</v>
      </c>
      <c r="I22" s="117"/>
    </row>
    <row r="23" spans="1:9">
      <c r="A23" s="111" t="s">
        <v>146</v>
      </c>
      <c r="B23" s="114" t="s">
        <v>142</v>
      </c>
      <c r="C23" s="128">
        <f t="shared" si="0"/>
        <v>1705.7414573754186</v>
      </c>
      <c r="D23" s="95">
        <v>1612.1861729745062</v>
      </c>
      <c r="E23" s="95">
        <v>1.8145943586234115</v>
      </c>
      <c r="F23" s="95">
        <v>61.170352877827611</v>
      </c>
      <c r="G23" s="95">
        <v>17.432363937893573</v>
      </c>
      <c r="H23" s="95">
        <v>13.137973226567658</v>
      </c>
      <c r="I23" s="117"/>
    </row>
    <row r="24" spans="1:9" ht="15" customHeight="1">
      <c r="A24" s="180"/>
      <c r="B24" s="175" t="s">
        <v>143</v>
      </c>
      <c r="C24" s="96">
        <f t="shared" ref="C24:H24" si="1">SUM(C6:C23)</f>
        <v>31993.030066120566</v>
      </c>
      <c r="D24" s="96">
        <f t="shared" si="1"/>
        <v>29361.819829843647</v>
      </c>
      <c r="E24" s="96">
        <f t="shared" si="1"/>
        <v>32.550000000000018</v>
      </c>
      <c r="F24" s="96">
        <f t="shared" si="1"/>
        <v>1894.714516813714</v>
      </c>
      <c r="G24" s="96">
        <f t="shared" si="1"/>
        <v>406.62927821367492</v>
      </c>
      <c r="H24" s="96">
        <f t="shared" si="1"/>
        <v>297.31644124953687</v>
      </c>
      <c r="I24" s="117"/>
    </row>
    <row r="25" spans="1:9" ht="15" customHeight="1">
      <c r="A25" s="100"/>
      <c r="B25" s="282" t="s">
        <v>334</v>
      </c>
      <c r="C25" s="128">
        <f>SUM(D25:H25)</f>
        <v>379597.77247685107</v>
      </c>
      <c r="D25" s="128">
        <v>361695.72647312802</v>
      </c>
      <c r="E25" s="128">
        <v>0</v>
      </c>
      <c r="F25" s="128">
        <v>544.78548318628577</v>
      </c>
      <c r="G25" s="128">
        <v>16896.376961786322</v>
      </c>
      <c r="H25" s="128">
        <v>460.88355875046312</v>
      </c>
      <c r="I25" s="117"/>
    </row>
    <row r="26" spans="1:9" ht="15" customHeight="1">
      <c r="A26" s="100"/>
      <c r="B26" s="175" t="s">
        <v>335</v>
      </c>
      <c r="C26" s="96">
        <f t="shared" ref="C26:H26" si="2">SUM(C24:C25)</f>
        <v>411590.80254297162</v>
      </c>
      <c r="D26" s="96">
        <f t="shared" si="2"/>
        <v>391057.54630297166</v>
      </c>
      <c r="E26" s="96">
        <f t="shared" si="2"/>
        <v>32.550000000000018</v>
      </c>
      <c r="F26" s="96">
        <f t="shared" si="2"/>
        <v>2439.5</v>
      </c>
      <c r="G26" s="96">
        <f t="shared" si="2"/>
        <v>17303.006239999995</v>
      </c>
      <c r="H26" s="96">
        <f t="shared" si="2"/>
        <v>758.2</v>
      </c>
      <c r="I26" s="117"/>
    </row>
    <row r="27" spans="1:9" ht="20.100000000000001" customHeight="1">
      <c r="A27" s="100"/>
      <c r="B27" s="39"/>
      <c r="C27" s="272">
        <v>2010</v>
      </c>
      <c r="D27" s="222"/>
      <c r="E27" s="222"/>
      <c r="F27" s="222"/>
      <c r="G27" s="222"/>
      <c r="H27" s="222"/>
    </row>
    <row r="28" spans="1:9">
      <c r="A28" s="111" t="s">
        <v>108</v>
      </c>
      <c r="B28" s="114" t="s">
        <v>109</v>
      </c>
      <c r="C28" s="127">
        <f>SUM(D28:H28)</f>
        <v>176.27628757314855</v>
      </c>
      <c r="D28" s="95">
        <v>149.18353219637146</v>
      </c>
      <c r="E28" s="95">
        <v>0</v>
      </c>
      <c r="F28" s="95">
        <v>11.003413472451978</v>
      </c>
      <c r="G28" s="95">
        <v>10.693306850624662</v>
      </c>
      <c r="H28" s="95">
        <v>5.3960350537004853</v>
      </c>
      <c r="I28" s="117"/>
    </row>
    <row r="29" spans="1:9">
      <c r="A29" s="111" t="s">
        <v>110</v>
      </c>
      <c r="B29" s="114" t="s">
        <v>111</v>
      </c>
      <c r="C29" s="127">
        <f t="shared" ref="C29:C45" si="3">SUM(D29:H29)</f>
        <v>38.6938049093595</v>
      </c>
      <c r="D29" s="95">
        <v>34.47475626713728</v>
      </c>
      <c r="E29" s="95">
        <v>0.28132735248293728</v>
      </c>
      <c r="F29" s="95">
        <v>2.6654528079687232</v>
      </c>
      <c r="G29" s="95">
        <v>0.32172971992946209</v>
      </c>
      <c r="H29" s="95">
        <v>0.95053876184108643</v>
      </c>
      <c r="I29" s="117"/>
    </row>
    <row r="30" spans="1:9">
      <c r="A30" s="111" t="s">
        <v>112</v>
      </c>
      <c r="B30" s="114" t="s">
        <v>113</v>
      </c>
      <c r="C30" s="127">
        <f t="shared" si="3"/>
        <v>3428.5157973067389</v>
      </c>
      <c r="D30" s="95">
        <v>3309.8460065548647</v>
      </c>
      <c r="E30" s="95">
        <v>4.0242785601393187</v>
      </c>
      <c r="F30" s="95">
        <v>83.972372347754657</v>
      </c>
      <c r="G30" s="95">
        <v>21.033718449058927</v>
      </c>
      <c r="H30" s="95">
        <v>9.6394213949209178</v>
      </c>
      <c r="I30" s="117"/>
    </row>
    <row r="31" spans="1:9">
      <c r="A31" s="111" t="s">
        <v>114</v>
      </c>
      <c r="B31" s="114" t="s">
        <v>115</v>
      </c>
      <c r="C31" s="127">
        <f t="shared" si="3"/>
        <v>283.04147864718493</v>
      </c>
      <c r="D31" s="95">
        <v>230.62451269099418</v>
      </c>
      <c r="E31" s="95">
        <v>0.50102799934115128</v>
      </c>
      <c r="F31" s="95">
        <v>48.530841858730248</v>
      </c>
      <c r="G31" s="95">
        <v>1.2105812999136283</v>
      </c>
      <c r="H31" s="95">
        <v>2.1745147982056992</v>
      </c>
      <c r="I31" s="117"/>
    </row>
    <row r="32" spans="1:9">
      <c r="A32" s="111" t="s">
        <v>116</v>
      </c>
      <c r="B32" s="114" t="s">
        <v>117</v>
      </c>
      <c r="C32" s="127">
        <f t="shared" si="3"/>
        <v>1052.7693483997461</v>
      </c>
      <c r="D32" s="95">
        <v>953.69464224823787</v>
      </c>
      <c r="E32" s="95">
        <v>16.111333332608901</v>
      </c>
      <c r="F32" s="95">
        <v>56.558354798991644</v>
      </c>
      <c r="G32" s="95">
        <v>9.8839857472749308</v>
      </c>
      <c r="H32" s="95">
        <v>16.521032272632954</v>
      </c>
      <c r="I32" s="117"/>
    </row>
    <row r="33" spans="1:9">
      <c r="A33" s="111" t="s">
        <v>118</v>
      </c>
      <c r="B33" s="114" t="s">
        <v>119</v>
      </c>
      <c r="C33" s="127">
        <f t="shared" si="3"/>
        <v>873.41385967321401</v>
      </c>
      <c r="D33" s="95">
        <v>762.70361244164974</v>
      </c>
      <c r="E33" s="95">
        <v>2.4635653294499962</v>
      </c>
      <c r="F33" s="95">
        <v>86.944184770058854</v>
      </c>
      <c r="G33" s="95">
        <v>11.336310339835107</v>
      </c>
      <c r="H33" s="95">
        <v>9.9661867922202063</v>
      </c>
      <c r="I33" s="117"/>
    </row>
    <row r="34" spans="1:9">
      <c r="A34" s="111" t="s">
        <v>120</v>
      </c>
      <c r="B34" s="114" t="s">
        <v>121</v>
      </c>
      <c r="C34" s="127">
        <f t="shared" si="3"/>
        <v>5644.6285621890147</v>
      </c>
      <c r="D34" s="95">
        <v>5141.9735201301974</v>
      </c>
      <c r="E34" s="95">
        <v>8.6367937275284454</v>
      </c>
      <c r="F34" s="95">
        <v>392.00159615750738</v>
      </c>
      <c r="G34" s="95">
        <v>76.881475492955886</v>
      </c>
      <c r="H34" s="95">
        <v>25.135176680825595</v>
      </c>
      <c r="I34" s="117"/>
    </row>
    <row r="35" spans="1:9">
      <c r="A35" s="111" t="s">
        <v>122</v>
      </c>
      <c r="B35" s="114" t="s">
        <v>123</v>
      </c>
      <c r="C35" s="127">
        <f t="shared" si="3"/>
        <v>1209.9451063230165</v>
      </c>
      <c r="D35" s="95">
        <v>998.59751503203461</v>
      </c>
      <c r="E35" s="95">
        <v>2.0319864875059195</v>
      </c>
      <c r="F35" s="95">
        <v>186.0432856554275</v>
      </c>
      <c r="G35" s="95">
        <v>14.519437443073343</v>
      </c>
      <c r="H35" s="95">
        <v>8.7528817049749996</v>
      </c>
      <c r="I35" s="117"/>
    </row>
    <row r="36" spans="1:9">
      <c r="A36" s="111" t="s">
        <v>124</v>
      </c>
      <c r="B36" s="114" t="s">
        <v>125</v>
      </c>
      <c r="C36" s="127">
        <f t="shared" si="3"/>
        <v>399.53788761164503</v>
      </c>
      <c r="D36" s="95">
        <v>383.17289982831403</v>
      </c>
      <c r="E36" s="95">
        <v>0.64350577012356747</v>
      </c>
      <c r="F36" s="95">
        <v>12.186387845154398</v>
      </c>
      <c r="G36" s="95">
        <v>3.2420178867412135</v>
      </c>
      <c r="H36" s="95">
        <v>0.29307628131183822</v>
      </c>
      <c r="I36" s="117"/>
    </row>
    <row r="37" spans="1:9">
      <c r="A37" s="111" t="s">
        <v>126</v>
      </c>
      <c r="B37" s="114" t="s">
        <v>127</v>
      </c>
      <c r="C37" s="127">
        <f t="shared" si="3"/>
        <v>850.82061237066034</v>
      </c>
      <c r="D37" s="95">
        <v>804.18599258186214</v>
      </c>
      <c r="E37" s="95">
        <v>4.3675047033427905</v>
      </c>
      <c r="F37" s="95">
        <v>28.789374756023825</v>
      </c>
      <c r="G37" s="95">
        <v>8.9537485069459439</v>
      </c>
      <c r="H37" s="95">
        <v>4.5239918224856766</v>
      </c>
      <c r="I37" s="117"/>
    </row>
    <row r="38" spans="1:9">
      <c r="A38" s="111" t="s">
        <v>128</v>
      </c>
      <c r="B38" s="114" t="s">
        <v>129</v>
      </c>
      <c r="C38" s="127">
        <f t="shared" si="3"/>
        <v>298.16155374438216</v>
      </c>
      <c r="D38" s="95">
        <v>293.33265628115817</v>
      </c>
      <c r="E38" s="95">
        <v>0.30810946351770457</v>
      </c>
      <c r="F38" s="95">
        <v>2.4605068880047787</v>
      </c>
      <c r="G38" s="95">
        <v>1.882416410392592</v>
      </c>
      <c r="H38" s="95">
        <v>0.17786470130890908</v>
      </c>
      <c r="I38" s="117"/>
    </row>
    <row r="39" spans="1:9">
      <c r="A39" s="111" t="s">
        <v>130</v>
      </c>
      <c r="B39" s="114" t="s">
        <v>131</v>
      </c>
      <c r="C39" s="127">
        <f t="shared" si="3"/>
        <v>680.7094307047438</v>
      </c>
      <c r="D39" s="95">
        <v>645.85436182342164</v>
      </c>
      <c r="E39" s="95">
        <v>0.10299713299266444</v>
      </c>
      <c r="F39" s="95">
        <v>24.103034481401583</v>
      </c>
      <c r="G39" s="95">
        <v>6.9918119142228807</v>
      </c>
      <c r="H39" s="95">
        <v>3.6572253527050322</v>
      </c>
      <c r="I39" s="117"/>
    </row>
    <row r="40" spans="1:9">
      <c r="A40" s="111" t="s">
        <v>132</v>
      </c>
      <c r="B40" s="114" t="s">
        <v>133</v>
      </c>
      <c r="C40" s="127">
        <f t="shared" si="3"/>
        <v>5753.6429536266687</v>
      </c>
      <c r="D40" s="95">
        <v>5459.8725211569972</v>
      </c>
      <c r="E40" s="95">
        <v>0.97892010460042511</v>
      </c>
      <c r="F40" s="95">
        <v>199.10469711173937</v>
      </c>
      <c r="G40" s="95">
        <v>62.568882852173843</v>
      </c>
      <c r="H40" s="95">
        <v>31.117932401157258</v>
      </c>
      <c r="I40" s="117"/>
    </row>
    <row r="41" spans="1:9">
      <c r="A41" s="111" t="s">
        <v>134</v>
      </c>
      <c r="B41" s="114" t="s">
        <v>135</v>
      </c>
      <c r="C41" s="127">
        <f t="shared" si="3"/>
        <v>250.11353143089968</v>
      </c>
      <c r="D41" s="95">
        <v>239.63988807952185</v>
      </c>
      <c r="E41" s="95">
        <v>0.11636053202051096</v>
      </c>
      <c r="F41" s="95">
        <v>6.9063963338266428</v>
      </c>
      <c r="G41" s="95">
        <v>2.4307498887062127</v>
      </c>
      <c r="H41" s="95">
        <v>1.0201365968244718</v>
      </c>
      <c r="I41" s="117"/>
    </row>
    <row r="42" spans="1:9">
      <c r="A42" s="111" t="s">
        <v>136</v>
      </c>
      <c r="B42" s="114" t="s">
        <v>137</v>
      </c>
      <c r="C42" s="127">
        <f t="shared" si="3"/>
        <v>802.57194696466524</v>
      </c>
      <c r="D42" s="95">
        <v>607.86003072316589</v>
      </c>
      <c r="E42" s="95">
        <v>15.462659669623507</v>
      </c>
      <c r="F42" s="95">
        <v>74.027338919266725</v>
      </c>
      <c r="G42" s="95">
        <v>16.778393911579105</v>
      </c>
      <c r="H42" s="95">
        <v>88.443523741030035</v>
      </c>
      <c r="I42" s="117"/>
    </row>
    <row r="43" spans="1:9">
      <c r="A43" s="111" t="s">
        <v>138</v>
      </c>
      <c r="B43" s="114" t="s">
        <v>139</v>
      </c>
      <c r="C43" s="127">
        <f t="shared" si="3"/>
        <v>91.308207142503548</v>
      </c>
      <c r="D43" s="95">
        <v>80.817263426573192</v>
      </c>
      <c r="E43" s="95">
        <v>0.25664025070085406</v>
      </c>
      <c r="F43" s="95">
        <v>2.7188103726170114</v>
      </c>
      <c r="G43" s="95">
        <v>7.1697871026058726</v>
      </c>
      <c r="H43" s="95">
        <v>0.34570599000662156</v>
      </c>
      <c r="I43" s="117"/>
    </row>
    <row r="44" spans="1:9">
      <c r="A44" s="111" t="s">
        <v>140</v>
      </c>
      <c r="B44" s="114" t="s">
        <v>141</v>
      </c>
      <c r="C44" s="127">
        <f t="shared" si="3"/>
        <v>1113.9415899551871</v>
      </c>
      <c r="D44" s="95">
        <v>1086.277756374508</v>
      </c>
      <c r="E44" s="95">
        <v>1.30585847846228</v>
      </c>
      <c r="F44" s="95">
        <v>15.117808147091566</v>
      </c>
      <c r="G44" s="95">
        <v>7.8218082302642218</v>
      </c>
      <c r="H44" s="95">
        <v>3.4183587248607545</v>
      </c>
      <c r="I44" s="117"/>
    </row>
    <row r="45" spans="1:9">
      <c r="A45" s="111" t="s">
        <v>146</v>
      </c>
      <c r="B45" s="114" t="s">
        <v>142</v>
      </c>
      <c r="C45" s="127">
        <f t="shared" si="3"/>
        <v>1413.5040111094672</v>
      </c>
      <c r="D45" s="95">
        <v>1331.721789693205</v>
      </c>
      <c r="E45" s="95">
        <v>3.400238025559033</v>
      </c>
      <c r="F45" s="95">
        <v>48.942534847438154</v>
      </c>
      <c r="G45" s="95">
        <v>21.77513317281149</v>
      </c>
      <c r="H45" s="95">
        <v>7.6643153704535543</v>
      </c>
      <c r="I45" s="117"/>
    </row>
    <row r="46" spans="1:9">
      <c r="A46" s="180"/>
      <c r="B46" s="175" t="s">
        <v>143</v>
      </c>
      <c r="C46" s="96">
        <f t="shared" ref="C46:H46" si="4">SUM(C28:C45)</f>
        <v>24361.595969682247</v>
      </c>
      <c r="D46" s="96">
        <f t="shared" si="4"/>
        <v>22513.833257530212</v>
      </c>
      <c r="E46" s="96">
        <f t="shared" si="4"/>
        <v>60.993106919999995</v>
      </c>
      <c r="F46" s="96">
        <f t="shared" si="4"/>
        <v>1282.0763915714551</v>
      </c>
      <c r="G46" s="96">
        <f t="shared" si="4"/>
        <v>285.49529521910932</v>
      </c>
      <c r="H46" s="96">
        <f t="shared" si="4"/>
        <v>219.1979184414661</v>
      </c>
      <c r="I46" s="117"/>
    </row>
    <row r="47" spans="1:9">
      <c r="A47" s="100"/>
      <c r="B47" s="282" t="s">
        <v>334</v>
      </c>
      <c r="C47" s="127">
        <f>SUM(D47:H47)</f>
        <v>343570.81676573714</v>
      </c>
      <c r="D47" s="127">
        <v>326902.24177096918</v>
      </c>
      <c r="E47" s="127">
        <v>0</v>
      </c>
      <c r="F47" s="127">
        <v>622.23160842854475</v>
      </c>
      <c r="G47" s="127">
        <v>16000.79550478089</v>
      </c>
      <c r="H47" s="127">
        <v>45.547881558533859</v>
      </c>
      <c r="I47" s="117"/>
    </row>
    <row r="48" spans="1:9">
      <c r="A48" s="100"/>
      <c r="B48" s="175" t="s">
        <v>335</v>
      </c>
      <c r="C48" s="96">
        <f t="shared" ref="C48:H48" si="5">SUM(C46:C47)</f>
        <v>367932.41273541941</v>
      </c>
      <c r="D48" s="96">
        <f t="shared" si="5"/>
        <v>349416.07502849941</v>
      </c>
      <c r="E48" s="96">
        <f t="shared" si="5"/>
        <v>60.993106919999995</v>
      </c>
      <c r="F48" s="96">
        <f t="shared" si="5"/>
        <v>1904.308</v>
      </c>
      <c r="G48" s="96">
        <f t="shared" si="5"/>
        <v>16286.290799999999</v>
      </c>
      <c r="H48" s="96">
        <f t="shared" si="5"/>
        <v>264.74579999999997</v>
      </c>
      <c r="I48" s="117"/>
    </row>
    <row r="49" spans="1:8" ht="20.100000000000001" hidden="1" customHeight="1">
      <c r="A49" s="100"/>
      <c r="B49" s="39"/>
      <c r="C49" s="272">
        <v>2011</v>
      </c>
      <c r="D49" s="222"/>
      <c r="E49" s="222"/>
      <c r="F49" s="222"/>
      <c r="G49" s="222"/>
      <c r="H49" s="222"/>
    </row>
    <row r="50" spans="1:8" hidden="1">
      <c r="A50" s="111" t="s">
        <v>108</v>
      </c>
      <c r="B50" s="114" t="s">
        <v>109</v>
      </c>
      <c r="C50" s="95">
        <v>170.98199820294238</v>
      </c>
      <c r="D50" s="95">
        <v>144.3524183720472</v>
      </c>
      <c r="E50" s="95">
        <v>0</v>
      </c>
      <c r="F50" s="95">
        <v>10.398913403055447</v>
      </c>
      <c r="G50" s="95">
        <v>10.649083710612382</v>
      </c>
      <c r="H50" s="95">
        <v>5.5815827172273504</v>
      </c>
    </row>
    <row r="51" spans="1:8" hidden="1">
      <c r="A51" s="111" t="s">
        <v>110</v>
      </c>
      <c r="B51" s="114" t="s">
        <v>111</v>
      </c>
      <c r="C51" s="95">
        <v>37.42083427183853</v>
      </c>
      <c r="D51" s="95">
        <v>33.636362200779757</v>
      </c>
      <c r="E51" s="95">
        <v>0.2782345384891779</v>
      </c>
      <c r="F51" s="95">
        <v>2.3135473619775726</v>
      </c>
      <c r="G51" s="95">
        <v>0.31132683655374604</v>
      </c>
      <c r="H51" s="95">
        <v>0.88136333403827671</v>
      </c>
    </row>
    <row r="52" spans="1:8" hidden="1">
      <c r="A52" s="111" t="s">
        <v>112</v>
      </c>
      <c r="B52" s="114" t="s">
        <v>113</v>
      </c>
      <c r="C52" s="95">
        <v>3586.7457835266573</v>
      </c>
      <c r="D52" s="95">
        <v>3471.5556919955438</v>
      </c>
      <c r="E52" s="95">
        <v>4.4423966014621055</v>
      </c>
      <c r="F52" s="95">
        <v>81.036262604353084</v>
      </c>
      <c r="G52" s="95">
        <v>20.735884591388356</v>
      </c>
      <c r="H52" s="95">
        <v>8.975547733910485</v>
      </c>
    </row>
    <row r="53" spans="1:8" hidden="1">
      <c r="A53" s="111" t="s">
        <v>114</v>
      </c>
      <c r="B53" s="114" t="s">
        <v>115</v>
      </c>
      <c r="C53" s="95">
        <v>253.98664966679706</v>
      </c>
      <c r="D53" s="95">
        <v>202.21978369289184</v>
      </c>
      <c r="E53" s="95">
        <v>0.52127073174779703</v>
      </c>
      <c r="F53" s="95">
        <v>48.331450358812731</v>
      </c>
      <c r="G53" s="95">
        <v>0.98942227507491909</v>
      </c>
      <c r="H53" s="95">
        <v>1.9247226082697888</v>
      </c>
    </row>
    <row r="54" spans="1:8" hidden="1">
      <c r="A54" s="111" t="s">
        <v>116</v>
      </c>
      <c r="B54" s="114" t="s">
        <v>117</v>
      </c>
      <c r="C54" s="95">
        <v>1005.0143797140965</v>
      </c>
      <c r="D54" s="95">
        <v>909.35995530716616</v>
      </c>
      <c r="E54" s="95">
        <v>16.861863241281441</v>
      </c>
      <c r="F54" s="95">
        <v>53.698014434820607</v>
      </c>
      <c r="G54" s="95">
        <v>9.8224033448640018</v>
      </c>
      <c r="H54" s="95">
        <v>15.272143385964332</v>
      </c>
    </row>
    <row r="55" spans="1:8" hidden="1">
      <c r="A55" s="111" t="s">
        <v>118</v>
      </c>
      <c r="B55" s="114" t="s">
        <v>119</v>
      </c>
      <c r="C55" s="95">
        <v>897.87319631951561</v>
      </c>
      <c r="D55" s="95">
        <v>788.34458326108665</v>
      </c>
      <c r="E55" s="95">
        <v>2.744912224091026</v>
      </c>
      <c r="F55" s="95">
        <v>84.830069939177662</v>
      </c>
      <c r="G55" s="95">
        <v>12.273953912351796</v>
      </c>
      <c r="H55" s="95">
        <v>9.6796769828084628</v>
      </c>
    </row>
    <row r="56" spans="1:8" hidden="1">
      <c r="A56" s="111" t="s">
        <v>120</v>
      </c>
      <c r="B56" s="114" t="s">
        <v>121</v>
      </c>
      <c r="C56" s="95">
        <v>5682.9970779696896</v>
      </c>
      <c r="D56" s="95">
        <v>5192.0075565306497</v>
      </c>
      <c r="E56" s="95">
        <v>9.8062019755646137</v>
      </c>
      <c r="F56" s="95">
        <v>380.23936069146282</v>
      </c>
      <c r="G56" s="95">
        <v>77.955620378432059</v>
      </c>
      <c r="H56" s="95">
        <v>22.988338393580428</v>
      </c>
    </row>
    <row r="57" spans="1:8" hidden="1">
      <c r="A57" s="111" t="s">
        <v>122</v>
      </c>
      <c r="B57" s="114" t="s">
        <v>123</v>
      </c>
      <c r="C57" s="95">
        <v>1090.2149870192638</v>
      </c>
      <c r="D57" s="95">
        <v>892.8644912934144</v>
      </c>
      <c r="E57" s="95">
        <v>2.1293333757251625</v>
      </c>
      <c r="F57" s="95">
        <v>174.00233708042919</v>
      </c>
      <c r="G57" s="95">
        <v>13.273398436434103</v>
      </c>
      <c r="H57" s="95">
        <v>7.9454268332610098</v>
      </c>
    </row>
    <row r="58" spans="1:8" hidden="1">
      <c r="A58" s="111" t="s">
        <v>124</v>
      </c>
      <c r="B58" s="114" t="s">
        <v>125</v>
      </c>
      <c r="C58" s="95">
        <v>408.13693098890883</v>
      </c>
      <c r="D58" s="95">
        <v>391.43560512407601</v>
      </c>
      <c r="E58" s="95">
        <v>0.68552967615707072</v>
      </c>
      <c r="F58" s="95">
        <v>12.399167893098552</v>
      </c>
      <c r="G58" s="95">
        <v>3.3307706760065159</v>
      </c>
      <c r="H58" s="95">
        <v>0.28585761957069178</v>
      </c>
    </row>
    <row r="59" spans="1:8" hidden="1">
      <c r="A59" s="111" t="s">
        <v>126</v>
      </c>
      <c r="B59" s="114" t="s">
        <v>127</v>
      </c>
      <c r="C59" s="95">
        <v>922.26358775940241</v>
      </c>
      <c r="D59" s="95">
        <v>871.05573908581346</v>
      </c>
      <c r="E59" s="95">
        <v>4.6730862855026576</v>
      </c>
      <c r="F59" s="95">
        <v>32.068756545499028</v>
      </c>
      <c r="G59" s="95">
        <v>9.9034336173916877</v>
      </c>
      <c r="H59" s="95">
        <v>4.5625722251955407</v>
      </c>
    </row>
    <row r="60" spans="1:8" hidden="1">
      <c r="A60" s="111" t="s">
        <v>128</v>
      </c>
      <c r="B60" s="114" t="s">
        <v>129</v>
      </c>
      <c r="C60" s="95">
        <v>309.7458048872968</v>
      </c>
      <c r="D60" s="95">
        <v>304.61598083614103</v>
      </c>
      <c r="E60" s="95">
        <v>0.30170010197621699</v>
      </c>
      <c r="F60" s="95">
        <v>2.6027407822247692</v>
      </c>
      <c r="G60" s="95">
        <v>2.0556100714918575</v>
      </c>
      <c r="H60" s="95">
        <v>0.16977309546291053</v>
      </c>
    </row>
    <row r="61" spans="1:8" hidden="1">
      <c r="A61" s="111" t="s">
        <v>130</v>
      </c>
      <c r="B61" s="114" t="s">
        <v>131</v>
      </c>
      <c r="C61" s="95">
        <v>699.10319750137774</v>
      </c>
      <c r="D61" s="95">
        <v>663.54287493970583</v>
      </c>
      <c r="E61" s="95">
        <v>0.16146542494653096</v>
      </c>
      <c r="F61" s="95">
        <v>24.783588254124982</v>
      </c>
      <c r="G61" s="95">
        <v>7.2068743391854593</v>
      </c>
      <c r="H61" s="95">
        <v>3.4083945434148935</v>
      </c>
    </row>
    <row r="62" spans="1:8" hidden="1">
      <c r="A62" s="111" t="s">
        <v>132</v>
      </c>
      <c r="B62" s="114" t="s">
        <v>133</v>
      </c>
      <c r="C62" s="95">
        <v>5588.724849471163</v>
      </c>
      <c r="D62" s="95">
        <v>5308.8460327891416</v>
      </c>
      <c r="E62" s="95">
        <v>1.0385900259909777</v>
      </c>
      <c r="F62" s="95">
        <v>187.7441396432676</v>
      </c>
      <c r="G62" s="95">
        <v>62.614963442254322</v>
      </c>
      <c r="H62" s="95">
        <v>28.481123570508633</v>
      </c>
    </row>
    <row r="63" spans="1:8" hidden="1">
      <c r="A63" s="111" t="s">
        <v>134</v>
      </c>
      <c r="B63" s="114" t="s">
        <v>135</v>
      </c>
      <c r="C63" s="95">
        <v>259.86485684619811</v>
      </c>
      <c r="D63" s="95">
        <v>248.44134513611183</v>
      </c>
      <c r="E63" s="95">
        <v>0.14395490632816124</v>
      </c>
      <c r="F63" s="95">
        <v>7.5300018358247875</v>
      </c>
      <c r="G63" s="95">
        <v>2.6948042368630936</v>
      </c>
      <c r="H63" s="95">
        <v>1.0547507310702051</v>
      </c>
    </row>
    <row r="64" spans="1:8" hidden="1">
      <c r="A64" s="111" t="s">
        <v>136</v>
      </c>
      <c r="B64" s="114" t="s">
        <v>137</v>
      </c>
      <c r="C64" s="95">
        <v>774.08484508421736</v>
      </c>
      <c r="D64" s="95">
        <v>584.70354588540306</v>
      </c>
      <c r="E64" s="95">
        <v>16.186769174916591</v>
      </c>
      <c r="F64" s="95">
        <v>72.647797111264524</v>
      </c>
      <c r="G64" s="95">
        <v>17.199741531798054</v>
      </c>
      <c r="H64" s="95">
        <v>83.346991380835249</v>
      </c>
    </row>
    <row r="65" spans="1:8" hidden="1">
      <c r="A65" s="111" t="s">
        <v>138</v>
      </c>
      <c r="B65" s="114" t="s">
        <v>139</v>
      </c>
      <c r="C65" s="95">
        <v>94.817847046681067</v>
      </c>
      <c r="D65" s="95">
        <v>83.486877797751873</v>
      </c>
      <c r="E65" s="95">
        <v>0.28870517269236612</v>
      </c>
      <c r="F65" s="95">
        <v>2.6557355875151085</v>
      </c>
      <c r="G65" s="95">
        <v>8.0628212487209421</v>
      </c>
      <c r="H65" s="95">
        <v>0.3237072400007821</v>
      </c>
    </row>
    <row r="66" spans="1:8" hidden="1">
      <c r="A66" s="111" t="s">
        <v>140</v>
      </c>
      <c r="B66" s="114" t="s">
        <v>141</v>
      </c>
      <c r="C66" s="95">
        <v>1202.862990153893</v>
      </c>
      <c r="D66" s="95">
        <v>1173.6946179404817</v>
      </c>
      <c r="E66" s="95">
        <v>1.4733021646505267</v>
      </c>
      <c r="F66" s="95">
        <v>16.243030437217541</v>
      </c>
      <c r="G66" s="95">
        <v>8.0347912337980496</v>
      </c>
      <c r="H66" s="95">
        <v>3.4172483777448934</v>
      </c>
    </row>
    <row r="67" spans="1:8" hidden="1">
      <c r="A67" s="111" t="s">
        <v>146</v>
      </c>
      <c r="B67" s="114" t="s">
        <v>142</v>
      </c>
      <c r="C67" s="95">
        <v>1354.251255290686</v>
      </c>
      <c r="D67" s="95">
        <v>1276.5753987311559</v>
      </c>
      <c r="E67" s="95">
        <v>3.5695823784775902</v>
      </c>
      <c r="F67" s="95">
        <v>46.07755191551216</v>
      </c>
      <c r="G67" s="95">
        <v>21.009495519222156</v>
      </c>
      <c r="H67" s="95">
        <v>7.0192267463180498</v>
      </c>
    </row>
    <row r="68" spans="1:8" hidden="1">
      <c r="A68" s="180"/>
      <c r="B68" s="175" t="s">
        <v>143</v>
      </c>
      <c r="C68" s="96">
        <f t="shared" ref="C68:H68" si="6">SUM(C50:C67)</f>
        <v>24339.091071720621</v>
      </c>
      <c r="D68" s="96">
        <f t="shared" si="6"/>
        <v>22540.738860919359</v>
      </c>
      <c r="E68" s="96">
        <f t="shared" si="6"/>
        <v>65.306898000000004</v>
      </c>
      <c r="F68" s="96">
        <f t="shared" si="6"/>
        <v>1239.6024658796384</v>
      </c>
      <c r="G68" s="96">
        <f t="shared" si="6"/>
        <v>288.12439940244349</v>
      </c>
      <c r="H68" s="96">
        <f t="shared" si="6"/>
        <v>205.31844751918197</v>
      </c>
    </row>
    <row r="69" spans="1:8" hidden="1">
      <c r="A69" s="100"/>
      <c r="B69" s="115" t="s">
        <v>334</v>
      </c>
      <c r="C69" s="127">
        <v>343794.99972088268</v>
      </c>
      <c r="D69" s="127">
        <v>326760.27723368391</v>
      </c>
      <c r="E69" s="127">
        <v>0</v>
      </c>
      <c r="F69" s="127">
        <v>610.77753412036202</v>
      </c>
      <c r="G69" s="127">
        <v>16380.898700597558</v>
      </c>
      <c r="H69" s="127">
        <v>43.046252480818069</v>
      </c>
    </row>
    <row r="70" spans="1:8" hidden="1">
      <c r="A70" s="100"/>
      <c r="B70" s="175" t="s">
        <v>335</v>
      </c>
      <c r="C70" s="96">
        <f t="shared" ref="C70:H70" si="7">SUM(C68:C69)</f>
        <v>368134.09079260333</v>
      </c>
      <c r="D70" s="96">
        <f t="shared" si="7"/>
        <v>349301.01609460328</v>
      </c>
      <c r="E70" s="96">
        <f t="shared" si="7"/>
        <v>65.306898000000004</v>
      </c>
      <c r="F70" s="96">
        <f t="shared" si="7"/>
        <v>1850.3800000000006</v>
      </c>
      <c r="G70" s="96">
        <f t="shared" si="7"/>
        <v>16669.023100000002</v>
      </c>
      <c r="H70" s="96">
        <f t="shared" si="7"/>
        <v>248.36470000000003</v>
      </c>
    </row>
    <row r="71" spans="1:8" ht="20.100000000000001" hidden="1" customHeight="1">
      <c r="A71" s="100"/>
      <c r="B71" s="275"/>
      <c r="C71" s="272">
        <v>2012</v>
      </c>
      <c r="D71" s="222"/>
      <c r="E71" s="222"/>
      <c r="F71" s="222"/>
      <c r="G71" s="222"/>
      <c r="H71" s="222"/>
    </row>
    <row r="72" spans="1:8" hidden="1">
      <c r="A72" s="111" t="s">
        <v>108</v>
      </c>
      <c r="B72" s="114" t="s">
        <v>109</v>
      </c>
      <c r="C72" s="127">
        <f>SUM(D72:H72)</f>
        <v>156.50157757209092</v>
      </c>
      <c r="D72" s="95">
        <v>130.51088157412241</v>
      </c>
      <c r="E72" s="95">
        <v>0</v>
      </c>
      <c r="F72" s="95">
        <v>9.8180299058495031</v>
      </c>
      <c r="G72" s="95">
        <v>10.47644015732317</v>
      </c>
      <c r="H72" s="95">
        <v>5.6962259347958586</v>
      </c>
    </row>
    <row r="73" spans="1:8" hidden="1">
      <c r="A73" s="111" t="s">
        <v>110</v>
      </c>
      <c r="B73" s="114" t="s">
        <v>111</v>
      </c>
      <c r="C73" s="127">
        <f t="shared" ref="C73:C89" si="8">SUM(D73:H73)</f>
        <v>34.829732679473253</v>
      </c>
      <c r="D73" s="95">
        <v>31.442192039889921</v>
      </c>
      <c r="E73" s="95">
        <v>0.27747167232229614</v>
      </c>
      <c r="F73" s="95">
        <v>2.0041664935391448</v>
      </c>
      <c r="G73" s="95">
        <v>0.29207045287082778</v>
      </c>
      <c r="H73" s="95">
        <v>0.81383202085106543</v>
      </c>
    </row>
    <row r="74" spans="1:8" hidden="1">
      <c r="A74" s="111" t="s">
        <v>112</v>
      </c>
      <c r="B74" s="114" t="s">
        <v>113</v>
      </c>
      <c r="C74" s="127">
        <f t="shared" si="8"/>
        <v>3658.062498420843</v>
      </c>
      <c r="D74" s="95">
        <v>3543.239621072295</v>
      </c>
      <c r="E74" s="95">
        <v>4.7600335602018591</v>
      </c>
      <c r="F74" s="95">
        <v>78.271759322230764</v>
      </c>
      <c r="G74" s="95">
        <v>23.273198197821564</v>
      </c>
      <c r="H74" s="95">
        <v>8.5178862682932817</v>
      </c>
    </row>
    <row r="75" spans="1:8" hidden="1">
      <c r="A75" s="111" t="s">
        <v>114</v>
      </c>
      <c r="B75" s="114" t="s">
        <v>115</v>
      </c>
      <c r="C75" s="127">
        <f t="shared" si="8"/>
        <v>236.53636959511209</v>
      </c>
      <c r="D75" s="95">
        <v>181.9937285623293</v>
      </c>
      <c r="E75" s="95">
        <v>0.59442102160101662</v>
      </c>
      <c r="F75" s="95">
        <v>50.819936086171182</v>
      </c>
      <c r="G75" s="95">
        <v>1.2275424830802908</v>
      </c>
      <c r="H75" s="95">
        <v>1.9007414419302795</v>
      </c>
    </row>
    <row r="76" spans="1:8" hidden="1">
      <c r="A76" s="111" t="s">
        <v>116</v>
      </c>
      <c r="B76" s="114" t="s">
        <v>117</v>
      </c>
      <c r="C76" s="127">
        <f t="shared" si="8"/>
        <v>956.77439115280845</v>
      </c>
      <c r="D76" s="95">
        <v>865.2622030195995</v>
      </c>
      <c r="E76" s="95">
        <v>17.152639603232046</v>
      </c>
      <c r="F76" s="95">
        <v>50.604498025788246</v>
      </c>
      <c r="G76" s="95">
        <v>9.7327969319784646</v>
      </c>
      <c r="H76" s="95">
        <v>14.022253572210136</v>
      </c>
    </row>
    <row r="77" spans="1:8" hidden="1">
      <c r="A77" s="111" t="s">
        <v>118</v>
      </c>
      <c r="B77" s="114" t="s">
        <v>119</v>
      </c>
      <c r="C77" s="127">
        <f t="shared" si="8"/>
        <v>951.17522472099608</v>
      </c>
      <c r="D77" s="95">
        <v>843.54250946494244</v>
      </c>
      <c r="E77" s="95">
        <v>2.9365751987443014</v>
      </c>
      <c r="F77" s="95">
        <v>82.528713108951223</v>
      </c>
      <c r="G77" s="95">
        <v>12.901894787685265</v>
      </c>
      <c r="H77" s="95">
        <v>9.2655321606728762</v>
      </c>
    </row>
    <row r="78" spans="1:8" hidden="1">
      <c r="A78" s="111" t="s">
        <v>120</v>
      </c>
      <c r="B78" s="114" t="s">
        <v>121</v>
      </c>
      <c r="C78" s="127">
        <f t="shared" si="8"/>
        <v>5682.2372294736369</v>
      </c>
      <c r="D78" s="95">
        <v>5197.2258949173975</v>
      </c>
      <c r="E78" s="95">
        <v>10.689816957564801</v>
      </c>
      <c r="F78" s="95">
        <v>370.43960199674098</v>
      </c>
      <c r="G78" s="95">
        <v>82.413013534215366</v>
      </c>
      <c r="H78" s="95">
        <v>21.468902067717735</v>
      </c>
    </row>
    <row r="79" spans="1:8" hidden="1">
      <c r="A79" s="111" t="s">
        <v>122</v>
      </c>
      <c r="B79" s="114" t="s">
        <v>123</v>
      </c>
      <c r="C79" s="127">
        <f t="shared" si="8"/>
        <v>1043.9248989346277</v>
      </c>
      <c r="D79" s="95">
        <v>851.55006136785846</v>
      </c>
      <c r="E79" s="95">
        <v>2.1721423593776041</v>
      </c>
      <c r="F79" s="95">
        <v>169.56162864170133</v>
      </c>
      <c r="G79" s="95">
        <v>13.014118968409175</v>
      </c>
      <c r="H79" s="95">
        <v>7.6269475972809513</v>
      </c>
    </row>
    <row r="80" spans="1:8" hidden="1">
      <c r="A80" s="111" t="s">
        <v>124</v>
      </c>
      <c r="B80" s="114" t="s">
        <v>125</v>
      </c>
      <c r="C80" s="127">
        <f t="shared" si="8"/>
        <v>420.08386878345954</v>
      </c>
      <c r="D80" s="95">
        <v>403.1296182575399</v>
      </c>
      <c r="E80" s="95">
        <v>0.70608645070633103</v>
      </c>
      <c r="F80" s="95">
        <v>12.478322334773486</v>
      </c>
      <c r="G80" s="95">
        <v>3.5048454344499338</v>
      </c>
      <c r="H80" s="95">
        <v>0.26499630598990714</v>
      </c>
    </row>
    <row r="81" spans="1:8" hidden="1">
      <c r="A81" s="111" t="s">
        <v>126</v>
      </c>
      <c r="B81" s="114" t="s">
        <v>127</v>
      </c>
      <c r="C81" s="127">
        <f t="shared" si="8"/>
        <v>989.8040517223825</v>
      </c>
      <c r="D81" s="95">
        <v>940.27322907996108</v>
      </c>
      <c r="E81" s="95">
        <v>4.7574518330899611</v>
      </c>
      <c r="F81" s="95">
        <v>30.41967834085828</v>
      </c>
      <c r="G81" s="95">
        <v>10.173019063841741</v>
      </c>
      <c r="H81" s="95">
        <v>4.1806734046314986</v>
      </c>
    </row>
    <row r="82" spans="1:8" hidden="1">
      <c r="A82" s="111" t="s">
        <v>128</v>
      </c>
      <c r="B82" s="114" t="s">
        <v>129</v>
      </c>
      <c r="C82" s="127">
        <f t="shared" si="8"/>
        <v>326.91378344243799</v>
      </c>
      <c r="D82" s="95">
        <v>321.68748310557459</v>
      </c>
      <c r="E82" s="95">
        <v>0.30905381388743558</v>
      </c>
      <c r="F82" s="95">
        <v>2.6006446166162718</v>
      </c>
      <c r="G82" s="95">
        <v>2.1630145132897538</v>
      </c>
      <c r="H82" s="95">
        <v>0.15358739306997854</v>
      </c>
    </row>
    <row r="83" spans="1:8" hidden="1">
      <c r="A83" s="111" t="s">
        <v>130</v>
      </c>
      <c r="B83" s="114" t="s">
        <v>131</v>
      </c>
      <c r="C83" s="127">
        <f t="shared" si="8"/>
        <v>746.78171292298543</v>
      </c>
      <c r="D83" s="95">
        <v>710.81625957203312</v>
      </c>
      <c r="E83" s="95">
        <v>0.21317945556469095</v>
      </c>
      <c r="F83" s="95">
        <v>25.203653638567602</v>
      </c>
      <c r="G83" s="95">
        <v>7.3884887063793192</v>
      </c>
      <c r="H83" s="95">
        <v>3.1601315504406644</v>
      </c>
    </row>
    <row r="84" spans="1:8" hidden="1">
      <c r="A84" s="111" t="s">
        <v>132</v>
      </c>
      <c r="B84" s="114" t="s">
        <v>133</v>
      </c>
      <c r="C84" s="127">
        <f t="shared" si="8"/>
        <v>5575.8312648707779</v>
      </c>
      <c r="D84" s="95">
        <v>5307.1509665571402</v>
      </c>
      <c r="E84" s="95">
        <v>1.0783573410161342</v>
      </c>
      <c r="F84" s="95">
        <v>178.1616708573132</v>
      </c>
      <c r="G84" s="95">
        <v>63.116063020031191</v>
      </c>
      <c r="H84" s="95">
        <v>26.324207095277568</v>
      </c>
    </row>
    <row r="85" spans="1:8" hidden="1">
      <c r="A85" s="111" t="s">
        <v>134</v>
      </c>
      <c r="B85" s="114" t="s">
        <v>135</v>
      </c>
      <c r="C85" s="127">
        <f t="shared" si="8"/>
        <v>269.87220304362768</v>
      </c>
      <c r="D85" s="95">
        <v>257.64052847305805</v>
      </c>
      <c r="E85" s="95">
        <v>0.16307265986361608</v>
      </c>
      <c r="F85" s="95">
        <v>8.0659733780974179</v>
      </c>
      <c r="G85" s="95">
        <v>2.9117158403189531</v>
      </c>
      <c r="H85" s="95">
        <v>1.0909126922896364</v>
      </c>
    </row>
    <row r="86" spans="1:8" hidden="1">
      <c r="A86" s="111" t="s">
        <v>136</v>
      </c>
      <c r="B86" s="114" t="s">
        <v>137</v>
      </c>
      <c r="C86" s="127">
        <f t="shared" si="8"/>
        <v>733.85467152361093</v>
      </c>
      <c r="D86" s="95">
        <v>547.91584741085501</v>
      </c>
      <c r="E86" s="95">
        <v>16.582880188952839</v>
      </c>
      <c r="F86" s="95">
        <v>73.653118637563566</v>
      </c>
      <c r="G86" s="95">
        <v>17.32104772677431</v>
      </c>
      <c r="H86" s="95">
        <v>78.381777559465277</v>
      </c>
    </row>
    <row r="87" spans="1:8" hidden="1">
      <c r="A87" s="111" t="s">
        <v>138</v>
      </c>
      <c r="B87" s="114" t="s">
        <v>139</v>
      </c>
      <c r="C87" s="127">
        <f t="shared" si="8"/>
        <v>99.117689690279093</v>
      </c>
      <c r="D87" s="95">
        <v>87.107140337709026</v>
      </c>
      <c r="E87" s="95">
        <v>0.32337107094565049</v>
      </c>
      <c r="F87" s="95">
        <v>2.6252052181885048</v>
      </c>
      <c r="G87" s="95">
        <v>8.7608750579474144</v>
      </c>
      <c r="H87" s="95">
        <v>0.30109800548849958</v>
      </c>
    </row>
    <row r="88" spans="1:8" hidden="1">
      <c r="A88" s="111" t="s">
        <v>140</v>
      </c>
      <c r="B88" s="114" t="s">
        <v>141</v>
      </c>
      <c r="C88" s="127">
        <f t="shared" si="8"/>
        <v>1293.5035907900096</v>
      </c>
      <c r="D88" s="95">
        <v>1263.6534409666051</v>
      </c>
      <c r="E88" s="95">
        <v>1.5447051026235146</v>
      </c>
      <c r="F88" s="95">
        <v>16.689457883697997</v>
      </c>
      <c r="G88" s="95">
        <v>8.2541649724364383</v>
      </c>
      <c r="H88" s="95">
        <v>3.3618218646466067</v>
      </c>
    </row>
    <row r="89" spans="1:8" hidden="1">
      <c r="A89" s="111" t="s">
        <v>146</v>
      </c>
      <c r="B89" s="114" t="s">
        <v>142</v>
      </c>
      <c r="C89" s="127">
        <f t="shared" si="8"/>
        <v>1311.3029159175994</v>
      </c>
      <c r="D89" s="95">
        <v>1237.0206899251316</v>
      </c>
      <c r="E89" s="95">
        <v>3.6465497103059068</v>
      </c>
      <c r="F89" s="95">
        <v>43.858678962397505</v>
      </c>
      <c r="G89" s="95">
        <v>20.278515532872174</v>
      </c>
      <c r="H89" s="95">
        <v>6.4984817868921763</v>
      </c>
    </row>
    <row r="90" spans="1:8" hidden="1">
      <c r="A90" s="180"/>
      <c r="B90" s="175" t="s">
        <v>143</v>
      </c>
      <c r="C90" s="96">
        <f t="shared" ref="C90:H90" si="9">SUM(C72:C89)</f>
        <v>24487.107675256764</v>
      </c>
      <c r="D90" s="96">
        <f t="shared" si="9"/>
        <v>22721.162295704042</v>
      </c>
      <c r="E90" s="96">
        <f t="shared" si="9"/>
        <v>67.907808000000003</v>
      </c>
      <c r="F90" s="96">
        <f t="shared" si="9"/>
        <v>1207.8047374490461</v>
      </c>
      <c r="G90" s="96">
        <f t="shared" si="9"/>
        <v>297.2028253817254</v>
      </c>
      <c r="H90" s="96">
        <f t="shared" si="9"/>
        <v>193.030008721944</v>
      </c>
    </row>
    <row r="91" spans="1:8" hidden="1">
      <c r="A91" s="100"/>
      <c r="B91" s="115" t="s">
        <v>334</v>
      </c>
      <c r="C91" s="127">
        <f>SUM(D91:H91)</f>
        <v>330984.82697991823</v>
      </c>
      <c r="D91" s="127">
        <v>313784.39217147097</v>
      </c>
      <c r="E91" s="127">
        <v>0</v>
      </c>
      <c r="F91" s="127">
        <v>595.24126255095325</v>
      </c>
      <c r="G91" s="127">
        <v>16564.659354618278</v>
      </c>
      <c r="H91" s="127">
        <v>40.534191278055921</v>
      </c>
    </row>
    <row r="92" spans="1:8" hidden="1">
      <c r="A92" s="100"/>
      <c r="B92" s="175" t="s">
        <v>335</v>
      </c>
      <c r="C92" s="96">
        <f t="shared" ref="C92:H92" si="10">SUM(C90:C91)</f>
        <v>355471.93465517502</v>
      </c>
      <c r="D92" s="96">
        <f t="shared" si="10"/>
        <v>336505.55446717504</v>
      </c>
      <c r="E92" s="96">
        <f t="shared" si="10"/>
        <v>67.907808000000003</v>
      </c>
      <c r="F92" s="96">
        <f t="shared" si="10"/>
        <v>1803.0459999999994</v>
      </c>
      <c r="G92" s="96">
        <f t="shared" si="10"/>
        <v>16861.862180000004</v>
      </c>
      <c r="H92" s="96">
        <f t="shared" si="10"/>
        <v>233.56419999999991</v>
      </c>
    </row>
    <row r="93" spans="1:8" ht="18" hidden="1" customHeight="1">
      <c r="A93" s="100"/>
      <c r="B93" s="275"/>
      <c r="C93" s="272">
        <v>2013</v>
      </c>
      <c r="D93" s="222"/>
      <c r="E93" s="222"/>
      <c r="F93" s="222"/>
      <c r="G93" s="222"/>
      <c r="H93" s="222"/>
    </row>
    <row r="94" spans="1:8" ht="14.45" hidden="1" customHeight="1">
      <c r="A94" s="111" t="s">
        <v>108</v>
      </c>
      <c r="B94" s="114" t="s">
        <v>109</v>
      </c>
      <c r="C94" s="95">
        <v>154.08701638418398</v>
      </c>
      <c r="D94" s="95">
        <v>129.1716460850017</v>
      </c>
      <c r="E94" s="95">
        <v>0</v>
      </c>
      <c r="F94" s="95">
        <v>9.0250137896866356</v>
      </c>
      <c r="G94" s="95">
        <v>10.160822466856345</v>
      </c>
      <c r="H94" s="95">
        <v>5.7295340426393233</v>
      </c>
    </row>
    <row r="95" spans="1:8" ht="14.45" hidden="1" customHeight="1">
      <c r="A95" s="111" t="s">
        <v>110</v>
      </c>
      <c r="B95" s="114" t="s">
        <v>111</v>
      </c>
      <c r="C95" s="95">
        <v>34.040379513695648</v>
      </c>
      <c r="D95" s="95">
        <v>30.955419688550101</v>
      </c>
      <c r="E95" s="95">
        <v>0.28475160140713857</v>
      </c>
      <c r="F95" s="95">
        <v>1.751843372830739</v>
      </c>
      <c r="G95" s="95">
        <v>0.28875483946173303</v>
      </c>
      <c r="H95" s="95">
        <v>0.75961001144593865</v>
      </c>
    </row>
    <row r="96" spans="1:8" ht="14.45" hidden="1" customHeight="1">
      <c r="A96" s="111" t="s">
        <v>112</v>
      </c>
      <c r="B96" s="114" t="s">
        <v>113</v>
      </c>
      <c r="C96" s="95">
        <v>3612.8446575510311</v>
      </c>
      <c r="D96" s="95">
        <v>3500.9684498398365</v>
      </c>
      <c r="E96" s="95">
        <v>5.0498337255809709</v>
      </c>
      <c r="F96" s="95">
        <v>75.947403016338626</v>
      </c>
      <c r="G96" s="95">
        <v>22.862635461468056</v>
      </c>
      <c r="H96" s="95">
        <v>8.0163355078071472</v>
      </c>
    </row>
    <row r="97" spans="1:8" ht="14.45" hidden="1" customHeight="1">
      <c r="A97" s="111" t="s">
        <v>114</v>
      </c>
      <c r="B97" s="114" t="s">
        <v>115</v>
      </c>
      <c r="C97" s="95">
        <v>193.34941594716298</v>
      </c>
      <c r="D97" s="95">
        <v>135.91012914578926</v>
      </c>
      <c r="E97" s="95">
        <v>0.65158865451216008</v>
      </c>
      <c r="F97" s="95">
        <v>53.521835459587408</v>
      </c>
      <c r="G97" s="95">
        <v>1.4102953753420877</v>
      </c>
      <c r="H97" s="95">
        <v>1.8555673119320781</v>
      </c>
    </row>
    <row r="98" spans="1:8" ht="14.45" hidden="1" customHeight="1">
      <c r="A98" s="111" t="s">
        <v>116</v>
      </c>
      <c r="B98" s="114" t="s">
        <v>117</v>
      </c>
      <c r="C98" s="95">
        <v>931.1600069462545</v>
      </c>
      <c r="D98" s="95">
        <v>843.09599751014002</v>
      </c>
      <c r="E98" s="95">
        <v>17.452180390472478</v>
      </c>
      <c r="F98" s="95">
        <v>47.882427248065639</v>
      </c>
      <c r="G98" s="95">
        <v>9.6654499539257106</v>
      </c>
      <c r="H98" s="95">
        <v>13.063951843650724</v>
      </c>
    </row>
    <row r="99" spans="1:8" ht="14.45" hidden="1" customHeight="1">
      <c r="A99" s="111" t="s">
        <v>118</v>
      </c>
      <c r="B99" s="114" t="s">
        <v>119</v>
      </c>
      <c r="C99" s="95">
        <v>953.35590688115042</v>
      </c>
      <c r="D99" s="95">
        <v>869.12652035205383</v>
      </c>
      <c r="E99" s="95">
        <v>3.1311354023516573</v>
      </c>
      <c r="F99" s="95">
        <v>58.837773970246204</v>
      </c>
      <c r="G99" s="95">
        <v>13.425007608597674</v>
      </c>
      <c r="H99" s="95">
        <v>8.8354695479011305</v>
      </c>
    </row>
    <row r="100" spans="1:8" ht="14.45" hidden="1" customHeight="1">
      <c r="A100" s="111" t="s">
        <v>120</v>
      </c>
      <c r="B100" s="114" t="s">
        <v>121</v>
      </c>
      <c r="C100" s="95">
        <v>5612.1270148732146</v>
      </c>
      <c r="D100" s="95">
        <v>5137.3113147597596</v>
      </c>
      <c r="E100" s="95">
        <v>11.602883472180894</v>
      </c>
      <c r="F100" s="95">
        <v>362.23058529020921</v>
      </c>
      <c r="G100" s="95">
        <v>80.967445369811131</v>
      </c>
      <c r="H100" s="95">
        <v>20.014785981254128</v>
      </c>
    </row>
    <row r="101" spans="1:8" ht="14.45" hidden="1" customHeight="1">
      <c r="A101" s="111" t="s">
        <v>122</v>
      </c>
      <c r="B101" s="114" t="s">
        <v>123</v>
      </c>
      <c r="C101" s="95">
        <v>1020.8785960234853</v>
      </c>
      <c r="D101" s="95">
        <v>732.70098162574845</v>
      </c>
      <c r="E101" s="95">
        <v>2.2133013543595514</v>
      </c>
      <c r="F101" s="95">
        <v>266.15424335991378</v>
      </c>
      <c r="G101" s="95">
        <v>12.50329613541045</v>
      </c>
      <c r="H101" s="95">
        <v>7.3067735480529663</v>
      </c>
    </row>
    <row r="102" spans="1:8" ht="14.45" hidden="1" customHeight="1">
      <c r="A102" s="111" t="s">
        <v>124</v>
      </c>
      <c r="B102" s="114" t="s">
        <v>125</v>
      </c>
      <c r="C102" s="95">
        <v>418.69562045060167</v>
      </c>
      <c r="D102" s="95">
        <v>401.01959187227237</v>
      </c>
      <c r="E102" s="95">
        <v>0.70819931085552756</v>
      </c>
      <c r="F102" s="95">
        <v>13.072376064847308</v>
      </c>
      <c r="G102" s="95">
        <v>3.6324521833736858</v>
      </c>
      <c r="H102" s="95">
        <v>0.26300101925270913</v>
      </c>
    </row>
    <row r="103" spans="1:8" ht="14.45" hidden="1" customHeight="1">
      <c r="A103" s="111" t="s">
        <v>126</v>
      </c>
      <c r="B103" s="114" t="s">
        <v>127</v>
      </c>
      <c r="C103" s="95">
        <v>978.23951073046192</v>
      </c>
      <c r="D103" s="95">
        <v>930.59528150873007</v>
      </c>
      <c r="E103" s="95">
        <v>4.849602376261271</v>
      </c>
      <c r="F103" s="95">
        <v>28.660476860660765</v>
      </c>
      <c r="G103" s="95">
        <v>10.25969904383247</v>
      </c>
      <c r="H103" s="95">
        <v>3.8744509409772996</v>
      </c>
    </row>
    <row r="104" spans="1:8" ht="14.45" hidden="1" customHeight="1">
      <c r="A104" s="111" t="s">
        <v>128</v>
      </c>
      <c r="B104" s="114" t="s">
        <v>129</v>
      </c>
      <c r="C104" s="95">
        <v>326.86834960348415</v>
      </c>
      <c r="D104" s="95">
        <v>321.42235043222956</v>
      </c>
      <c r="E104" s="95">
        <v>0.30286701143701616</v>
      </c>
      <c r="F104" s="95">
        <v>2.8029493965291827</v>
      </c>
      <c r="G104" s="95">
        <v>2.1886779860650201</v>
      </c>
      <c r="H104" s="95">
        <v>0.15150477722333885</v>
      </c>
    </row>
    <row r="105" spans="1:8" ht="14.45" hidden="1" customHeight="1">
      <c r="A105" s="111" t="s">
        <v>130</v>
      </c>
      <c r="B105" s="114" t="s">
        <v>131</v>
      </c>
      <c r="C105" s="95">
        <v>740.58661060728764</v>
      </c>
      <c r="D105" s="95">
        <v>703.19286061022967</v>
      </c>
      <c r="E105" s="95">
        <v>0.28192106858997013</v>
      </c>
      <c r="F105" s="95">
        <v>26.584764685529706</v>
      </c>
      <c r="G105" s="95">
        <v>7.5702749136861405</v>
      </c>
      <c r="H105" s="95">
        <v>2.9567893292520684</v>
      </c>
    </row>
    <row r="106" spans="1:8" ht="14.45" hidden="1" customHeight="1">
      <c r="A106" s="111" t="s">
        <v>132</v>
      </c>
      <c r="B106" s="114" t="s">
        <v>133</v>
      </c>
      <c r="C106" s="95">
        <v>5513.6834782236547</v>
      </c>
      <c r="D106" s="95">
        <v>5253.5452576738007</v>
      </c>
      <c r="E106" s="95">
        <v>1.1324025290677384</v>
      </c>
      <c r="F106" s="95">
        <v>171.1270883873853</v>
      </c>
      <c r="G106" s="95">
        <v>63.494939288095559</v>
      </c>
      <c r="H106" s="95">
        <v>24.383790345306284</v>
      </c>
    </row>
    <row r="107" spans="1:8" ht="14.45" hidden="1" customHeight="1">
      <c r="A107" s="111" t="s">
        <v>134</v>
      </c>
      <c r="B107" s="114" t="s">
        <v>135</v>
      </c>
      <c r="C107" s="95">
        <v>268.3979467728829</v>
      </c>
      <c r="D107" s="95">
        <v>254.90857910560379</v>
      </c>
      <c r="E107" s="95">
        <v>0.18043057210234367</v>
      </c>
      <c r="F107" s="95">
        <v>8.7235937375290451</v>
      </c>
      <c r="G107" s="95">
        <v>3.4715568807881478</v>
      </c>
      <c r="H107" s="95">
        <v>1.1137864768595329</v>
      </c>
    </row>
    <row r="108" spans="1:8" ht="14.45" hidden="1" customHeight="1">
      <c r="A108" s="111" t="s">
        <v>136</v>
      </c>
      <c r="B108" s="114" t="s">
        <v>137</v>
      </c>
      <c r="C108" s="95">
        <v>712.75853749940097</v>
      </c>
      <c r="D108" s="95">
        <v>529.21310350701572</v>
      </c>
      <c r="E108" s="95">
        <v>16.923755713849719</v>
      </c>
      <c r="F108" s="95">
        <v>75.99375734555413</v>
      </c>
      <c r="G108" s="95">
        <v>16.877511123901005</v>
      </c>
      <c r="H108" s="95">
        <v>73.750409809080352</v>
      </c>
    </row>
    <row r="109" spans="1:8" ht="14.45" hidden="1" customHeight="1">
      <c r="A109" s="111" t="s">
        <v>138</v>
      </c>
      <c r="B109" s="114" t="s">
        <v>139</v>
      </c>
      <c r="C109" s="95">
        <v>98.568625358497883</v>
      </c>
      <c r="D109" s="95">
        <v>85.142699331486725</v>
      </c>
      <c r="E109" s="95">
        <v>0.34902837163190925</v>
      </c>
      <c r="F109" s="95">
        <v>2.8899574363209211</v>
      </c>
      <c r="G109" s="95">
        <v>9.9072798293797621</v>
      </c>
      <c r="H109" s="95">
        <v>0.27966038967856915</v>
      </c>
    </row>
    <row r="110" spans="1:8" ht="14.45" hidden="1" customHeight="1">
      <c r="A110" s="111" t="s">
        <v>140</v>
      </c>
      <c r="B110" s="114" t="s">
        <v>141</v>
      </c>
      <c r="C110" s="95">
        <v>1289.915094021429</v>
      </c>
      <c r="D110" s="95">
        <v>1258.4790021195829</v>
      </c>
      <c r="E110" s="95">
        <v>1.6343496486330198</v>
      </c>
      <c r="F110" s="95">
        <v>18.243334434306316</v>
      </c>
      <c r="G110" s="95">
        <v>8.2525296147614142</v>
      </c>
      <c r="H110" s="95">
        <v>3.3058782041452028</v>
      </c>
    </row>
    <row r="111" spans="1:8" ht="14.45" hidden="1" customHeight="1">
      <c r="A111" s="111" t="s">
        <v>146</v>
      </c>
      <c r="B111" s="114" t="s">
        <v>142</v>
      </c>
      <c r="C111" s="95">
        <v>1293.8370341930579</v>
      </c>
      <c r="D111" s="95">
        <v>1222.5417240590243</v>
      </c>
      <c r="E111" s="95">
        <v>3.7365647967066549</v>
      </c>
      <c r="F111" s="95">
        <v>42.056821503167733</v>
      </c>
      <c r="G111" s="95">
        <v>19.494530063045957</v>
      </c>
      <c r="H111" s="95">
        <v>6.0073937711131888</v>
      </c>
    </row>
    <row r="112" spans="1:8" hidden="1">
      <c r="A112" s="180"/>
      <c r="B112" s="175" t="s">
        <v>143</v>
      </c>
      <c r="C112" s="96">
        <f t="shared" ref="C112:H112" si="11">SUM(C94:C111)</f>
        <v>24153.393801580936</v>
      </c>
      <c r="D112" s="96">
        <f t="shared" si="11"/>
        <v>22339.300909226855</v>
      </c>
      <c r="E112" s="96">
        <f t="shared" si="11"/>
        <v>70.484796000000017</v>
      </c>
      <c r="F112" s="96">
        <f t="shared" si="11"/>
        <v>1265.5062453587086</v>
      </c>
      <c r="G112" s="96">
        <f t="shared" si="11"/>
        <v>296.43315813780231</v>
      </c>
      <c r="H112" s="96">
        <f t="shared" si="11"/>
        <v>181.66869285757201</v>
      </c>
    </row>
    <row r="113" spans="1:8" hidden="1">
      <c r="A113" s="100"/>
      <c r="B113" s="115" t="s">
        <v>334</v>
      </c>
      <c r="C113" s="127">
        <v>324793.75844679808</v>
      </c>
      <c r="D113" s="127">
        <v>307587.99510315218</v>
      </c>
      <c r="E113" s="127">
        <v>0</v>
      </c>
      <c r="F113" s="127">
        <v>490.27575464129126</v>
      </c>
      <c r="G113" s="127">
        <v>16677.2458818622</v>
      </c>
      <c r="H113" s="127">
        <v>38.241707142427977</v>
      </c>
    </row>
    <row r="114" spans="1:8" hidden="1">
      <c r="A114" s="100"/>
      <c r="B114" s="175" t="s">
        <v>335</v>
      </c>
      <c r="C114" s="96">
        <f t="shared" ref="C114:H114" si="12">SUM(C112:C113)</f>
        <v>348947.15224837902</v>
      </c>
      <c r="D114" s="96">
        <f t="shared" si="12"/>
        <v>329927.29601237905</v>
      </c>
      <c r="E114" s="96">
        <f t="shared" si="12"/>
        <v>70.484796000000017</v>
      </c>
      <c r="F114" s="96">
        <f t="shared" si="12"/>
        <v>1755.7819999999999</v>
      </c>
      <c r="G114" s="96">
        <f t="shared" si="12"/>
        <v>16973.679040000003</v>
      </c>
      <c r="H114" s="96">
        <f t="shared" si="12"/>
        <v>219.91039999999998</v>
      </c>
    </row>
    <row r="115" spans="1:8" ht="21" hidden="1" customHeight="1">
      <c r="A115" s="100"/>
      <c r="B115" s="275"/>
      <c r="C115" s="272">
        <v>2014</v>
      </c>
      <c r="D115" s="222"/>
      <c r="E115" s="222"/>
      <c r="F115" s="222"/>
      <c r="G115" s="222"/>
      <c r="H115" s="222"/>
    </row>
    <row r="116" spans="1:8" ht="14.25" hidden="1" customHeight="1">
      <c r="A116" s="111" t="s">
        <v>108</v>
      </c>
      <c r="B116" s="114" t="s">
        <v>109</v>
      </c>
      <c r="C116" s="127">
        <f>SUM(D116:H116)</f>
        <v>248.53167328329943</v>
      </c>
      <c r="D116" s="127">
        <v>219.6889018727401</v>
      </c>
      <c r="E116" s="127">
        <v>0</v>
      </c>
      <c r="F116" s="127">
        <v>18.205262363743323</v>
      </c>
      <c r="G116" s="127">
        <v>9.9819268597810389</v>
      </c>
      <c r="H116" s="127">
        <v>0.65558218703498339</v>
      </c>
    </row>
    <row r="117" spans="1:8" ht="14.25" hidden="1" customHeight="1">
      <c r="A117" s="111" t="s">
        <v>110</v>
      </c>
      <c r="B117" s="114" t="s">
        <v>111</v>
      </c>
      <c r="C117" s="127">
        <f t="shared" ref="C117:C133" si="13">SUM(D117:H117)</f>
        <v>34.099145905832735</v>
      </c>
      <c r="D117" s="127">
        <v>30.169437014811695</v>
      </c>
      <c r="E117" s="127">
        <v>0.44399325623277713</v>
      </c>
      <c r="F117" s="127">
        <v>2.9771268409594738</v>
      </c>
      <c r="G117" s="127">
        <v>0.28951364158255188</v>
      </c>
      <c r="H117" s="127">
        <v>0.21907515224623983</v>
      </c>
    </row>
    <row r="118" spans="1:8" ht="14.25" hidden="1" customHeight="1">
      <c r="A118" s="111" t="s">
        <v>112</v>
      </c>
      <c r="B118" s="114" t="s">
        <v>113</v>
      </c>
      <c r="C118" s="127">
        <f t="shared" si="13"/>
        <v>4511.0323204906372</v>
      </c>
      <c r="D118" s="127">
        <v>4340.2655023899224</v>
      </c>
      <c r="E118" s="127">
        <v>8.0288047839954846</v>
      </c>
      <c r="F118" s="127">
        <v>131.9683924457168</v>
      </c>
      <c r="G118" s="127">
        <v>26.710780323398922</v>
      </c>
      <c r="H118" s="127">
        <v>4.0588405476032792</v>
      </c>
    </row>
    <row r="119" spans="1:8" ht="14.25" hidden="1" customHeight="1">
      <c r="A119" s="111" t="s">
        <v>114</v>
      </c>
      <c r="B119" s="114" t="s">
        <v>115</v>
      </c>
      <c r="C119" s="127">
        <f t="shared" si="13"/>
        <v>235.49399993120949</v>
      </c>
      <c r="D119" s="127">
        <v>198.89469501561661</v>
      </c>
      <c r="E119" s="127">
        <v>1.0567918692906892</v>
      </c>
      <c r="F119" s="127">
        <v>33.117242823770425</v>
      </c>
      <c r="G119" s="127">
        <v>1.4811350069368245</v>
      </c>
      <c r="H119" s="127">
        <v>0.94413521559494518</v>
      </c>
    </row>
    <row r="120" spans="1:8" ht="14.25" hidden="1" customHeight="1">
      <c r="A120" s="111" t="s">
        <v>116</v>
      </c>
      <c r="B120" s="114" t="s">
        <v>117</v>
      </c>
      <c r="C120" s="127">
        <f t="shared" si="13"/>
        <v>149.98435102481599</v>
      </c>
      <c r="D120" s="127">
        <v>122.52435572697358</v>
      </c>
      <c r="E120" s="127">
        <v>1.8260871152385707</v>
      </c>
      <c r="F120" s="127">
        <v>22.947588305094701</v>
      </c>
      <c r="G120" s="127">
        <v>0.91889112328375222</v>
      </c>
      <c r="H120" s="127">
        <v>1.7674287542253821</v>
      </c>
    </row>
    <row r="121" spans="1:8" ht="14.25" hidden="1" customHeight="1">
      <c r="A121" s="111" t="s">
        <v>118</v>
      </c>
      <c r="B121" s="114" t="s">
        <v>119</v>
      </c>
      <c r="C121" s="127">
        <f t="shared" si="13"/>
        <v>1191.656171173051</v>
      </c>
      <c r="D121" s="127">
        <v>1028.7192684357178</v>
      </c>
      <c r="E121" s="127">
        <v>5.1318586863974645</v>
      </c>
      <c r="F121" s="127">
        <v>142.9811271317439</v>
      </c>
      <c r="G121" s="127">
        <v>13.774975149500262</v>
      </c>
      <c r="H121" s="127">
        <v>1.0489417696916219</v>
      </c>
    </row>
    <row r="122" spans="1:8" ht="14.25" hidden="1" customHeight="1">
      <c r="A122" s="111" t="s">
        <v>120</v>
      </c>
      <c r="B122" s="114" t="s">
        <v>121</v>
      </c>
      <c r="C122" s="127">
        <f t="shared" si="13"/>
        <v>2699.2396041971801</v>
      </c>
      <c r="D122" s="127">
        <v>2380.9228604196569</v>
      </c>
      <c r="E122" s="127">
        <v>13.01120039403737</v>
      </c>
      <c r="F122" s="127">
        <v>281.72314179702431</v>
      </c>
      <c r="G122" s="127">
        <v>18.614048813806903</v>
      </c>
      <c r="H122" s="127">
        <v>4.9683527726542493</v>
      </c>
    </row>
    <row r="123" spans="1:8" ht="14.25" hidden="1" customHeight="1">
      <c r="A123" s="111" t="s">
        <v>122</v>
      </c>
      <c r="B123" s="114" t="s">
        <v>123</v>
      </c>
      <c r="C123" s="127">
        <f t="shared" si="13"/>
        <v>1741.6896027070611</v>
      </c>
      <c r="D123" s="127">
        <v>1444.7284434607952</v>
      </c>
      <c r="E123" s="127">
        <v>3.4429259235793173</v>
      </c>
      <c r="F123" s="127">
        <v>277.9867968984517</v>
      </c>
      <c r="G123" s="127">
        <v>12.402932239391653</v>
      </c>
      <c r="H123" s="127">
        <v>3.1285041848429871</v>
      </c>
    </row>
    <row r="124" spans="1:8" ht="14.25" hidden="1" customHeight="1">
      <c r="A124" s="111" t="s">
        <v>124</v>
      </c>
      <c r="B124" s="114" t="s">
        <v>125</v>
      </c>
      <c r="C124" s="127">
        <f t="shared" si="13"/>
        <v>607.38761927289499</v>
      </c>
      <c r="D124" s="127">
        <v>577.17235386662446</v>
      </c>
      <c r="E124" s="127">
        <v>1.1148187106993295</v>
      </c>
      <c r="F124" s="127">
        <v>24.765479915946056</v>
      </c>
      <c r="G124" s="127">
        <v>3.8685735875233767</v>
      </c>
      <c r="H124" s="127">
        <v>0.46639319210175861</v>
      </c>
    </row>
    <row r="125" spans="1:8" ht="14.25" hidden="1" customHeight="1">
      <c r="A125" s="111" t="s">
        <v>126</v>
      </c>
      <c r="B125" s="114" t="s">
        <v>127</v>
      </c>
      <c r="C125" s="127">
        <f t="shared" si="13"/>
        <v>280.30823549511359</v>
      </c>
      <c r="D125" s="127">
        <v>271.76850974152217</v>
      </c>
      <c r="E125" s="127">
        <v>0.17495971879271807</v>
      </c>
      <c r="F125" s="127">
        <v>6.4811787865135431</v>
      </c>
      <c r="G125" s="127">
        <v>1.7077109003492557</v>
      </c>
      <c r="H125" s="127">
        <v>0.17587634793589288</v>
      </c>
    </row>
    <row r="126" spans="1:8" ht="14.25" hidden="1" customHeight="1">
      <c r="A126" s="111" t="s">
        <v>128</v>
      </c>
      <c r="B126" s="114" t="s">
        <v>129</v>
      </c>
      <c r="C126" s="127">
        <f t="shared" si="13"/>
        <v>431.15865186068174</v>
      </c>
      <c r="D126" s="127">
        <v>424.07305450972461</v>
      </c>
      <c r="E126" s="127">
        <v>0.44751003449996751</v>
      </c>
      <c r="F126" s="127">
        <v>4.3207858576756957</v>
      </c>
      <c r="G126" s="127">
        <v>2.2154087355882242</v>
      </c>
      <c r="H126" s="127">
        <v>0.10189272319330023</v>
      </c>
    </row>
    <row r="127" spans="1:8" ht="14.25" hidden="1" customHeight="1">
      <c r="A127" s="111" t="s">
        <v>130</v>
      </c>
      <c r="B127" s="114" t="s">
        <v>131</v>
      </c>
      <c r="C127" s="127">
        <f t="shared" si="13"/>
        <v>256.17491097219659</v>
      </c>
      <c r="D127" s="127">
        <v>238.02101811184534</v>
      </c>
      <c r="E127" s="127">
        <v>0.55037579881528409</v>
      </c>
      <c r="F127" s="127">
        <v>16.229293221513586</v>
      </c>
      <c r="G127" s="127">
        <v>1.1412711668181765</v>
      </c>
      <c r="H127" s="127">
        <v>0.23295267320423096</v>
      </c>
    </row>
    <row r="128" spans="1:8" ht="14.25" hidden="1" customHeight="1">
      <c r="A128" s="111" t="s">
        <v>132</v>
      </c>
      <c r="B128" s="114" t="s">
        <v>133</v>
      </c>
      <c r="C128" s="127">
        <f t="shared" si="13"/>
        <v>2998.767462080843</v>
      </c>
      <c r="D128" s="127">
        <v>2988.1732525017678</v>
      </c>
      <c r="E128" s="127">
        <v>0.29253804028217545</v>
      </c>
      <c r="F128" s="127">
        <v>5.7096730351229166</v>
      </c>
      <c r="G128" s="127">
        <v>4.3961422074671193</v>
      </c>
      <c r="H128" s="127">
        <v>0.19585629620300582</v>
      </c>
    </row>
    <row r="129" spans="1:8" ht="14.25" hidden="1" customHeight="1">
      <c r="A129" s="111" t="s">
        <v>134</v>
      </c>
      <c r="B129" s="114" t="s">
        <v>135</v>
      </c>
      <c r="C129" s="127">
        <f t="shared" si="13"/>
        <v>323.60406244088563</v>
      </c>
      <c r="D129" s="127">
        <v>313.03477994090758</v>
      </c>
      <c r="E129" s="127">
        <v>0.64849391246989396</v>
      </c>
      <c r="F129" s="127">
        <v>7.8274724287527402</v>
      </c>
      <c r="G129" s="127">
        <v>1.8541460610917349</v>
      </c>
      <c r="H129" s="127">
        <v>0.23917009766366715</v>
      </c>
    </row>
    <row r="130" spans="1:8" ht="14.25" hidden="1" customHeight="1">
      <c r="A130" s="111" t="s">
        <v>136</v>
      </c>
      <c r="B130" s="114" t="s">
        <v>137</v>
      </c>
      <c r="C130" s="127">
        <f t="shared" si="13"/>
        <v>1017.5974391755517</v>
      </c>
      <c r="D130" s="127">
        <v>717.50423921496372</v>
      </c>
      <c r="E130" s="127">
        <v>27.176783254279943</v>
      </c>
      <c r="F130" s="127">
        <v>130.91454223652767</v>
      </c>
      <c r="G130" s="127">
        <v>16.321856025451115</v>
      </c>
      <c r="H130" s="127">
        <v>125.68001844432939</v>
      </c>
    </row>
    <row r="131" spans="1:8" ht="14.25" hidden="1" customHeight="1">
      <c r="A131" s="111" t="s">
        <v>138</v>
      </c>
      <c r="B131" s="114" t="s">
        <v>139</v>
      </c>
      <c r="C131" s="127">
        <f t="shared" si="13"/>
        <v>90.389690489798497</v>
      </c>
      <c r="D131" s="127">
        <v>76.982388973264563</v>
      </c>
      <c r="E131" s="127">
        <v>0.37365769088897088</v>
      </c>
      <c r="F131" s="127">
        <v>2.423855481135146</v>
      </c>
      <c r="G131" s="127">
        <v>10.535779043678096</v>
      </c>
      <c r="H131" s="127">
        <v>7.4009300831713587E-2</v>
      </c>
    </row>
    <row r="132" spans="1:8" ht="14.25" hidden="1" customHeight="1">
      <c r="A132" s="111" t="s">
        <v>140</v>
      </c>
      <c r="B132" s="114" t="s">
        <v>141</v>
      </c>
      <c r="C132" s="127">
        <f t="shared" si="13"/>
        <v>1789.6729874359642</v>
      </c>
      <c r="D132" s="127">
        <v>1738.684979086001</v>
      </c>
      <c r="E132" s="127">
        <v>2.618475170384607</v>
      </c>
      <c r="F132" s="127">
        <v>34.231249893147535</v>
      </c>
      <c r="G132" s="127">
        <v>8.4221791698473183</v>
      </c>
      <c r="H132" s="127">
        <v>5.7161041165836828</v>
      </c>
    </row>
    <row r="133" spans="1:8" ht="14.25" hidden="1" customHeight="1">
      <c r="A133" s="111" t="s">
        <v>146</v>
      </c>
      <c r="B133" s="114" t="s">
        <v>142</v>
      </c>
      <c r="C133" s="127">
        <f t="shared" si="13"/>
        <v>1511.0111753734159</v>
      </c>
      <c r="D133" s="127">
        <v>1413.6033388315291</v>
      </c>
      <c r="E133" s="127">
        <v>6.5957176401154332</v>
      </c>
      <c r="F133" s="127">
        <v>64.187381616190848</v>
      </c>
      <c r="G133" s="127">
        <v>22.169612000430863</v>
      </c>
      <c r="H133" s="127">
        <v>4.4551252851497338</v>
      </c>
    </row>
    <row r="134" spans="1:8" ht="14.25" hidden="1" customHeight="1">
      <c r="A134" s="180"/>
      <c r="B134" s="175" t="s">
        <v>143</v>
      </c>
      <c r="C134" s="213">
        <f t="shared" ref="C134:H134" si="14">SUM(C116:C133)</f>
        <v>20117.79910331043</v>
      </c>
      <c r="D134" s="213">
        <f t="shared" si="14"/>
        <v>18524.931379114387</v>
      </c>
      <c r="E134" s="213">
        <f t="shared" si="14"/>
        <v>72.934992000000008</v>
      </c>
      <c r="F134" s="213">
        <f t="shared" si="14"/>
        <v>1208.9975910790304</v>
      </c>
      <c r="G134" s="213">
        <f t="shared" si="14"/>
        <v>156.80688205592719</v>
      </c>
      <c r="H134" s="213">
        <f t="shared" si="14"/>
        <v>154.12825906109006</v>
      </c>
    </row>
    <row r="135" spans="1:8" ht="14.25" hidden="1" customHeight="1">
      <c r="A135" s="100"/>
      <c r="B135" s="115" t="s">
        <v>334</v>
      </c>
      <c r="C135" s="127">
        <f>SUM(D135:H135)</f>
        <v>328710.29148155398</v>
      </c>
      <c r="D135" s="127">
        <v>311057.27037375001</v>
      </c>
      <c r="E135" s="127">
        <v>0</v>
      </c>
      <c r="F135" s="127">
        <v>526.05040892096997</v>
      </c>
      <c r="G135" s="127">
        <v>17071.897757944076</v>
      </c>
      <c r="H135" s="127">
        <v>55.072940938909937</v>
      </c>
    </row>
    <row r="136" spans="1:8" ht="14.25" hidden="1" customHeight="1">
      <c r="A136" s="100"/>
      <c r="B136" s="175" t="s">
        <v>335</v>
      </c>
      <c r="C136" s="213">
        <f t="shared" ref="C136:H136" si="15">SUM(C134:C135)</f>
        <v>348828.09058486443</v>
      </c>
      <c r="D136" s="213">
        <f t="shared" si="15"/>
        <v>329582.20175286441</v>
      </c>
      <c r="E136" s="213">
        <f t="shared" si="15"/>
        <v>72.934992000000008</v>
      </c>
      <c r="F136" s="213">
        <f t="shared" si="15"/>
        <v>1735.0480000000002</v>
      </c>
      <c r="G136" s="213">
        <f t="shared" si="15"/>
        <v>17228.704640000004</v>
      </c>
      <c r="H136" s="213">
        <f t="shared" si="15"/>
        <v>209.2012</v>
      </c>
    </row>
    <row r="137" spans="1:8" ht="21" customHeight="1">
      <c r="A137" s="100"/>
      <c r="B137" s="275"/>
      <c r="C137" s="272">
        <v>2015</v>
      </c>
      <c r="D137" s="222"/>
      <c r="E137" s="222"/>
      <c r="F137" s="222"/>
      <c r="G137" s="222"/>
      <c r="H137" s="222"/>
    </row>
    <row r="138" spans="1:8" ht="14.25" customHeight="1">
      <c r="A138" s="111" t="s">
        <v>108</v>
      </c>
      <c r="B138" s="114" t="s">
        <v>109</v>
      </c>
      <c r="C138" s="127">
        <f>SUM(D138:H138)</f>
        <v>227.175813794444</v>
      </c>
      <c r="D138" s="127">
        <v>199.42116870509039</v>
      </c>
      <c r="E138" s="127">
        <v>0</v>
      </c>
      <c r="F138" s="127">
        <v>17.62410502282324</v>
      </c>
      <c r="G138" s="127">
        <v>9.5774986795575909</v>
      </c>
      <c r="H138" s="127">
        <v>0.55304138697277772</v>
      </c>
    </row>
    <row r="139" spans="1:8" ht="14.25" customHeight="1">
      <c r="A139" s="111" t="s">
        <v>110</v>
      </c>
      <c r="B139" s="114" t="s">
        <v>111</v>
      </c>
      <c r="C139" s="127">
        <f t="shared" ref="C139:C155" si="16">SUM(D139:H139)</f>
        <v>30.414143577695651</v>
      </c>
      <c r="D139" s="127">
        <v>26.748361280402449</v>
      </c>
      <c r="E139" s="127">
        <v>0.44505410167840914</v>
      </c>
      <c r="F139" s="127">
        <v>2.7604019915265319</v>
      </c>
      <c r="G139" s="127">
        <v>0.27066844094401848</v>
      </c>
      <c r="H139" s="127">
        <v>0.18965776314424251</v>
      </c>
    </row>
    <row r="140" spans="1:8" ht="14.25" customHeight="1">
      <c r="A140" s="111" t="s">
        <v>112</v>
      </c>
      <c r="B140" s="114" t="s">
        <v>113</v>
      </c>
      <c r="C140" s="127">
        <f t="shared" si="16"/>
        <v>4539.3607324957666</v>
      </c>
      <c r="D140" s="127">
        <v>4370.498700961507</v>
      </c>
      <c r="E140" s="127">
        <v>8.3608480447981535</v>
      </c>
      <c r="F140" s="127">
        <v>130.00431687016305</v>
      </c>
      <c r="G140" s="127">
        <v>26.346449628504711</v>
      </c>
      <c r="H140" s="127">
        <v>4.1504169907931301</v>
      </c>
    </row>
    <row r="141" spans="1:8" ht="14.25" customHeight="1">
      <c r="A141" s="111" t="s">
        <v>114</v>
      </c>
      <c r="B141" s="114" t="s">
        <v>115</v>
      </c>
      <c r="C141" s="127">
        <f t="shared" si="16"/>
        <v>243.75323224016967</v>
      </c>
      <c r="D141" s="127">
        <v>206.51919734951255</v>
      </c>
      <c r="E141" s="127">
        <v>1.123651444831627</v>
      </c>
      <c r="F141" s="127">
        <v>33.682212761992012</v>
      </c>
      <c r="G141" s="127">
        <v>1.4574454512370236</v>
      </c>
      <c r="H141" s="127">
        <v>0.97072523259643517</v>
      </c>
    </row>
    <row r="142" spans="1:8" ht="14.25" customHeight="1">
      <c r="A142" s="111" t="s">
        <v>116</v>
      </c>
      <c r="B142" s="114" t="s">
        <v>117</v>
      </c>
      <c r="C142" s="127">
        <f t="shared" si="16"/>
        <v>136.85979139797422</v>
      </c>
      <c r="D142" s="127">
        <v>110.40437871993028</v>
      </c>
      <c r="E142" s="127">
        <v>1.8665833412967732</v>
      </c>
      <c r="F142" s="127">
        <v>21.977046624845851</v>
      </c>
      <c r="G142" s="127">
        <v>0.90778030962763179</v>
      </c>
      <c r="H142" s="127">
        <v>1.7040024022736855</v>
      </c>
    </row>
    <row r="143" spans="1:8" ht="14.25" customHeight="1">
      <c r="A143" s="111" t="s">
        <v>118</v>
      </c>
      <c r="B143" s="114" t="s">
        <v>119</v>
      </c>
      <c r="C143" s="127">
        <f t="shared" si="16"/>
        <v>1131.0649805319047</v>
      </c>
      <c r="D143" s="127">
        <v>968.07220399831181</v>
      </c>
      <c r="E143" s="127">
        <v>5.4437607644901629</v>
      </c>
      <c r="F143" s="127">
        <v>142.58537979308201</v>
      </c>
      <c r="G143" s="127">
        <v>13.916521994383242</v>
      </c>
      <c r="H143" s="127">
        <v>1.0471139816375177</v>
      </c>
    </row>
    <row r="144" spans="1:8" ht="14.25" customHeight="1">
      <c r="A144" s="111" t="s">
        <v>120</v>
      </c>
      <c r="B144" s="114" t="s">
        <v>121</v>
      </c>
      <c r="C144" s="127">
        <f t="shared" si="16"/>
        <v>2585.9116946049744</v>
      </c>
      <c r="D144" s="127">
        <v>2269.0958884987467</v>
      </c>
      <c r="E144" s="127">
        <v>13.419482784667595</v>
      </c>
      <c r="F144" s="127">
        <v>280.33740186830846</v>
      </c>
      <c r="G144" s="127">
        <v>18.439599849050825</v>
      </c>
      <c r="H144" s="127">
        <v>4.6193216042007492</v>
      </c>
    </row>
    <row r="145" spans="1:8" ht="14.25" customHeight="1">
      <c r="A145" s="111" t="s">
        <v>122</v>
      </c>
      <c r="B145" s="114" t="s">
        <v>123</v>
      </c>
      <c r="C145" s="127">
        <f t="shared" si="16"/>
        <v>1618.9211097797577</v>
      </c>
      <c r="D145" s="127">
        <v>1328.0660770021282</v>
      </c>
      <c r="E145" s="127">
        <v>3.5445694989120033</v>
      </c>
      <c r="F145" s="127">
        <v>271.89843149786697</v>
      </c>
      <c r="G145" s="127">
        <v>11.951052700143595</v>
      </c>
      <c r="H145" s="127">
        <v>3.4609790807066547</v>
      </c>
    </row>
    <row r="146" spans="1:8" ht="14.25" customHeight="1">
      <c r="A146" s="111" t="s">
        <v>124</v>
      </c>
      <c r="B146" s="114" t="s">
        <v>125</v>
      </c>
      <c r="C146" s="127">
        <f t="shared" si="16"/>
        <v>586.63198171382203</v>
      </c>
      <c r="D146" s="127">
        <v>555.43373227490508</v>
      </c>
      <c r="E146" s="127">
        <v>1.1403960545977454</v>
      </c>
      <c r="F146" s="127">
        <v>25.613345402145228</v>
      </c>
      <c r="G146" s="127">
        <v>3.9934005363894434</v>
      </c>
      <c r="H146" s="127">
        <v>0.4511074457844676</v>
      </c>
    </row>
    <row r="147" spans="1:8" ht="14.25" customHeight="1">
      <c r="A147" s="111" t="s">
        <v>126</v>
      </c>
      <c r="B147" s="114" t="s">
        <v>127</v>
      </c>
      <c r="C147" s="127">
        <f t="shared" si="16"/>
        <v>281.48700907312929</v>
      </c>
      <c r="D147" s="127">
        <v>272.83443045250749</v>
      </c>
      <c r="E147" s="127">
        <v>0.18947847893239203</v>
      </c>
      <c r="F147" s="127">
        <v>6.4763277493507099</v>
      </c>
      <c r="G147" s="127">
        <v>1.8113964893945858</v>
      </c>
      <c r="H147" s="127">
        <v>0.17537590294404926</v>
      </c>
    </row>
    <row r="148" spans="1:8" ht="14.25" customHeight="1">
      <c r="A148" s="111" t="s">
        <v>128</v>
      </c>
      <c r="B148" s="114" t="s">
        <v>129</v>
      </c>
      <c r="C148" s="127">
        <f t="shared" si="16"/>
        <v>430.83117381683138</v>
      </c>
      <c r="D148" s="127">
        <v>423.79302184115022</v>
      </c>
      <c r="E148" s="127">
        <v>0.43007208241398742</v>
      </c>
      <c r="F148" s="127">
        <v>4.2202299678146016</v>
      </c>
      <c r="G148" s="127">
        <v>2.2861072935117885</v>
      </c>
      <c r="H148" s="127">
        <v>0.10174263194080214</v>
      </c>
    </row>
    <row r="149" spans="1:8" ht="14.25" customHeight="1">
      <c r="A149" s="111" t="s">
        <v>130</v>
      </c>
      <c r="B149" s="114" t="s">
        <v>131</v>
      </c>
      <c r="C149" s="127">
        <f t="shared" si="16"/>
        <v>270.48280095363361</v>
      </c>
      <c r="D149" s="127">
        <v>249.70357244279973</v>
      </c>
      <c r="E149" s="127">
        <v>0.65656496188200952</v>
      </c>
      <c r="F149" s="127">
        <v>18.526544135437689</v>
      </c>
      <c r="G149" s="127">
        <v>1.3200291658346759</v>
      </c>
      <c r="H149" s="127">
        <v>0.27609024767949591</v>
      </c>
    </row>
    <row r="150" spans="1:8" ht="14.25" customHeight="1">
      <c r="A150" s="111" t="s">
        <v>132</v>
      </c>
      <c r="B150" s="114" t="s">
        <v>133</v>
      </c>
      <c r="C150" s="127">
        <f t="shared" si="16"/>
        <v>3179.1848534695491</v>
      </c>
      <c r="D150" s="127">
        <v>3166.763145869289</v>
      </c>
      <c r="E150" s="127">
        <v>0.35489107741780868</v>
      </c>
      <c r="F150" s="127">
        <v>6.5652999909997849</v>
      </c>
      <c r="G150" s="127">
        <v>5.2766263882507349</v>
      </c>
      <c r="H150" s="127">
        <v>0.22489014359150356</v>
      </c>
    </row>
    <row r="151" spans="1:8" ht="14.25" customHeight="1">
      <c r="A151" s="111" t="s">
        <v>134</v>
      </c>
      <c r="B151" s="114" t="s">
        <v>135</v>
      </c>
      <c r="C151" s="127">
        <f t="shared" si="16"/>
        <v>310.89989771428048</v>
      </c>
      <c r="D151" s="127">
        <v>300.11961318570229</v>
      </c>
      <c r="E151" s="127">
        <v>0.68987792236407663</v>
      </c>
      <c r="F151" s="127">
        <v>8.0555961964259861</v>
      </c>
      <c r="G151" s="127">
        <v>1.7876609491887263</v>
      </c>
      <c r="H151" s="127">
        <v>0.24714946059940254</v>
      </c>
    </row>
    <row r="152" spans="1:8" ht="14.25" customHeight="1">
      <c r="A152" s="111" t="s">
        <v>136</v>
      </c>
      <c r="B152" s="114" t="s">
        <v>137</v>
      </c>
      <c r="C152" s="127">
        <f t="shared" si="16"/>
        <v>950.54948767487485</v>
      </c>
      <c r="D152" s="127">
        <v>656.77673612352214</v>
      </c>
      <c r="E152" s="127">
        <v>27.75198744921407</v>
      </c>
      <c r="F152" s="127">
        <v>132.15424534433271</v>
      </c>
      <c r="G152" s="127">
        <v>16.136003210124191</v>
      </c>
      <c r="H152" s="127">
        <v>117.73051554768178</v>
      </c>
    </row>
    <row r="153" spans="1:8" ht="14.25" customHeight="1">
      <c r="A153" s="111" t="s">
        <v>138</v>
      </c>
      <c r="B153" s="114" t="s">
        <v>139</v>
      </c>
      <c r="C153" s="127">
        <f t="shared" si="16"/>
        <v>92.887894556748307</v>
      </c>
      <c r="D153" s="127">
        <v>78.2218441036255</v>
      </c>
      <c r="E153" s="127">
        <v>0.40363322488853726</v>
      </c>
      <c r="F153" s="127">
        <v>2.6807750110017281</v>
      </c>
      <c r="G153" s="127">
        <v>11.522147324493854</v>
      </c>
      <c r="H153" s="127">
        <v>5.949489273868485E-2</v>
      </c>
    </row>
    <row r="154" spans="1:8" ht="14.25" customHeight="1">
      <c r="A154" s="111" t="s">
        <v>140</v>
      </c>
      <c r="B154" s="114" t="s">
        <v>141</v>
      </c>
      <c r="C154" s="127">
        <f t="shared" si="16"/>
        <v>1831.2351780167382</v>
      </c>
      <c r="D154" s="127">
        <v>1778.0432229381813</v>
      </c>
      <c r="E154" s="127">
        <v>2.7137789860360937</v>
      </c>
      <c r="F154" s="127">
        <v>36.167846223978259</v>
      </c>
      <c r="G154" s="127">
        <v>8.5607771387796348</v>
      </c>
      <c r="H154" s="127">
        <v>5.7495527297629447</v>
      </c>
    </row>
    <row r="155" spans="1:8" ht="14.25" customHeight="1">
      <c r="A155" s="111" t="s">
        <v>146</v>
      </c>
      <c r="B155" s="114" t="s">
        <v>142</v>
      </c>
      <c r="C155" s="127">
        <f t="shared" si="16"/>
        <v>1422.4529900681434</v>
      </c>
      <c r="D155" s="127">
        <v>1326.2613972609356</v>
      </c>
      <c r="E155" s="127">
        <v>6.7562737815785878</v>
      </c>
      <c r="F155" s="127">
        <v>63.951082292154098</v>
      </c>
      <c r="G155" s="127">
        <v>21.387387377424211</v>
      </c>
      <c r="H155" s="127">
        <v>4.0968493560510195</v>
      </c>
    </row>
    <row r="156" spans="1:8">
      <c r="A156" s="180"/>
      <c r="B156" s="175" t="s">
        <v>143</v>
      </c>
      <c r="C156" s="213">
        <f t="shared" ref="C156:H156" si="17">SUM(C138:C155)</f>
        <v>19870.104765480439</v>
      </c>
      <c r="D156" s="213">
        <f t="shared" si="17"/>
        <v>18286.776693008247</v>
      </c>
      <c r="E156" s="213">
        <f t="shared" si="17"/>
        <v>75.290904000000026</v>
      </c>
      <c r="F156" s="213">
        <f t="shared" si="17"/>
        <v>1205.2805887442489</v>
      </c>
      <c r="G156" s="213">
        <f t="shared" si="17"/>
        <v>156.94855292684048</v>
      </c>
      <c r="H156" s="213">
        <f t="shared" si="17"/>
        <v>145.80802680109934</v>
      </c>
    </row>
    <row r="157" spans="1:8">
      <c r="A157" s="100"/>
      <c r="B157" s="282" t="s">
        <v>334</v>
      </c>
      <c r="C157" s="127">
        <f>SUM(D157:H157)</f>
        <v>327552.77063554694</v>
      </c>
      <c r="D157" s="127">
        <v>309690.42554401909</v>
      </c>
      <c r="E157" s="127">
        <v>0</v>
      </c>
      <c r="F157" s="127">
        <v>523.11741125575122</v>
      </c>
      <c r="G157" s="127">
        <v>17285.54040707316</v>
      </c>
      <c r="H157" s="127">
        <v>53.687273198900662</v>
      </c>
    </row>
    <row r="158" spans="1:8">
      <c r="A158" s="100"/>
      <c r="B158" s="175" t="s">
        <v>335</v>
      </c>
      <c r="C158" s="213">
        <f t="shared" ref="C158:H158" si="18">SUM(C156:C157)</f>
        <v>347422.87540102738</v>
      </c>
      <c r="D158" s="213">
        <f t="shared" si="18"/>
        <v>327977.20223702735</v>
      </c>
      <c r="E158" s="213">
        <f t="shared" si="18"/>
        <v>75.290904000000026</v>
      </c>
      <c r="F158" s="213">
        <f t="shared" si="18"/>
        <v>1728.3980000000001</v>
      </c>
      <c r="G158" s="213">
        <f t="shared" si="18"/>
        <v>17442.488960000002</v>
      </c>
      <c r="H158" s="213">
        <f t="shared" si="18"/>
        <v>199.49530000000001</v>
      </c>
    </row>
    <row r="159" spans="1:8" s="117" customFormat="1" ht="6.75" customHeight="1">
      <c r="A159" s="100"/>
      <c r="B159" s="179"/>
      <c r="C159" s="127"/>
      <c r="D159" s="127"/>
      <c r="E159" s="127"/>
      <c r="F159" s="127"/>
      <c r="G159" s="127"/>
      <c r="H159" s="127"/>
    </row>
    <row r="160" spans="1:8" ht="21" customHeight="1">
      <c r="A160" s="100"/>
      <c r="B160" s="275"/>
      <c r="C160" s="272">
        <v>2016</v>
      </c>
      <c r="D160" s="222"/>
      <c r="E160" s="222"/>
      <c r="F160" s="222"/>
      <c r="G160" s="222"/>
      <c r="H160" s="222"/>
    </row>
    <row r="161" spans="1:8">
      <c r="A161" s="111" t="s">
        <v>108</v>
      </c>
      <c r="B161" s="114" t="s">
        <v>109</v>
      </c>
      <c r="C161" s="127">
        <f>SUM(D161:H161)</f>
        <v>219.13225304970456</v>
      </c>
      <c r="D161" s="127">
        <v>191.58023326829399</v>
      </c>
      <c r="E161" s="127">
        <v>0</v>
      </c>
      <c r="F161" s="127">
        <v>17.737434250879694</v>
      </c>
      <c r="G161" s="127">
        <v>9.2186425937576519</v>
      </c>
      <c r="H161" s="127">
        <v>0.59594293677321397</v>
      </c>
    </row>
    <row r="162" spans="1:8">
      <c r="A162" s="111" t="s">
        <v>110</v>
      </c>
      <c r="B162" s="114" t="s">
        <v>111</v>
      </c>
      <c r="C162" s="127">
        <f t="shared" ref="C162:C178" si="19">SUM(D162:H162)</f>
        <v>28.899254306773955</v>
      </c>
      <c r="D162" s="127">
        <v>25.167982066903001</v>
      </c>
      <c r="E162" s="127">
        <v>0.43869563763575137</v>
      </c>
      <c r="F162" s="127">
        <v>2.8573982227860912</v>
      </c>
      <c r="G162" s="127">
        <v>0.2602036215979982</v>
      </c>
      <c r="H162" s="127">
        <v>0.17497475785110983</v>
      </c>
    </row>
    <row r="163" spans="1:8">
      <c r="A163" s="111" t="s">
        <v>112</v>
      </c>
      <c r="B163" s="114" t="s">
        <v>113</v>
      </c>
      <c r="C163" s="127">
        <f t="shared" si="19"/>
        <v>4659.6211418435905</v>
      </c>
      <c r="D163" s="127">
        <v>4490.373749274594</v>
      </c>
      <c r="E163" s="127">
        <v>8.5877994518998637</v>
      </c>
      <c r="F163" s="127">
        <v>133.05771346860516</v>
      </c>
      <c r="G163" s="127">
        <v>23.339851835718854</v>
      </c>
      <c r="H163" s="127">
        <v>4.26202781277253</v>
      </c>
    </row>
    <row r="164" spans="1:8">
      <c r="A164" s="111" t="s">
        <v>114</v>
      </c>
      <c r="B164" s="114" t="s">
        <v>115</v>
      </c>
      <c r="C164" s="127">
        <f t="shared" si="19"/>
        <v>247.09637316760072</v>
      </c>
      <c r="D164" s="127">
        <v>208.40745488798942</v>
      </c>
      <c r="E164" s="127">
        <v>1.1858076023366373</v>
      </c>
      <c r="F164" s="127">
        <v>35.36704215372972</v>
      </c>
      <c r="G164" s="127">
        <v>1.1523303242197067</v>
      </c>
      <c r="H164" s="127">
        <v>0.98373819932520812</v>
      </c>
    </row>
    <row r="165" spans="1:8">
      <c r="A165" s="111" t="s">
        <v>116</v>
      </c>
      <c r="B165" s="114" t="s">
        <v>117</v>
      </c>
      <c r="C165" s="127">
        <f t="shared" si="19"/>
        <v>131.88035961488276</v>
      </c>
      <c r="D165" s="127">
        <v>105.72385532488676</v>
      </c>
      <c r="E165" s="127">
        <v>1.9001281759415176</v>
      </c>
      <c r="F165" s="127">
        <v>21.780922301992089</v>
      </c>
      <c r="G165" s="127">
        <v>0.78887129722567728</v>
      </c>
      <c r="H165" s="127">
        <v>1.6865825148367175</v>
      </c>
    </row>
    <row r="166" spans="1:8">
      <c r="A166" s="111" t="s">
        <v>118</v>
      </c>
      <c r="B166" s="114" t="s">
        <v>119</v>
      </c>
      <c r="C166" s="127">
        <f t="shared" si="19"/>
        <v>1121.5418324420493</v>
      </c>
      <c r="D166" s="127">
        <v>956.47255644644724</v>
      </c>
      <c r="E166" s="127">
        <v>5.8120525083136529</v>
      </c>
      <c r="F166" s="127">
        <v>144.46034977274209</v>
      </c>
      <c r="G166" s="127">
        <v>13.852745187931529</v>
      </c>
      <c r="H166" s="127">
        <v>0.94412852661474678</v>
      </c>
    </row>
    <row r="167" spans="1:8">
      <c r="A167" s="111" t="s">
        <v>120</v>
      </c>
      <c r="B167" s="114" t="s">
        <v>121</v>
      </c>
      <c r="C167" s="127">
        <f t="shared" si="19"/>
        <v>2614.9253587382796</v>
      </c>
      <c r="D167" s="127">
        <v>2289.6628872910824</v>
      </c>
      <c r="E167" s="127">
        <v>13.625266127297056</v>
      </c>
      <c r="F167" s="127">
        <v>288.92204737483462</v>
      </c>
      <c r="G167" s="127">
        <v>18.073413138899699</v>
      </c>
      <c r="H167" s="127">
        <v>4.6417448061654367</v>
      </c>
    </row>
    <row r="168" spans="1:8">
      <c r="A168" s="111" t="s">
        <v>122</v>
      </c>
      <c r="B168" s="114" t="s">
        <v>123</v>
      </c>
      <c r="C168" s="127">
        <f t="shared" si="19"/>
        <v>1580.81840441604</v>
      </c>
      <c r="D168" s="127">
        <v>1290.5775363057603</v>
      </c>
      <c r="E168" s="127">
        <v>3.5999629900533781</v>
      </c>
      <c r="F168" s="127">
        <v>271.80823054827516</v>
      </c>
      <c r="G168" s="127">
        <v>11.634819080024775</v>
      </c>
      <c r="H168" s="127">
        <v>3.1978554919264255</v>
      </c>
    </row>
    <row r="169" spans="1:8">
      <c r="A169" s="111" t="s">
        <v>124</v>
      </c>
      <c r="B169" s="114" t="s">
        <v>125</v>
      </c>
      <c r="C169" s="127">
        <f t="shared" si="19"/>
        <v>595.57884316910929</v>
      </c>
      <c r="D169" s="127">
        <v>562.53484727943112</v>
      </c>
      <c r="E169" s="127">
        <v>1.1884663637768538</v>
      </c>
      <c r="F169" s="127">
        <v>27.46876216055686</v>
      </c>
      <c r="G169" s="127">
        <v>3.9071845401858138</v>
      </c>
      <c r="H169" s="127">
        <v>0.47958282515877049</v>
      </c>
    </row>
    <row r="170" spans="1:8">
      <c r="A170" s="111" t="s">
        <v>126</v>
      </c>
      <c r="B170" s="114" t="s">
        <v>127</v>
      </c>
      <c r="C170" s="127">
        <f t="shared" si="19"/>
        <v>321.76853594249616</v>
      </c>
      <c r="D170" s="127">
        <v>309.39229771761472</v>
      </c>
      <c r="E170" s="127">
        <v>0.20915589996371184</v>
      </c>
      <c r="F170" s="127">
        <v>10.05480695376615</v>
      </c>
      <c r="G170" s="127">
        <v>1.8792483782077647</v>
      </c>
      <c r="H170" s="127">
        <v>0.23302699294378904</v>
      </c>
    </row>
    <row r="171" spans="1:8">
      <c r="A171" s="111" t="s">
        <v>128</v>
      </c>
      <c r="B171" s="114" t="s">
        <v>129</v>
      </c>
      <c r="C171" s="127">
        <f t="shared" si="19"/>
        <v>446.50281366159766</v>
      </c>
      <c r="D171" s="127">
        <v>439.01927127902559</v>
      </c>
      <c r="E171" s="127">
        <v>0.41388053086039595</v>
      </c>
      <c r="F171" s="127">
        <v>4.6095763782681267</v>
      </c>
      <c r="G171" s="127">
        <v>2.3583534592453463</v>
      </c>
      <c r="H171" s="127">
        <v>0.10173201419818539</v>
      </c>
    </row>
    <row r="172" spans="1:8">
      <c r="A172" s="111" t="s">
        <v>130</v>
      </c>
      <c r="B172" s="114" t="s">
        <v>131</v>
      </c>
      <c r="C172" s="127">
        <f t="shared" si="19"/>
        <v>320.20007052917401</v>
      </c>
      <c r="D172" s="127">
        <v>295.96619949767319</v>
      </c>
      <c r="E172" s="127">
        <v>0.8188985235867362</v>
      </c>
      <c r="F172" s="127">
        <v>21.727009127977254</v>
      </c>
      <c r="G172" s="127">
        <v>1.4703569728394823</v>
      </c>
      <c r="H172" s="127">
        <v>0.21760640709736728</v>
      </c>
    </row>
    <row r="173" spans="1:8">
      <c r="A173" s="111" t="s">
        <v>132</v>
      </c>
      <c r="B173" s="114" t="s">
        <v>133</v>
      </c>
      <c r="C173" s="127">
        <f t="shared" si="19"/>
        <v>3632.1057384479163</v>
      </c>
      <c r="D173" s="127">
        <v>3617.7945642273944</v>
      </c>
      <c r="E173" s="127">
        <v>0.4030078790742237</v>
      </c>
      <c r="F173" s="127">
        <v>7.9143294774562296</v>
      </c>
      <c r="G173" s="127">
        <v>5.8130590844210284</v>
      </c>
      <c r="H173" s="127">
        <v>0.18077777957014055</v>
      </c>
    </row>
    <row r="174" spans="1:8">
      <c r="A174" s="111" t="s">
        <v>134</v>
      </c>
      <c r="B174" s="114" t="s">
        <v>135</v>
      </c>
      <c r="C174" s="127">
        <f t="shared" si="19"/>
        <v>312.34985512047911</v>
      </c>
      <c r="D174" s="127">
        <v>301.20445474625137</v>
      </c>
      <c r="E174" s="127">
        <v>0.7371859219907434</v>
      </c>
      <c r="F174" s="127">
        <v>8.4158464637152584</v>
      </c>
      <c r="G174" s="127">
        <v>1.7334517457885696</v>
      </c>
      <c r="H174" s="127">
        <v>0.25891624273324965</v>
      </c>
    </row>
    <row r="175" spans="1:8">
      <c r="A175" s="111" t="s">
        <v>136</v>
      </c>
      <c r="B175" s="114" t="s">
        <v>137</v>
      </c>
      <c r="C175" s="127">
        <f t="shared" si="19"/>
        <v>917.11825114404542</v>
      </c>
      <c r="D175" s="127">
        <v>627.35532649185768</v>
      </c>
      <c r="E175" s="127">
        <v>28.370757074738748</v>
      </c>
      <c r="F175" s="127">
        <v>137.82902936891779</v>
      </c>
      <c r="G175" s="127">
        <v>14.133599890608728</v>
      </c>
      <c r="H175" s="127">
        <v>109.42953831792252</v>
      </c>
    </row>
    <row r="176" spans="1:8">
      <c r="A176" s="111" t="s">
        <v>138</v>
      </c>
      <c r="B176" s="114" t="s">
        <v>139</v>
      </c>
      <c r="C176" s="127">
        <f t="shared" si="19"/>
        <v>98.785967567215337</v>
      </c>
      <c r="D176" s="127">
        <v>82.302896379791235</v>
      </c>
      <c r="E176" s="127">
        <v>0.43426436856872364</v>
      </c>
      <c r="F176" s="127">
        <v>3.2887036149047457</v>
      </c>
      <c r="G176" s="127">
        <v>12.700414863711821</v>
      </c>
      <c r="H176" s="127">
        <v>5.9688340238823641E-2</v>
      </c>
    </row>
    <row r="177" spans="1:8">
      <c r="A177" s="111" t="s">
        <v>140</v>
      </c>
      <c r="B177" s="114" t="s">
        <v>141</v>
      </c>
      <c r="C177" s="127">
        <f t="shared" si="19"/>
        <v>1940.9724642454075</v>
      </c>
      <c r="D177" s="127">
        <v>1884.5331439808256</v>
      </c>
      <c r="E177" s="127">
        <v>2.809662194520925</v>
      </c>
      <c r="F177" s="127">
        <v>39.691003177640333</v>
      </c>
      <c r="G177" s="127">
        <v>8.2255458332233502</v>
      </c>
      <c r="H177" s="127">
        <v>5.7131090591971274</v>
      </c>
    </row>
    <row r="178" spans="1:8">
      <c r="A178" s="111" t="s">
        <v>146</v>
      </c>
      <c r="B178" s="114" t="s">
        <v>142</v>
      </c>
      <c r="C178" s="127">
        <f t="shared" si="19"/>
        <v>1402.7378330284887</v>
      </c>
      <c r="D178" s="127">
        <v>1307.3514535343402</v>
      </c>
      <c r="E178" s="127">
        <v>6.8848627494410817</v>
      </c>
      <c r="F178" s="127">
        <v>64.463982169534503</v>
      </c>
      <c r="G178" s="127">
        <v>20.113326927903671</v>
      </c>
      <c r="H178" s="127">
        <v>3.9242076472691276</v>
      </c>
    </row>
    <row r="179" spans="1:8">
      <c r="A179" s="180"/>
      <c r="B179" s="175" t="s">
        <v>143</v>
      </c>
      <c r="C179" s="213">
        <f t="shared" ref="C179:H179" si="20">SUM(C161:C178)</f>
        <v>20592.03535043485</v>
      </c>
      <c r="D179" s="213">
        <f t="shared" si="20"/>
        <v>18985.420710000159</v>
      </c>
      <c r="E179" s="213">
        <f t="shared" si="20"/>
        <v>77.419854000000001</v>
      </c>
      <c r="F179" s="213">
        <f t="shared" si="20"/>
        <v>1241.454186986582</v>
      </c>
      <c r="G179" s="213">
        <f t="shared" si="20"/>
        <v>150.65541877551144</v>
      </c>
      <c r="H179" s="213">
        <f t="shared" si="20"/>
        <v>137.08518067259448</v>
      </c>
    </row>
    <row r="180" spans="1:8">
      <c r="A180" s="100"/>
      <c r="B180" s="282" t="s">
        <v>334</v>
      </c>
      <c r="C180" s="127">
        <f>SUM(D180:H180)</f>
        <v>329237.18051944929</v>
      </c>
      <c r="D180" s="127">
        <v>311178.24976588396</v>
      </c>
      <c r="E180" s="127">
        <v>0</v>
      </c>
      <c r="F180" s="127">
        <v>533.31181301341803</v>
      </c>
      <c r="G180" s="127">
        <v>17472.499721224511</v>
      </c>
      <c r="H180" s="127">
        <v>53.119219327405496</v>
      </c>
    </row>
    <row r="181" spans="1:8">
      <c r="A181" s="100"/>
      <c r="B181" s="175" t="s">
        <v>335</v>
      </c>
      <c r="C181" s="213">
        <f t="shared" ref="C181:H181" si="21">SUM(C179:C180)</f>
        <v>349829.21586988412</v>
      </c>
      <c r="D181" s="213">
        <f t="shared" si="21"/>
        <v>330163.67047588411</v>
      </c>
      <c r="E181" s="213">
        <f t="shared" si="21"/>
        <v>77.419854000000001</v>
      </c>
      <c r="F181" s="213">
        <f t="shared" si="21"/>
        <v>1774.7660000000001</v>
      </c>
      <c r="G181" s="213">
        <f t="shared" si="21"/>
        <v>17623.155140000021</v>
      </c>
      <c r="H181" s="213">
        <f t="shared" si="21"/>
        <v>190.20439999999996</v>
      </c>
    </row>
    <row r="182" spans="1:8" ht="21" customHeight="1">
      <c r="A182" s="100"/>
      <c r="B182" s="275"/>
      <c r="C182" s="272" t="s">
        <v>336</v>
      </c>
      <c r="D182" s="222"/>
      <c r="E182" s="222"/>
      <c r="F182" s="222"/>
      <c r="G182" s="222"/>
      <c r="H182" s="222"/>
    </row>
    <row r="183" spans="1:8">
      <c r="A183" s="111" t="s">
        <v>108</v>
      </c>
      <c r="B183" s="114" t="s">
        <v>109</v>
      </c>
      <c r="C183" s="127">
        <f>SUM(D183:H183)</f>
        <v>206.12537981488143</v>
      </c>
      <c r="D183" s="127">
        <v>178.34788240591627</v>
      </c>
      <c r="E183" s="127">
        <v>0</v>
      </c>
      <c r="F183" s="127">
        <v>20.607885676204493</v>
      </c>
      <c r="G183" s="127">
        <v>6.821289536910446</v>
      </c>
      <c r="H183" s="127">
        <v>0.34832219585021928</v>
      </c>
    </row>
    <row r="184" spans="1:8">
      <c r="A184" s="111" t="s">
        <v>110</v>
      </c>
      <c r="B184" s="114" t="s">
        <v>111</v>
      </c>
      <c r="C184" s="127">
        <f t="shared" ref="C184:C200" si="22">SUM(D184:H184)</f>
        <v>28.354637257801762</v>
      </c>
      <c r="D184" s="127">
        <v>23.757177246365565</v>
      </c>
      <c r="E184" s="127">
        <v>0.29252411174130089</v>
      </c>
      <c r="F184" s="127">
        <v>4.0648581838385009</v>
      </c>
      <c r="G184" s="127">
        <v>0.19308522587078289</v>
      </c>
      <c r="H184" s="127">
        <v>4.6992489985612368E-2</v>
      </c>
    </row>
    <row r="185" spans="1:8">
      <c r="A185" s="111" t="s">
        <v>112</v>
      </c>
      <c r="B185" s="114" t="s">
        <v>113</v>
      </c>
      <c r="C185" s="127">
        <f t="shared" si="22"/>
        <v>5116.8344033970225</v>
      </c>
      <c r="D185" s="127">
        <v>4926.0868688817627</v>
      </c>
      <c r="E185" s="127">
        <v>6.1713349973885805</v>
      </c>
      <c r="F185" s="127">
        <v>164.92610646674967</v>
      </c>
      <c r="G185" s="127">
        <v>18.45704839430385</v>
      </c>
      <c r="H185" s="127">
        <v>1.1930446568178319</v>
      </c>
    </row>
    <row r="186" spans="1:8">
      <c r="A186" s="111" t="s">
        <v>114</v>
      </c>
      <c r="B186" s="114" t="s">
        <v>115</v>
      </c>
      <c r="C186" s="127">
        <f t="shared" si="22"/>
        <v>257.74464617998859</v>
      </c>
      <c r="D186" s="127">
        <v>210.3651762406254</v>
      </c>
      <c r="E186" s="127">
        <v>0.85663376722557794</v>
      </c>
      <c r="F186" s="127">
        <v>45.091566364906157</v>
      </c>
      <c r="G186" s="127">
        <v>0.9432688083523495</v>
      </c>
      <c r="H186" s="127">
        <v>0.48800099887911197</v>
      </c>
    </row>
    <row r="187" spans="1:8">
      <c r="A187" s="111" t="s">
        <v>116</v>
      </c>
      <c r="B187" s="114" t="s">
        <v>117</v>
      </c>
      <c r="C187" s="127">
        <f t="shared" si="22"/>
        <v>133.08251970136871</v>
      </c>
      <c r="D187" s="127">
        <v>103.75265592381274</v>
      </c>
      <c r="E187" s="127">
        <v>1.3523851565976774</v>
      </c>
      <c r="F187" s="127">
        <v>26.941501916138897</v>
      </c>
      <c r="G187" s="127">
        <v>0.58242100918400097</v>
      </c>
      <c r="H187" s="127">
        <v>0.45355569563539477</v>
      </c>
    </row>
    <row r="188" spans="1:8">
      <c r="A188" s="111" t="s">
        <v>118</v>
      </c>
      <c r="B188" s="114" t="s">
        <v>119</v>
      </c>
      <c r="C188" s="127">
        <f t="shared" si="22"/>
        <v>1139.2169219843499</v>
      </c>
      <c r="D188" s="127">
        <v>945.17859176557067</v>
      </c>
      <c r="E188" s="127">
        <v>4.2745470728344621</v>
      </c>
      <c r="F188" s="127">
        <v>178.47563374621143</v>
      </c>
      <c r="G188" s="127">
        <v>11.005857874634629</v>
      </c>
      <c r="H188" s="127">
        <v>0.2822915250988956</v>
      </c>
    </row>
    <row r="189" spans="1:8">
      <c r="A189" s="111" t="s">
        <v>120</v>
      </c>
      <c r="B189" s="114" t="s">
        <v>121</v>
      </c>
      <c r="C189" s="127">
        <f t="shared" si="22"/>
        <v>2655.2640917335139</v>
      </c>
      <c r="D189" s="127">
        <v>2271.9732410630822</v>
      </c>
      <c r="E189" s="127">
        <v>9.9667583672025533</v>
      </c>
      <c r="F189" s="127">
        <v>358.30149364108547</v>
      </c>
      <c r="G189" s="127">
        <v>13.704619572625271</v>
      </c>
      <c r="H189" s="127">
        <v>1.3179790895180834</v>
      </c>
    </row>
    <row r="190" spans="1:8">
      <c r="A190" s="111" t="s">
        <v>122</v>
      </c>
      <c r="B190" s="114" t="s">
        <v>123</v>
      </c>
      <c r="C190" s="127">
        <f t="shared" si="22"/>
        <v>1597.0469067546642</v>
      </c>
      <c r="D190" s="127">
        <v>1242.5503749250195</v>
      </c>
      <c r="E190" s="127">
        <v>2.6050041950856899</v>
      </c>
      <c r="F190" s="127">
        <v>339.46634233852177</v>
      </c>
      <c r="G190" s="127">
        <v>8.5717178960341016</v>
      </c>
      <c r="H190" s="127">
        <v>3.8534674000029199</v>
      </c>
    </row>
    <row r="191" spans="1:8">
      <c r="A191" s="111" t="s">
        <v>124</v>
      </c>
      <c r="B191" s="114" t="s">
        <v>125</v>
      </c>
      <c r="C191" s="127">
        <f t="shared" si="22"/>
        <v>598.77177017975828</v>
      </c>
      <c r="D191" s="127">
        <v>558.84449533234556</v>
      </c>
      <c r="E191" s="127">
        <v>0.84246944181494632</v>
      </c>
      <c r="F191" s="127">
        <v>35.890492026294979</v>
      </c>
      <c r="G191" s="127">
        <v>3.0767022876459169</v>
      </c>
      <c r="H191" s="127">
        <v>0.11761109165682539</v>
      </c>
    </row>
    <row r="192" spans="1:8">
      <c r="A192" s="111" t="s">
        <v>126</v>
      </c>
      <c r="B192" s="114" t="s">
        <v>127</v>
      </c>
      <c r="C192" s="127">
        <f t="shared" si="22"/>
        <v>371.46555849518279</v>
      </c>
      <c r="D192" s="127">
        <v>353.05817875499429</v>
      </c>
      <c r="E192" s="127">
        <v>0.15519173928170071</v>
      </c>
      <c r="F192" s="127">
        <v>16.669069606593542</v>
      </c>
      <c r="G192" s="127">
        <v>1.5193591543930458</v>
      </c>
      <c r="H192" s="127">
        <v>6.3759239920214775E-2</v>
      </c>
    </row>
    <row r="193" spans="1:8">
      <c r="A193" s="111" t="s">
        <v>128</v>
      </c>
      <c r="B193" s="114" t="s">
        <v>129</v>
      </c>
      <c r="C193" s="127">
        <f t="shared" si="22"/>
        <v>485.48297115589276</v>
      </c>
      <c r="D193" s="127">
        <v>477.2594313437591</v>
      </c>
      <c r="E193" s="127">
        <v>0.28574986915360767</v>
      </c>
      <c r="F193" s="127">
        <v>5.9870004258086444</v>
      </c>
      <c r="G193" s="127">
        <v>1.921356263992873</v>
      </c>
      <c r="H193" s="127">
        <v>2.9433253178532407E-2</v>
      </c>
    </row>
    <row r="194" spans="1:8">
      <c r="A194" s="111" t="s">
        <v>130</v>
      </c>
      <c r="B194" s="114" t="s">
        <v>131</v>
      </c>
      <c r="C194" s="127">
        <f t="shared" si="22"/>
        <v>368.26813794800705</v>
      </c>
      <c r="D194" s="127">
        <v>335.25151328438432</v>
      </c>
      <c r="E194" s="127">
        <v>0.64601640677184136</v>
      </c>
      <c r="F194" s="127">
        <v>31.037870628534286</v>
      </c>
      <c r="G194" s="127">
        <v>1.250305970802611</v>
      </c>
      <c r="H194" s="127">
        <v>8.2431657514013296E-2</v>
      </c>
    </row>
    <row r="195" spans="1:8">
      <c r="A195" s="111" t="s">
        <v>132</v>
      </c>
      <c r="B195" s="114" t="s">
        <v>133</v>
      </c>
      <c r="C195" s="127">
        <f t="shared" si="22"/>
        <v>4202.1830050402195</v>
      </c>
      <c r="D195" s="127">
        <v>4185.3640449270724</v>
      </c>
      <c r="E195" s="127">
        <v>0.32870920146270438</v>
      </c>
      <c r="F195" s="127">
        <v>11.602985753301216</v>
      </c>
      <c r="G195" s="127">
        <v>4.8332876491585068</v>
      </c>
      <c r="H195" s="127">
        <v>5.3977509224673086E-2</v>
      </c>
    </row>
    <row r="196" spans="1:8">
      <c r="A196" s="111" t="s">
        <v>134</v>
      </c>
      <c r="B196" s="114" t="s">
        <v>135</v>
      </c>
      <c r="C196" s="127">
        <f t="shared" si="22"/>
        <v>391.30462604429954</v>
      </c>
      <c r="D196" s="127">
        <v>378.5074302636765</v>
      </c>
      <c r="E196" s="127">
        <v>0.57365517913057229</v>
      </c>
      <c r="F196" s="127">
        <v>10.82701761214658</v>
      </c>
      <c r="G196" s="127">
        <v>1.3161448674929757</v>
      </c>
      <c r="H196" s="127">
        <v>8.0378121852890366E-2</v>
      </c>
    </row>
    <row r="197" spans="1:8">
      <c r="A197" s="111" t="s">
        <v>136</v>
      </c>
      <c r="B197" s="114" t="s">
        <v>137</v>
      </c>
      <c r="C197" s="127">
        <f t="shared" si="22"/>
        <v>848.48470702759153</v>
      </c>
      <c r="D197" s="127">
        <v>620.92609176192673</v>
      </c>
      <c r="E197" s="127">
        <v>20.071464947099958</v>
      </c>
      <c r="F197" s="127">
        <v>167.38392769418695</v>
      </c>
      <c r="G197" s="127">
        <v>10.508900817885239</v>
      </c>
      <c r="H197" s="127">
        <v>29.594321806492744</v>
      </c>
    </row>
    <row r="198" spans="1:8">
      <c r="A198" s="111" t="s">
        <v>138</v>
      </c>
      <c r="B198" s="114" t="s">
        <v>139</v>
      </c>
      <c r="C198" s="127">
        <f t="shared" si="22"/>
        <v>101.39868003651566</v>
      </c>
      <c r="D198" s="127">
        <v>86.209164335706504</v>
      </c>
      <c r="E198" s="127">
        <v>0.32824284538550186</v>
      </c>
      <c r="F198" s="127">
        <v>3.9073055410540625</v>
      </c>
      <c r="G198" s="127">
        <v>10.933055248486632</v>
      </c>
      <c r="H198" s="127">
        <v>2.0912065882946539E-2</v>
      </c>
    </row>
    <row r="199" spans="1:8">
      <c r="A199" s="111" t="s">
        <v>140</v>
      </c>
      <c r="B199" s="114" t="s">
        <v>141</v>
      </c>
      <c r="C199" s="127">
        <f t="shared" si="22"/>
        <v>2055.1680642994338</v>
      </c>
      <c r="D199" s="127">
        <v>1991.5410388213641</v>
      </c>
      <c r="E199" s="127">
        <v>2.0084044912914787</v>
      </c>
      <c r="F199" s="127">
        <v>53.749850473683665</v>
      </c>
      <c r="G199" s="127">
        <v>6.163074230761163</v>
      </c>
      <c r="H199" s="127">
        <v>1.7056962823337005</v>
      </c>
    </row>
    <row r="200" spans="1:8">
      <c r="A200" s="111" t="s">
        <v>146</v>
      </c>
      <c r="B200" s="114" t="s">
        <v>142</v>
      </c>
      <c r="C200" s="127">
        <f t="shared" si="22"/>
        <v>1414.1268033108702</v>
      </c>
      <c r="D200" s="127">
        <v>1312.044052157511</v>
      </c>
      <c r="E200" s="127">
        <v>4.8954987820318383</v>
      </c>
      <c r="F200" s="127">
        <v>81.300314729625711</v>
      </c>
      <c r="G200" s="127">
        <v>14.746013659698839</v>
      </c>
      <c r="H200" s="127">
        <v>1.1409239820030324</v>
      </c>
    </row>
    <row r="201" spans="1:8">
      <c r="A201" s="180"/>
      <c r="B201" s="175" t="s">
        <v>143</v>
      </c>
      <c r="C201" s="213">
        <f t="shared" ref="C201:H201" si="23">SUM(C183:C200)</f>
        <v>21970.323830361362</v>
      </c>
      <c r="D201" s="213">
        <f t="shared" si="23"/>
        <v>20201.017409434895</v>
      </c>
      <c r="E201" s="213">
        <f t="shared" si="23"/>
        <v>55.654590571499995</v>
      </c>
      <c r="F201" s="213">
        <f t="shared" si="23"/>
        <v>1556.2312228248861</v>
      </c>
      <c r="G201" s="213">
        <f t="shared" si="23"/>
        <v>116.54750846823325</v>
      </c>
      <c r="H201" s="213">
        <f t="shared" si="23"/>
        <v>40.87309906184764</v>
      </c>
    </row>
    <row r="202" spans="1:8">
      <c r="A202" s="100"/>
      <c r="B202" s="282" t="s">
        <v>334</v>
      </c>
      <c r="C202" s="127">
        <f>SUM(D202:H202)</f>
        <v>325840.47350185522</v>
      </c>
      <c r="D202" s="127">
        <v>311617.1626519601</v>
      </c>
      <c r="E202" s="127">
        <v>0</v>
      </c>
      <c r="F202" s="127">
        <v>639.02406597511333</v>
      </c>
      <c r="G202" s="127">
        <v>13569.311143931847</v>
      </c>
      <c r="H202" s="127">
        <v>14.975639988152357</v>
      </c>
    </row>
    <row r="203" spans="1:8">
      <c r="A203" s="100"/>
      <c r="B203" s="175" t="s">
        <v>335</v>
      </c>
      <c r="C203" s="213">
        <f t="shared" ref="C203:H203" si="24">SUM(C201:C202)</f>
        <v>347810.79733221658</v>
      </c>
      <c r="D203" s="213">
        <f t="shared" si="24"/>
        <v>331818.18006139499</v>
      </c>
      <c r="E203" s="213">
        <f t="shared" si="24"/>
        <v>55.654590571499995</v>
      </c>
      <c r="F203" s="213">
        <f t="shared" si="24"/>
        <v>2195.2552887999996</v>
      </c>
      <c r="G203" s="213">
        <f t="shared" si="24"/>
        <v>13685.85865240008</v>
      </c>
      <c r="H203" s="213">
        <f t="shared" si="24"/>
        <v>55.848739049999999</v>
      </c>
    </row>
    <row r="204" spans="1:8" ht="18" customHeight="1">
      <c r="A204" s="100" t="s">
        <v>83</v>
      </c>
      <c r="B204" s="106"/>
      <c r="C204" s="106"/>
      <c r="D204" s="117"/>
    </row>
    <row r="205" spans="1:8" ht="15" customHeight="1">
      <c r="A205" s="105" t="s">
        <v>337</v>
      </c>
      <c r="B205" s="106"/>
      <c r="C205" s="106"/>
    </row>
    <row r="206" spans="1:8" ht="15" customHeight="1">
      <c r="A206" s="103" t="s">
        <v>338</v>
      </c>
      <c r="B206" s="106"/>
      <c r="C206" s="106"/>
    </row>
    <row r="207" spans="1:8" ht="15" customHeight="1">
      <c r="A207" s="14" t="s">
        <v>339</v>
      </c>
      <c r="B207" s="106"/>
      <c r="C207" s="106"/>
    </row>
    <row r="208" spans="1:8" ht="15" customHeight="1">
      <c r="A208" s="103" t="s">
        <v>340</v>
      </c>
      <c r="B208" s="106"/>
      <c r="C208" s="106"/>
    </row>
    <row r="209" spans="1:3" s="85" customFormat="1" ht="15" customHeight="1">
      <c r="A209" s="105" t="s">
        <v>341</v>
      </c>
      <c r="B209" s="86"/>
      <c r="C209" s="86"/>
    </row>
    <row r="210" spans="1:3">
      <c r="C210" s="106"/>
    </row>
    <row r="211" spans="1:3">
      <c r="C211" s="106"/>
    </row>
    <row r="212" spans="1:3">
      <c r="C212" s="106"/>
    </row>
    <row r="213" spans="1:3">
      <c r="C213" s="106"/>
    </row>
    <row r="214" spans="1:3">
      <c r="C214" s="106"/>
    </row>
    <row r="215" spans="1:3">
      <c r="C215" s="106"/>
    </row>
    <row r="216" spans="1:3">
      <c r="C216" s="106"/>
    </row>
    <row r="217" spans="1:3">
      <c r="C217" s="106"/>
    </row>
    <row r="218" spans="1:3">
      <c r="C218" s="106"/>
    </row>
    <row r="219" spans="1:3">
      <c r="C219" s="106"/>
    </row>
    <row r="220" spans="1:3">
      <c r="C220" s="106"/>
    </row>
    <row r="221" spans="1:3">
      <c r="C221" s="106"/>
    </row>
    <row r="222" spans="1:3">
      <c r="C222" s="106"/>
    </row>
    <row r="223" spans="1:3">
      <c r="C223" s="106"/>
    </row>
    <row r="224" spans="1:3">
      <c r="C224" s="106"/>
    </row>
    <row r="225" spans="3:3">
      <c r="C225" s="106"/>
    </row>
    <row r="226" spans="3:3">
      <c r="C226" s="106"/>
    </row>
    <row r="227" spans="3:3">
      <c r="C227" s="106"/>
    </row>
    <row r="228" spans="3:3">
      <c r="C228" s="106"/>
    </row>
  </sheetData>
  <pageMargins left="0.59055118110236227" right="0.19685039370078741" top="0.59055118110236227" bottom="0.59055118110236227" header="0.31496062992125984" footer="0.19685039370078741"/>
  <pageSetup paperSize="9" scale="70" orientation="portrait" r:id="rId1"/>
  <headerFooter>
    <oddFooter>&amp;L&amp;"MetaNormalLF-Roman,Standard"&amp;10Statistisches Bundesamt, Tabellen zu den UGR, Teil 5, 2019</oddFooter>
  </headerFooter>
  <rowBreaks count="1" manualBreakCount="1">
    <brk id="1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9</vt:i4>
      </vt:variant>
    </vt:vector>
  </HeadingPairs>
  <TitlesOfParts>
    <vt:vector size="34" baseType="lpstr">
      <vt:lpstr>Titel</vt:lpstr>
      <vt:lpstr>Inhalt</vt:lpstr>
      <vt:lpstr>Einführung</vt:lpstr>
      <vt:lpstr>Glossar</vt:lpstr>
      <vt:lpstr>10.1</vt:lpstr>
      <vt:lpstr>10.2.1</vt:lpstr>
      <vt:lpstr>10.2.2</vt:lpstr>
      <vt:lpstr>10.3.1</vt:lpstr>
      <vt:lpstr>10.3.2</vt:lpstr>
      <vt:lpstr>10.3.3</vt:lpstr>
      <vt:lpstr>10.3.4</vt:lpstr>
      <vt:lpstr>10.3.5</vt:lpstr>
      <vt:lpstr>10.3.6</vt:lpstr>
      <vt:lpstr>10.4.1</vt:lpstr>
      <vt:lpstr>10.4.2</vt:lpstr>
      <vt:lpstr>10.4.3</vt:lpstr>
      <vt:lpstr>10.4.4</vt:lpstr>
      <vt:lpstr>10.4.5</vt:lpstr>
      <vt:lpstr>10.4.6</vt:lpstr>
      <vt:lpstr>10.5.1</vt:lpstr>
      <vt:lpstr>10.5.2</vt:lpstr>
      <vt:lpstr>10.5.3</vt:lpstr>
      <vt:lpstr>10.5.4</vt:lpstr>
      <vt:lpstr>10.5.5</vt:lpstr>
      <vt:lpstr>10.5.6</vt:lpstr>
      <vt:lpstr>Titel!Druckbereich</vt:lpstr>
      <vt:lpstr>'10.3.2'!Drucktitel</vt:lpstr>
      <vt:lpstr>'10.3.3'!Drucktitel</vt:lpstr>
      <vt:lpstr>'10.4.3'!Drucktitel</vt:lpstr>
      <vt:lpstr>'10.4.4'!Drucktitel</vt:lpstr>
      <vt:lpstr>'10.5.3'!Drucktitel</vt:lpstr>
      <vt:lpstr>'10.5.4'!Drucktitel</vt:lpstr>
      <vt:lpstr>Titel!Text20</vt:lpstr>
      <vt:lpstr>Titel!Text9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Umweltnutzung und Wirtschaft - Tabellen zu den Umweltökonomischen Gesamtrechnungen - Teil 5: Verkehr und Umwelt - 2019</dc:title>
  <dc:creator>Statistisches Bundesamt</dc:creator>
  <cp:keywords>verkehrsrelevante Indikatoren, Straßenverkehr, Haltergruppen, Produktionsbereiche, private Haushalte, Fahrleistungen, Energieverbrauch, CO2-Emissionen, Fahrzeugarten, Kraftstoffarten</cp:keywords>
  <cp:lastModifiedBy>Haas-Helfrich, Daniela (B305)</cp:lastModifiedBy>
  <cp:lastPrinted>2019-10-22T04:05:00Z</cp:lastPrinted>
  <dcterms:created xsi:type="dcterms:W3CDTF">2019-10-17T06:39:16Z</dcterms:created>
  <dcterms:modified xsi:type="dcterms:W3CDTF">2019-10-22T04:07:51Z</dcterms:modified>
</cp:coreProperties>
</file>