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6990" windowWidth="28830" windowHeight="7050"/>
  </bookViews>
  <sheets>
    <sheet name="Titel" sheetId="1" r:id="rId1"/>
    <sheet name="Inhalt" sheetId="2" r:id="rId2"/>
    <sheet name="Einführung" sheetId="3" r:id="rId3"/>
    <sheet name="Glossar" sheetId="4" r:id="rId4"/>
    <sheet name="1.1" sheetId="5" r:id="rId5"/>
    <sheet name="1.2" sheetId="6" r:id="rId6"/>
    <sheet name="1.3" sheetId="11" r:id="rId7"/>
    <sheet name="1.6" sheetId="10" r:id="rId8"/>
    <sheet name="2.1" sheetId="7" r:id="rId9"/>
    <sheet name="2.2" sheetId="8" r:id="rId10"/>
    <sheet name="2.3" sheetId="9" r:id="rId11"/>
  </sheets>
  <definedNames>
    <definedName name="_xlnm.Print_Area" localSheetId="0">Titel!$A$1:$H$61</definedName>
    <definedName name="_xlnm.Print_Titles" localSheetId="4">'1.1'!$A:$B</definedName>
    <definedName name="_xlnm.Print_Titles" localSheetId="5">'1.2'!$A:$B,'1.2'!$1:$4</definedName>
    <definedName name="_xlnm.Print_Titles" localSheetId="6">'1.3'!$A:$B,'1.3'!$1:$4</definedName>
    <definedName name="_xlnm.Print_Titles" localSheetId="7">'1.6'!$A:$C</definedName>
    <definedName name="Text20" localSheetId="0">Titel!$B$58</definedName>
    <definedName name="Text9" localSheetId="0">Titel!$B$57</definedName>
  </definedNames>
  <calcPr calcId="162913"/>
</workbook>
</file>

<file path=xl/calcChain.xml><?xml version="1.0" encoding="utf-8"?>
<calcChain xmlns="http://schemas.openxmlformats.org/spreadsheetml/2006/main">
  <c r="AE131" i="6" l="1"/>
  <c r="AE132" i="6"/>
  <c r="AE78" i="6"/>
  <c r="AE79" i="6"/>
  <c r="AD80" i="11" l="1"/>
  <c r="AD78" i="11"/>
  <c r="AE59" i="11"/>
  <c r="AE60" i="11"/>
  <c r="AE61" i="11"/>
  <c r="AE62" i="11"/>
  <c r="AD37" i="11" l="1"/>
  <c r="AD32" i="11" l="1"/>
  <c r="AD33" i="11" s="1"/>
  <c r="E22" i="11" l="1"/>
  <c r="F22" i="11"/>
  <c r="G22" i="11"/>
  <c r="AD22" i="11"/>
  <c r="AE10" i="11"/>
  <c r="AE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D11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D10" i="11"/>
  <c r="AD121" i="11" l="1"/>
  <c r="AD130" i="11"/>
  <c r="AD128" i="11"/>
  <c r="AD120" i="11"/>
  <c r="AD124" i="11"/>
  <c r="AD106" i="11"/>
  <c r="AD104" i="11"/>
  <c r="AD96" i="11"/>
  <c r="AD100" i="11"/>
  <c r="AD97" i="11"/>
  <c r="AE57" i="11"/>
  <c r="AE56" i="11"/>
  <c r="AD29" i="11"/>
  <c r="AD28" i="11"/>
  <c r="I85" i="11"/>
  <c r="E85" i="11"/>
  <c r="O84" i="11"/>
  <c r="M82" i="11"/>
  <c r="I82" i="11"/>
  <c r="E82" i="11"/>
  <c r="L37" i="11"/>
  <c r="K37" i="11"/>
  <c r="J37" i="11"/>
  <c r="I37" i="11"/>
  <c r="H37" i="11"/>
  <c r="E80" i="11"/>
  <c r="X80" i="11"/>
  <c r="T80" i="11"/>
  <c r="P80" i="11"/>
  <c r="AC37" i="11"/>
  <c r="Y37" i="11"/>
  <c r="U37" i="11"/>
  <c r="Q37" i="11"/>
  <c r="M37" i="11"/>
  <c r="G32" i="11"/>
  <c r="G30" i="11" s="1"/>
  <c r="F32" i="11"/>
  <c r="E32" i="11"/>
  <c r="D32" i="11"/>
  <c r="D30" i="11" s="1"/>
  <c r="C32" i="11"/>
  <c r="F30" i="11"/>
  <c r="AD72" i="11"/>
  <c r="AB72" i="11"/>
  <c r="AA72" i="11"/>
  <c r="Z72" i="11"/>
  <c r="X72" i="11"/>
  <c r="W72" i="11"/>
  <c r="V72" i="11"/>
  <c r="T72" i="11"/>
  <c r="S72" i="11"/>
  <c r="R72" i="11"/>
  <c r="P72" i="11"/>
  <c r="O72" i="11"/>
  <c r="N72" i="11"/>
  <c r="L72" i="11"/>
  <c r="K72" i="11"/>
  <c r="J72" i="11"/>
  <c r="H72" i="11"/>
  <c r="G72" i="11"/>
  <c r="F72" i="11"/>
  <c r="AC71" i="11"/>
  <c r="AB71" i="11"/>
  <c r="Y71" i="11"/>
  <c r="X71" i="11"/>
  <c r="U71" i="11"/>
  <c r="T71" i="11"/>
  <c r="Q71" i="11"/>
  <c r="P71" i="11"/>
  <c r="M71" i="11"/>
  <c r="L71" i="11"/>
  <c r="I71" i="11"/>
  <c r="H71" i="11"/>
  <c r="E71" i="11"/>
  <c r="D71" i="11"/>
  <c r="AC22" i="11"/>
  <c r="AB22" i="11"/>
  <c r="AD94" i="11" s="1"/>
  <c r="Y22" i="11"/>
  <c r="X22" i="11"/>
  <c r="V22" i="11"/>
  <c r="U22" i="11"/>
  <c r="T22" i="11"/>
  <c r="S22" i="11"/>
  <c r="R22" i="11"/>
  <c r="Q22" i="11"/>
  <c r="P22" i="11"/>
  <c r="N22" i="11"/>
  <c r="M22" i="11"/>
  <c r="L22" i="11"/>
  <c r="K22" i="11"/>
  <c r="I22" i="11"/>
  <c r="H22" i="11"/>
  <c r="D22" i="11"/>
  <c r="I66" i="11"/>
  <c r="E66" i="11"/>
  <c r="I115" i="11"/>
  <c r="I65" i="11"/>
  <c r="E65" i="11"/>
  <c r="I63" i="11"/>
  <c r="E63" i="11"/>
  <c r="AB62" i="11"/>
  <c r="X62" i="11"/>
  <c r="T62" i="11"/>
  <c r="P62" i="11"/>
  <c r="L62" i="11"/>
  <c r="H62" i="11"/>
  <c r="D62" i="11"/>
  <c r="AB61" i="11"/>
  <c r="X61" i="11"/>
  <c r="T61" i="11"/>
  <c r="P61" i="11"/>
  <c r="L61" i="11"/>
  <c r="H61" i="11"/>
  <c r="D61" i="11"/>
  <c r="AB60" i="11"/>
  <c r="X60" i="11"/>
  <c r="T60" i="11"/>
  <c r="P60" i="11"/>
  <c r="L60" i="11"/>
  <c r="H60" i="11"/>
  <c r="D60" i="11"/>
  <c r="AB59" i="11"/>
  <c r="X59" i="11"/>
  <c r="T59" i="11"/>
  <c r="P59" i="11"/>
  <c r="L59" i="11"/>
  <c r="H59" i="11"/>
  <c r="D59" i="11"/>
  <c r="S55" i="11"/>
  <c r="X55" i="11"/>
  <c r="X54" i="11"/>
  <c r="T54" i="11"/>
  <c r="P54" i="11"/>
  <c r="AC53" i="11"/>
  <c r="K53" i="11"/>
  <c r="Y53" i="11"/>
  <c r="X53" i="11"/>
  <c r="O52" i="11"/>
  <c r="AD118" i="11" l="1"/>
  <c r="D82" i="11"/>
  <c r="H82" i="11"/>
  <c r="L82" i="11"/>
  <c r="T82" i="11"/>
  <c r="D84" i="11"/>
  <c r="H84" i="11"/>
  <c r="L84" i="11"/>
  <c r="T84" i="11"/>
  <c r="D85" i="11"/>
  <c r="H85" i="11"/>
  <c r="L85" i="11"/>
  <c r="T85" i="11"/>
  <c r="I84" i="11"/>
  <c r="E84" i="11"/>
  <c r="Q82" i="11"/>
  <c r="G84" i="11"/>
  <c r="Z32" i="11"/>
  <c r="Z33" i="11" s="1"/>
  <c r="Z22" i="11"/>
  <c r="Z118" i="11" s="1"/>
  <c r="O32" i="11"/>
  <c r="O33" i="11" s="1"/>
  <c r="O22" i="11"/>
  <c r="W32" i="11"/>
  <c r="W33" i="11" s="1"/>
  <c r="W22" i="11"/>
  <c r="W28" i="11" s="1"/>
  <c r="AA22" i="11"/>
  <c r="AA29" i="11" s="1"/>
  <c r="J32" i="11"/>
  <c r="J22" i="11"/>
  <c r="J118" i="11" s="1"/>
  <c r="E61" i="11"/>
  <c r="M61" i="11"/>
  <c r="Q61" i="11"/>
  <c r="Y61" i="11"/>
  <c r="F62" i="11"/>
  <c r="N62" i="11"/>
  <c r="R62" i="11"/>
  <c r="F65" i="11"/>
  <c r="J65" i="11"/>
  <c r="N65" i="11"/>
  <c r="F66" i="11"/>
  <c r="N66" i="11"/>
  <c r="L29" i="11"/>
  <c r="T68" i="11"/>
  <c r="AB68" i="11"/>
  <c r="F71" i="11"/>
  <c r="N71" i="11"/>
  <c r="R71" i="11"/>
  <c r="V71" i="11"/>
  <c r="Z71" i="11"/>
  <c r="G62" i="11"/>
  <c r="K62" i="11"/>
  <c r="O62" i="11"/>
  <c r="S62" i="11"/>
  <c r="W62" i="11"/>
  <c r="AA62" i="11"/>
  <c r="D63" i="11"/>
  <c r="H63" i="11"/>
  <c r="L63" i="11"/>
  <c r="T63" i="11"/>
  <c r="G71" i="11"/>
  <c r="K71" i="11"/>
  <c r="O71" i="11"/>
  <c r="S71" i="11"/>
  <c r="W71" i="11"/>
  <c r="I61" i="11"/>
  <c r="U61" i="11"/>
  <c r="AC61" i="11"/>
  <c r="J62" i="11"/>
  <c r="Z65" i="11"/>
  <c r="J66" i="11"/>
  <c r="H68" i="11"/>
  <c r="J71" i="11"/>
  <c r="AD71" i="11"/>
  <c r="Z53" i="11"/>
  <c r="AD56" i="11"/>
  <c r="J61" i="11"/>
  <c r="N61" i="11"/>
  <c r="V61" i="11"/>
  <c r="AD61" i="11"/>
  <c r="G65" i="11"/>
  <c r="Q65" i="11"/>
  <c r="AA53" i="11"/>
  <c r="O56" i="11"/>
  <c r="G61" i="11"/>
  <c r="K61" i="11"/>
  <c r="D66" i="11"/>
  <c r="AD53" i="11"/>
  <c r="F61" i="11"/>
  <c r="R61" i="11"/>
  <c r="Z61" i="11"/>
  <c r="K65" i="11"/>
  <c r="AC65" i="11"/>
  <c r="G66" i="11"/>
  <c r="K66" i="11"/>
  <c r="Q66" i="11"/>
  <c r="AC66" i="11"/>
  <c r="I60" i="11"/>
  <c r="Q60" i="11"/>
  <c r="Y60" i="11"/>
  <c r="Y55" i="11"/>
  <c r="M60" i="11"/>
  <c r="AC60" i="11"/>
  <c r="AC55" i="11"/>
  <c r="E60" i="11"/>
  <c r="U60" i="11"/>
  <c r="Y52" i="11"/>
  <c r="E62" i="11"/>
  <c r="I62" i="11"/>
  <c r="M62" i="11"/>
  <c r="Q62" i="11"/>
  <c r="V68" i="11"/>
  <c r="E72" i="11"/>
  <c r="I72" i="11"/>
  <c r="M72" i="11"/>
  <c r="Q72" i="11"/>
  <c r="U72" i="11"/>
  <c r="Y72" i="11"/>
  <c r="AC72" i="11"/>
  <c r="O37" i="11"/>
  <c r="S78" i="11"/>
  <c r="W37" i="11"/>
  <c r="AA78" i="11"/>
  <c r="N80" i="11"/>
  <c r="R80" i="11"/>
  <c r="V80" i="11"/>
  <c r="Z80" i="11"/>
  <c r="X52" i="11"/>
  <c r="AC52" i="11"/>
  <c r="R29" i="11"/>
  <c r="Q80" i="11"/>
  <c r="Y80" i="11"/>
  <c r="AC85" i="11"/>
  <c r="O54" i="11"/>
  <c r="W54" i="11"/>
  <c r="V62" i="11"/>
  <c r="Z62" i="11"/>
  <c r="AD62" i="11"/>
  <c r="G63" i="11"/>
  <c r="K63" i="11"/>
  <c r="Q63" i="11"/>
  <c r="AC63" i="11"/>
  <c r="Z21" i="11"/>
  <c r="F29" i="11"/>
  <c r="N29" i="11"/>
  <c r="K32" i="11"/>
  <c r="AC82" i="11"/>
  <c r="K84" i="11"/>
  <c r="Q85" i="11"/>
  <c r="M85" i="11"/>
  <c r="S32" i="11"/>
  <c r="S33" i="11" s="1"/>
  <c r="S37" i="11"/>
  <c r="AA37" i="11"/>
  <c r="C53" i="11"/>
  <c r="AA32" i="11"/>
  <c r="AA33" i="11" s="1"/>
  <c r="W84" i="11"/>
  <c r="K55" i="11"/>
  <c r="AA55" i="11"/>
  <c r="U62" i="11"/>
  <c r="Y62" i="11"/>
  <c r="AC62" i="11"/>
  <c r="F63" i="11"/>
  <c r="J63" i="11"/>
  <c r="N63" i="11"/>
  <c r="Z63" i="11"/>
  <c r="E28" i="11"/>
  <c r="Q70" i="11"/>
  <c r="U70" i="11"/>
  <c r="AA71" i="11"/>
  <c r="U80" i="11"/>
  <c r="F82" i="11"/>
  <c r="J82" i="11"/>
  <c r="N82" i="11"/>
  <c r="Z82" i="11"/>
  <c r="F84" i="11"/>
  <c r="J84" i="11"/>
  <c r="N84" i="11"/>
  <c r="Z84" i="11"/>
  <c r="F85" i="11"/>
  <c r="J85" i="11"/>
  <c r="N85" i="11"/>
  <c r="Z85" i="11"/>
  <c r="H28" i="11"/>
  <c r="H29" i="11"/>
  <c r="L68" i="11"/>
  <c r="L28" i="11"/>
  <c r="P68" i="11"/>
  <c r="P28" i="11"/>
  <c r="P29" i="11"/>
  <c r="AD68" i="11"/>
  <c r="AB28" i="11"/>
  <c r="AB29" i="11"/>
  <c r="F121" i="11"/>
  <c r="F135" i="11"/>
  <c r="F134" i="11"/>
  <c r="F132" i="11"/>
  <c r="F120" i="11"/>
  <c r="F116" i="11"/>
  <c r="F115" i="11"/>
  <c r="F113" i="11"/>
  <c r="F56" i="11"/>
  <c r="N128" i="11"/>
  <c r="N121" i="11"/>
  <c r="N118" i="11"/>
  <c r="N135" i="11"/>
  <c r="N134" i="11"/>
  <c r="N132" i="11"/>
  <c r="N130" i="11"/>
  <c r="N120" i="11"/>
  <c r="N116" i="11"/>
  <c r="N115" i="11"/>
  <c r="N113" i="11"/>
  <c r="N56" i="11"/>
  <c r="V128" i="11"/>
  <c r="V121" i="11"/>
  <c r="V118" i="11"/>
  <c r="V130" i="11"/>
  <c r="V120" i="11"/>
  <c r="V56" i="11"/>
  <c r="G111" i="11"/>
  <c r="G110" i="11"/>
  <c r="G108" i="11"/>
  <c r="G88" i="11"/>
  <c r="G97" i="11"/>
  <c r="G92" i="11"/>
  <c r="G91" i="11"/>
  <c r="G89" i="11"/>
  <c r="G96" i="11"/>
  <c r="G87" i="11"/>
  <c r="G57" i="11"/>
  <c r="S106" i="11"/>
  <c r="S88" i="11"/>
  <c r="S104" i="11"/>
  <c r="S97" i="11"/>
  <c r="S94" i="11"/>
  <c r="S96" i="11"/>
  <c r="S87" i="11"/>
  <c r="AA106" i="11"/>
  <c r="AA88" i="11"/>
  <c r="AA104" i="11"/>
  <c r="AA97" i="11"/>
  <c r="AA96" i="11"/>
  <c r="Q21" i="11"/>
  <c r="K68" i="11"/>
  <c r="K28" i="11"/>
  <c r="K29" i="11"/>
  <c r="T28" i="11"/>
  <c r="T98" i="11" s="1"/>
  <c r="T29" i="11"/>
  <c r="Z52" i="11"/>
  <c r="AD52" i="11"/>
  <c r="M54" i="11"/>
  <c r="Q54" i="11"/>
  <c r="U54" i="11"/>
  <c r="Y54" i="11"/>
  <c r="AC54" i="11"/>
  <c r="Z55" i="11"/>
  <c r="AD55" i="11"/>
  <c r="G135" i="11"/>
  <c r="G134" i="11"/>
  <c r="G132" i="11"/>
  <c r="G120" i="11"/>
  <c r="G121" i="11"/>
  <c r="G116" i="11"/>
  <c r="G115" i="11"/>
  <c r="G113" i="11"/>
  <c r="K135" i="11"/>
  <c r="K134" i="11"/>
  <c r="K132" i="11"/>
  <c r="K130" i="11"/>
  <c r="K120" i="11"/>
  <c r="K121" i="11"/>
  <c r="K118" i="11"/>
  <c r="K116" i="11"/>
  <c r="K115" i="11"/>
  <c r="K113" i="11"/>
  <c r="K128" i="11"/>
  <c r="K56" i="11"/>
  <c r="O130" i="11"/>
  <c r="O120" i="11"/>
  <c r="O128" i="11"/>
  <c r="O121" i="11"/>
  <c r="S130" i="11"/>
  <c r="S120" i="11"/>
  <c r="S121" i="11"/>
  <c r="S118" i="11"/>
  <c r="S128" i="11"/>
  <c r="S56" i="11"/>
  <c r="W130" i="11"/>
  <c r="W120" i="11"/>
  <c r="W116" i="11"/>
  <c r="W115" i="11"/>
  <c r="W135" i="11"/>
  <c r="W134" i="11"/>
  <c r="W132" i="11"/>
  <c r="W128" i="11"/>
  <c r="W121" i="11"/>
  <c r="W113" i="11"/>
  <c r="AA130" i="11"/>
  <c r="AA120" i="11"/>
  <c r="AA121" i="11"/>
  <c r="AA128" i="11"/>
  <c r="AA56" i="11"/>
  <c r="D111" i="11"/>
  <c r="D110" i="11"/>
  <c r="D108" i="11"/>
  <c r="D97" i="11"/>
  <c r="D92" i="11"/>
  <c r="D91" i="11"/>
  <c r="D89" i="11"/>
  <c r="D96" i="11"/>
  <c r="D87" i="11"/>
  <c r="D88" i="11"/>
  <c r="D57" i="11"/>
  <c r="H104" i="11"/>
  <c r="H111" i="11"/>
  <c r="H110" i="11"/>
  <c r="H108" i="11"/>
  <c r="H106" i="11"/>
  <c r="H97" i="11"/>
  <c r="H94" i="11"/>
  <c r="H92" i="11"/>
  <c r="H91" i="11"/>
  <c r="H89" i="11"/>
  <c r="H96" i="11"/>
  <c r="H87" i="11"/>
  <c r="H88" i="11"/>
  <c r="H57" i="11"/>
  <c r="L104" i="11"/>
  <c r="L111" i="11"/>
  <c r="L110" i="11"/>
  <c r="L108" i="11"/>
  <c r="L106" i="11"/>
  <c r="L97" i="11"/>
  <c r="L92" i="11"/>
  <c r="L91" i="11"/>
  <c r="L89" i="11"/>
  <c r="L96" i="11"/>
  <c r="L87" i="11"/>
  <c r="L57" i="11"/>
  <c r="L88" i="11"/>
  <c r="P104" i="11"/>
  <c r="P98" i="11"/>
  <c r="P106" i="11"/>
  <c r="P97" i="11"/>
  <c r="P96" i="11"/>
  <c r="P87" i="11"/>
  <c r="P57" i="11"/>
  <c r="P88" i="11"/>
  <c r="T104" i="11"/>
  <c r="T106" i="11"/>
  <c r="T111" i="11"/>
  <c r="T110" i="11"/>
  <c r="T108" i="11"/>
  <c r="T97" i="11"/>
  <c r="T94" i="11"/>
  <c r="T92" i="11"/>
  <c r="T91" i="11"/>
  <c r="T89" i="11"/>
  <c r="T96" i="11"/>
  <c r="T87" i="11"/>
  <c r="T88" i="11"/>
  <c r="T57" i="11"/>
  <c r="X104" i="11"/>
  <c r="X106" i="11"/>
  <c r="X97" i="11"/>
  <c r="X94" i="11"/>
  <c r="X96" i="11"/>
  <c r="X87" i="11"/>
  <c r="X88" i="11"/>
  <c r="X57" i="11"/>
  <c r="AB104" i="11"/>
  <c r="AB106" i="11"/>
  <c r="AB98" i="11"/>
  <c r="AB97" i="11"/>
  <c r="AB94" i="11"/>
  <c r="AB96" i="11"/>
  <c r="AB87" i="11"/>
  <c r="AB57" i="11"/>
  <c r="AB88" i="11"/>
  <c r="E59" i="11"/>
  <c r="I59" i="11"/>
  <c r="M59" i="11"/>
  <c r="Q59" i="11"/>
  <c r="U59" i="11"/>
  <c r="Y59" i="11"/>
  <c r="AC59" i="11"/>
  <c r="F60" i="11"/>
  <c r="J60" i="11"/>
  <c r="N60" i="11"/>
  <c r="R60" i="11"/>
  <c r="V60" i="11"/>
  <c r="Z60" i="11"/>
  <c r="AD60" i="11"/>
  <c r="O61" i="11"/>
  <c r="S61" i="11"/>
  <c r="W61" i="11"/>
  <c r="AA61" i="11"/>
  <c r="M63" i="11"/>
  <c r="O63" i="11"/>
  <c r="P63" i="11"/>
  <c r="W63" i="11"/>
  <c r="D65" i="11"/>
  <c r="H65" i="11"/>
  <c r="L65" i="11"/>
  <c r="T65" i="11"/>
  <c r="H66" i="11"/>
  <c r="L66" i="11"/>
  <c r="T66" i="11"/>
  <c r="D21" i="11"/>
  <c r="H21" i="11"/>
  <c r="L21" i="11"/>
  <c r="T21" i="11"/>
  <c r="D28" i="11"/>
  <c r="D72" i="11" s="1"/>
  <c r="D29" i="11"/>
  <c r="D68" i="11"/>
  <c r="V28" i="11"/>
  <c r="AA28" i="11"/>
  <c r="G52" i="11"/>
  <c r="W56" i="11"/>
  <c r="AA57" i="11"/>
  <c r="J70" i="11"/>
  <c r="AA87" i="11"/>
  <c r="R128" i="11"/>
  <c r="R121" i="11"/>
  <c r="R118" i="11"/>
  <c r="R130" i="11"/>
  <c r="R120" i="11"/>
  <c r="R56" i="11"/>
  <c r="Z128" i="11"/>
  <c r="Z121" i="11"/>
  <c r="Z135" i="11"/>
  <c r="Z134" i="11"/>
  <c r="Z132" i="11"/>
  <c r="Z130" i="11"/>
  <c r="Z116" i="11"/>
  <c r="Z115" i="11"/>
  <c r="Z113" i="11"/>
  <c r="Z120" i="11"/>
  <c r="Z56" i="11"/>
  <c r="K111" i="11"/>
  <c r="K110" i="11"/>
  <c r="K108" i="11"/>
  <c r="K106" i="11"/>
  <c r="K88" i="11"/>
  <c r="K104" i="11"/>
  <c r="K97" i="11"/>
  <c r="K94" i="11"/>
  <c r="K92" i="11"/>
  <c r="K91" i="11"/>
  <c r="K89" i="11"/>
  <c r="K87" i="11"/>
  <c r="W106" i="11"/>
  <c r="W88" i="11"/>
  <c r="W97" i="11"/>
  <c r="W111" i="11"/>
  <c r="W108" i="11"/>
  <c r="W104" i="11"/>
  <c r="W110" i="11"/>
  <c r="W96" i="11"/>
  <c r="W92" i="11"/>
  <c r="W91" i="11"/>
  <c r="W89" i="11"/>
  <c r="W87" i="11"/>
  <c r="W57" i="11"/>
  <c r="K21" i="11"/>
  <c r="AC21" i="11"/>
  <c r="O68" i="11"/>
  <c r="O28" i="11"/>
  <c r="O122" i="11" s="1"/>
  <c r="O29" i="11"/>
  <c r="I70" i="11"/>
  <c r="I32" i="11"/>
  <c r="M70" i="11"/>
  <c r="M32" i="11"/>
  <c r="S57" i="11"/>
  <c r="AA52" i="11"/>
  <c r="AB53" i="11"/>
  <c r="T53" i="11"/>
  <c r="P53" i="11"/>
  <c r="L53" i="11"/>
  <c r="H53" i="11"/>
  <c r="D53" i="11"/>
  <c r="V53" i="11"/>
  <c r="R53" i="11"/>
  <c r="N53" i="11"/>
  <c r="J53" i="11"/>
  <c r="F53" i="11"/>
  <c r="Q53" i="11"/>
  <c r="I53" i="11"/>
  <c r="W53" i="11"/>
  <c r="O53" i="11"/>
  <c r="G53" i="11"/>
  <c r="U53" i="11"/>
  <c r="M53" i="11"/>
  <c r="E53" i="11"/>
  <c r="N54" i="11"/>
  <c r="R54" i="11"/>
  <c r="V54" i="11"/>
  <c r="Z54" i="11"/>
  <c r="AD54" i="11"/>
  <c r="D135" i="11"/>
  <c r="D134" i="11"/>
  <c r="D132" i="11"/>
  <c r="D120" i="11"/>
  <c r="D121" i="11"/>
  <c r="D115" i="11"/>
  <c r="D113" i="11"/>
  <c r="D118" i="11"/>
  <c r="D116" i="11"/>
  <c r="D56" i="11"/>
  <c r="H135" i="11"/>
  <c r="H134" i="11"/>
  <c r="H132" i="11"/>
  <c r="H130" i="11"/>
  <c r="H120" i="11"/>
  <c r="H128" i="11"/>
  <c r="H118" i="11"/>
  <c r="H121" i="11"/>
  <c r="H116" i="11"/>
  <c r="H115" i="11"/>
  <c r="H113" i="11"/>
  <c r="H56" i="11"/>
  <c r="L135" i="11"/>
  <c r="L134" i="11"/>
  <c r="L132" i="11"/>
  <c r="L130" i="11"/>
  <c r="L120" i="11"/>
  <c r="L128" i="11"/>
  <c r="L121" i="11"/>
  <c r="L115" i="11"/>
  <c r="L113" i="11"/>
  <c r="L118" i="11"/>
  <c r="L116" i="11"/>
  <c r="L56" i="11"/>
  <c r="P130" i="11"/>
  <c r="P120" i="11"/>
  <c r="P128" i="11"/>
  <c r="P118" i="11"/>
  <c r="P121" i="11"/>
  <c r="P56" i="11"/>
  <c r="T135" i="11"/>
  <c r="T134" i="11"/>
  <c r="T132" i="11"/>
  <c r="T130" i="11"/>
  <c r="T122" i="11"/>
  <c r="T120" i="11"/>
  <c r="T128" i="11"/>
  <c r="T121" i="11"/>
  <c r="T116" i="11"/>
  <c r="T115" i="11"/>
  <c r="T113" i="11"/>
  <c r="T118" i="11"/>
  <c r="T56" i="11"/>
  <c r="X130" i="11"/>
  <c r="X120" i="11"/>
  <c r="X128" i="11"/>
  <c r="X118" i="11"/>
  <c r="X121" i="11"/>
  <c r="X56" i="11"/>
  <c r="AB130" i="11"/>
  <c r="AB122" i="11"/>
  <c r="AB120" i="11"/>
  <c r="AB128" i="11"/>
  <c r="AB121" i="11"/>
  <c r="AB118" i="11"/>
  <c r="AB56" i="11"/>
  <c r="C56" i="11"/>
  <c r="E111" i="11"/>
  <c r="E110" i="11"/>
  <c r="E108" i="11"/>
  <c r="E96" i="11"/>
  <c r="E87" i="11"/>
  <c r="E88" i="11"/>
  <c r="E97" i="11"/>
  <c r="E91" i="11"/>
  <c r="E94" i="11"/>
  <c r="E89" i="11"/>
  <c r="E57" i="11"/>
  <c r="I104" i="11"/>
  <c r="I96" i="11"/>
  <c r="I87" i="11"/>
  <c r="I88" i="11"/>
  <c r="I111" i="11"/>
  <c r="I97" i="11"/>
  <c r="I110" i="11"/>
  <c r="I106" i="11"/>
  <c r="I92" i="11"/>
  <c r="I91" i="11"/>
  <c r="I89" i="11"/>
  <c r="I108" i="11"/>
  <c r="I57" i="11"/>
  <c r="M104" i="11"/>
  <c r="M111" i="11"/>
  <c r="M110" i="11"/>
  <c r="M108" i="11"/>
  <c r="M106" i="11"/>
  <c r="M96" i="11"/>
  <c r="M87" i="11"/>
  <c r="M88" i="11"/>
  <c r="M92" i="11"/>
  <c r="M91" i="11"/>
  <c r="M89" i="11"/>
  <c r="M97" i="11"/>
  <c r="M57" i="11"/>
  <c r="Q111" i="11"/>
  <c r="Q110" i="11"/>
  <c r="Q108" i="11"/>
  <c r="Q104" i="11"/>
  <c r="Q96" i="11"/>
  <c r="Q92" i="11"/>
  <c r="Q91" i="11"/>
  <c r="Q89" i="11"/>
  <c r="Q87" i="11"/>
  <c r="Q88" i="11"/>
  <c r="Q106" i="11"/>
  <c r="Q57" i="11"/>
  <c r="Q97" i="11"/>
  <c r="U104" i="11"/>
  <c r="U106" i="11"/>
  <c r="U96" i="11"/>
  <c r="U87" i="11"/>
  <c r="U88" i="11"/>
  <c r="U97" i="11"/>
  <c r="U57" i="11"/>
  <c r="Y104" i="11"/>
  <c r="Y96" i="11"/>
  <c r="Y87" i="11"/>
  <c r="Y88" i="11"/>
  <c r="Y106" i="11"/>
  <c r="Y97" i="11"/>
  <c r="Y57" i="11"/>
  <c r="AC111" i="11"/>
  <c r="AC110" i="11"/>
  <c r="AC108" i="11"/>
  <c r="AC104" i="11"/>
  <c r="AC106" i="11"/>
  <c r="AC96" i="11"/>
  <c r="AC92" i="11"/>
  <c r="AC91" i="11"/>
  <c r="AC89" i="11"/>
  <c r="AC87" i="11"/>
  <c r="AC88" i="11"/>
  <c r="AC97" i="11"/>
  <c r="AC57" i="11"/>
  <c r="F59" i="11"/>
  <c r="J59" i="11"/>
  <c r="N59" i="11"/>
  <c r="R59" i="11"/>
  <c r="V59" i="11"/>
  <c r="Z59" i="11"/>
  <c r="AD59" i="11"/>
  <c r="G60" i="11"/>
  <c r="K60" i="11"/>
  <c r="O60" i="11"/>
  <c r="S60" i="11"/>
  <c r="W60" i="11"/>
  <c r="AA60" i="11"/>
  <c r="P65" i="11"/>
  <c r="O65" i="11"/>
  <c r="M65" i="11"/>
  <c r="W65" i="11"/>
  <c r="M66" i="11"/>
  <c r="O66" i="11"/>
  <c r="P66" i="11"/>
  <c r="W66" i="11"/>
  <c r="E21" i="11"/>
  <c r="I21" i="11"/>
  <c r="M21" i="11"/>
  <c r="W21" i="11"/>
  <c r="E68" i="11"/>
  <c r="E29" i="11"/>
  <c r="I94" i="11"/>
  <c r="M94" i="11"/>
  <c r="R68" i="11"/>
  <c r="R28" i="11"/>
  <c r="V29" i="11"/>
  <c r="E30" i="11"/>
  <c r="S53" i="11"/>
  <c r="C57" i="11"/>
  <c r="Z66" i="11"/>
  <c r="E92" i="11"/>
  <c r="AB54" i="11"/>
  <c r="L54" i="11"/>
  <c r="H54" i="11"/>
  <c r="D54" i="11"/>
  <c r="J54" i="11"/>
  <c r="F54" i="11"/>
  <c r="E54" i="11"/>
  <c r="K54" i="11"/>
  <c r="C54" i="11"/>
  <c r="I54" i="11"/>
  <c r="J128" i="11"/>
  <c r="J121" i="11"/>
  <c r="J135" i="11"/>
  <c r="J134" i="11"/>
  <c r="J132" i="11"/>
  <c r="J130" i="11"/>
  <c r="J116" i="11"/>
  <c r="J115" i="11"/>
  <c r="J113" i="11"/>
  <c r="J120" i="11"/>
  <c r="J56" i="11"/>
  <c r="O106" i="11"/>
  <c r="O88" i="11"/>
  <c r="O97" i="11"/>
  <c r="O94" i="11"/>
  <c r="O96" i="11"/>
  <c r="O87" i="11"/>
  <c r="O104" i="11"/>
  <c r="O57" i="11"/>
  <c r="G21" i="11"/>
  <c r="G68" i="11"/>
  <c r="G28" i="11"/>
  <c r="G98" i="11" s="1"/>
  <c r="G29" i="11"/>
  <c r="G54" i="11"/>
  <c r="AB52" i="11"/>
  <c r="T52" i="11"/>
  <c r="P52" i="11"/>
  <c r="L52" i="11"/>
  <c r="H52" i="11"/>
  <c r="D52" i="11"/>
  <c r="V52" i="11"/>
  <c r="R52" i="11"/>
  <c r="N52" i="11"/>
  <c r="J52" i="11"/>
  <c r="F52" i="11"/>
  <c r="U52" i="11"/>
  <c r="M52" i="11"/>
  <c r="E52" i="11"/>
  <c r="S52" i="11"/>
  <c r="K52" i="11"/>
  <c r="C52" i="11"/>
  <c r="Q52" i="11"/>
  <c r="I52" i="11"/>
  <c r="S54" i="11"/>
  <c r="AA54" i="11"/>
  <c r="AB55" i="11"/>
  <c r="T55" i="11"/>
  <c r="P55" i="11"/>
  <c r="L55" i="11"/>
  <c r="H55" i="11"/>
  <c r="D55" i="11"/>
  <c r="V55" i="11"/>
  <c r="R55" i="11"/>
  <c r="N55" i="11"/>
  <c r="J55" i="11"/>
  <c r="F55" i="11"/>
  <c r="Q55" i="11"/>
  <c r="I55" i="11"/>
  <c r="W55" i="11"/>
  <c r="O55" i="11"/>
  <c r="G55" i="11"/>
  <c r="U55" i="11"/>
  <c r="M55" i="11"/>
  <c r="E55" i="11"/>
  <c r="E121" i="11"/>
  <c r="E118" i="11"/>
  <c r="E120" i="11"/>
  <c r="E116" i="11"/>
  <c r="E122" i="11"/>
  <c r="E132" i="11"/>
  <c r="E135" i="11"/>
  <c r="E134" i="11"/>
  <c r="E115" i="11"/>
  <c r="E113" i="11"/>
  <c r="E56" i="11"/>
  <c r="I128" i="11"/>
  <c r="I121" i="11"/>
  <c r="I135" i="11"/>
  <c r="I134" i="11"/>
  <c r="I132" i="11"/>
  <c r="I130" i="11"/>
  <c r="I116" i="11"/>
  <c r="I120" i="11"/>
  <c r="I113" i="11"/>
  <c r="I56" i="11"/>
  <c r="M128" i="11"/>
  <c r="M121" i="11"/>
  <c r="M120" i="11"/>
  <c r="M116" i="11"/>
  <c r="M135" i="11"/>
  <c r="M134" i="11"/>
  <c r="M132" i="11"/>
  <c r="M130" i="11"/>
  <c r="M115" i="11"/>
  <c r="M113" i="11"/>
  <c r="M56" i="11"/>
  <c r="Q135" i="11"/>
  <c r="Q134" i="11"/>
  <c r="Q132" i="11"/>
  <c r="Q128" i="11"/>
  <c r="Q121" i="11"/>
  <c r="Q130" i="11"/>
  <c r="Q120" i="11"/>
  <c r="Q116" i="11"/>
  <c r="Q115" i="11"/>
  <c r="Q113" i="11"/>
  <c r="Q56" i="11"/>
  <c r="U128" i="11"/>
  <c r="U121" i="11"/>
  <c r="U120" i="11"/>
  <c r="U130" i="11"/>
  <c r="U56" i="11"/>
  <c r="Y128" i="11"/>
  <c r="Y121" i="11"/>
  <c r="Y130" i="11"/>
  <c r="Y120" i="11"/>
  <c r="Y56" i="11"/>
  <c r="AC135" i="11"/>
  <c r="AC134" i="11"/>
  <c r="AC132" i="11"/>
  <c r="AC128" i="11"/>
  <c r="AC121" i="11"/>
  <c r="AC120" i="11"/>
  <c r="AC116" i="11"/>
  <c r="AC115" i="11"/>
  <c r="AC113" i="11"/>
  <c r="AC130" i="11"/>
  <c r="AC56" i="11"/>
  <c r="F111" i="11"/>
  <c r="F110" i="11"/>
  <c r="F108" i="11"/>
  <c r="F96" i="11"/>
  <c r="F87" i="11"/>
  <c r="F88" i="11"/>
  <c r="F94" i="11"/>
  <c r="F92" i="11"/>
  <c r="F91" i="11"/>
  <c r="F89" i="11"/>
  <c r="F97" i="11"/>
  <c r="F57" i="11"/>
  <c r="J111" i="11"/>
  <c r="J110" i="11"/>
  <c r="J108" i="11"/>
  <c r="J106" i="11"/>
  <c r="J104" i="11"/>
  <c r="J96" i="11"/>
  <c r="J87" i="11"/>
  <c r="J88" i="11"/>
  <c r="J97" i="11"/>
  <c r="J92" i="11"/>
  <c r="J91" i="11"/>
  <c r="J89" i="11"/>
  <c r="J57" i="11"/>
  <c r="N111" i="11"/>
  <c r="N110" i="11"/>
  <c r="N108" i="11"/>
  <c r="N106" i="11"/>
  <c r="N104" i="11"/>
  <c r="N96" i="11"/>
  <c r="N87" i="11"/>
  <c r="N88" i="11"/>
  <c r="N94" i="11"/>
  <c r="N92" i="11"/>
  <c r="N91" i="11"/>
  <c r="N89" i="11"/>
  <c r="N97" i="11"/>
  <c r="N57" i="11"/>
  <c r="R106" i="11"/>
  <c r="R104" i="11"/>
  <c r="R98" i="11"/>
  <c r="R96" i="11"/>
  <c r="R87" i="11"/>
  <c r="R88" i="11"/>
  <c r="R97" i="11"/>
  <c r="R94" i="11"/>
  <c r="R57" i="11"/>
  <c r="V106" i="11"/>
  <c r="V104" i="11"/>
  <c r="V96" i="11"/>
  <c r="V87" i="11"/>
  <c r="V88" i="11"/>
  <c r="V94" i="11"/>
  <c r="V97" i="11"/>
  <c r="V57" i="11"/>
  <c r="Z111" i="11"/>
  <c r="Z110" i="11"/>
  <c r="Z108" i="11"/>
  <c r="Z106" i="11"/>
  <c r="Z104" i="11"/>
  <c r="Z96" i="11"/>
  <c r="Z87" i="11"/>
  <c r="Z88" i="11"/>
  <c r="Z97" i="11"/>
  <c r="Z92" i="11"/>
  <c r="Z91" i="11"/>
  <c r="Z89" i="11"/>
  <c r="Z57" i="11"/>
  <c r="AD87" i="11"/>
  <c r="AD88" i="11"/>
  <c r="AD57" i="11"/>
  <c r="G59" i="11"/>
  <c r="K59" i="11"/>
  <c r="O59" i="11"/>
  <c r="S59" i="11"/>
  <c r="W59" i="11"/>
  <c r="AA59" i="11"/>
  <c r="F21" i="11"/>
  <c r="J21" i="11"/>
  <c r="N21" i="11"/>
  <c r="F68" i="11"/>
  <c r="F28" i="11"/>
  <c r="F98" i="11" s="1"/>
  <c r="J68" i="11"/>
  <c r="N68" i="11"/>
  <c r="N28" i="11"/>
  <c r="N98" i="11" s="1"/>
  <c r="S68" i="11"/>
  <c r="S28" i="11"/>
  <c r="S29" i="11"/>
  <c r="X68" i="11"/>
  <c r="X28" i="11"/>
  <c r="X98" i="11" s="1"/>
  <c r="X29" i="11"/>
  <c r="H70" i="11"/>
  <c r="H32" i="11"/>
  <c r="L70" i="11"/>
  <c r="L32" i="11"/>
  <c r="P70" i="11"/>
  <c r="P32" i="11"/>
  <c r="P33" i="11" s="1"/>
  <c r="T70" i="11"/>
  <c r="T32" i="11"/>
  <c r="T33" i="11" s="1"/>
  <c r="X70" i="11"/>
  <c r="X32" i="11"/>
  <c r="X33" i="11" s="1"/>
  <c r="AB70" i="11"/>
  <c r="D70" i="11"/>
  <c r="G70" i="11"/>
  <c r="F70" i="11"/>
  <c r="AD70" i="11"/>
  <c r="C70" i="11"/>
  <c r="AB32" i="11"/>
  <c r="AD126" i="11" s="1"/>
  <c r="E70" i="11"/>
  <c r="J29" i="11"/>
  <c r="W52" i="11"/>
  <c r="C55" i="11"/>
  <c r="G56" i="11"/>
  <c r="K57" i="11"/>
  <c r="K96" i="11"/>
  <c r="Y70" i="11"/>
  <c r="AC70" i="11"/>
  <c r="U32" i="11"/>
  <c r="U33" i="11" s="1"/>
  <c r="AC32" i="11"/>
  <c r="AC33" i="11" s="1"/>
  <c r="P78" i="11"/>
  <c r="P37" i="11"/>
  <c r="T78" i="11"/>
  <c r="T37" i="11"/>
  <c r="X78" i="11"/>
  <c r="X37" i="11"/>
  <c r="J78" i="11"/>
  <c r="F78" i="11"/>
  <c r="I78" i="11"/>
  <c r="E78" i="11"/>
  <c r="H78" i="11"/>
  <c r="AB78" i="11"/>
  <c r="L78" i="11"/>
  <c r="D78" i="11"/>
  <c r="W78" i="11"/>
  <c r="G78" i="11"/>
  <c r="AB37" i="11"/>
  <c r="AD131" i="11" s="1"/>
  <c r="K78" i="11"/>
  <c r="O70" i="11"/>
  <c r="Q94" i="11"/>
  <c r="U118" i="11"/>
  <c r="AC94" i="11"/>
  <c r="N32" i="11"/>
  <c r="N33" i="11" s="1"/>
  <c r="N70" i="11"/>
  <c r="R70" i="11"/>
  <c r="R32" i="11"/>
  <c r="R33" i="11" s="1"/>
  <c r="V70" i="11"/>
  <c r="V32" i="11"/>
  <c r="V33" i="11" s="1"/>
  <c r="K70" i="11"/>
  <c r="S70" i="11"/>
  <c r="W70" i="11"/>
  <c r="AA70" i="11"/>
  <c r="Q32" i="11"/>
  <c r="Q33" i="11" s="1"/>
  <c r="Y32" i="11"/>
  <c r="Y33" i="11" s="1"/>
  <c r="J30" i="11"/>
  <c r="N78" i="11"/>
  <c r="N37" i="11"/>
  <c r="R78" i="11"/>
  <c r="R37" i="11"/>
  <c r="V78" i="11"/>
  <c r="V37" i="11"/>
  <c r="Z78" i="11"/>
  <c r="Z37" i="11"/>
  <c r="AB80" i="11"/>
  <c r="L80" i="11"/>
  <c r="H80" i="11"/>
  <c r="D80" i="11"/>
  <c r="K80" i="11"/>
  <c r="G80" i="11"/>
  <c r="F80" i="11"/>
  <c r="J80" i="11"/>
  <c r="AC80" i="11"/>
  <c r="M80" i="11"/>
  <c r="I80" i="11"/>
  <c r="Z70" i="11"/>
  <c r="O78" i="11"/>
  <c r="G82" i="11"/>
  <c r="K82" i="11"/>
  <c r="Q84" i="11"/>
  <c r="AC84" i="11"/>
  <c r="G85" i="11"/>
  <c r="K85" i="11"/>
  <c r="M78" i="11"/>
  <c r="Q78" i="11"/>
  <c r="U78" i="11"/>
  <c r="Y78" i="11"/>
  <c r="AC78" i="11"/>
  <c r="O80" i="11"/>
  <c r="S80" i="11"/>
  <c r="W80" i="11"/>
  <c r="AA80" i="11"/>
  <c r="P82" i="11"/>
  <c r="O82" i="11"/>
  <c r="W82" i="11"/>
  <c r="M84" i="11"/>
  <c r="P84" i="11"/>
  <c r="P85" i="11"/>
  <c r="O85" i="11"/>
  <c r="W85" i="11"/>
  <c r="V99" i="11" l="1"/>
  <c r="AA68" i="11"/>
  <c r="V122" i="11"/>
  <c r="AA118" i="11"/>
  <c r="K98" i="11"/>
  <c r="AA94" i="11"/>
  <c r="E98" i="11"/>
  <c r="S73" i="11"/>
  <c r="W94" i="11"/>
  <c r="W29" i="11"/>
  <c r="Z28" i="11"/>
  <c r="Z98" i="11" s="1"/>
  <c r="AD98" i="11"/>
  <c r="AD122" i="11"/>
  <c r="AD99" i="11"/>
  <c r="AD123" i="11"/>
  <c r="AD81" i="11"/>
  <c r="AD107" i="11"/>
  <c r="AA102" i="11"/>
  <c r="AB33" i="11"/>
  <c r="W77" i="11" s="1"/>
  <c r="AD102" i="11"/>
  <c r="K117" i="11"/>
  <c r="F67" i="11"/>
  <c r="S107" i="11"/>
  <c r="R99" i="11"/>
  <c r="N73" i="11"/>
  <c r="W98" i="11"/>
  <c r="W68" i="11"/>
  <c r="P122" i="11"/>
  <c r="W118" i="11"/>
  <c r="Z29" i="11"/>
  <c r="Z99" i="11" s="1"/>
  <c r="J28" i="11"/>
  <c r="J98" i="11" s="1"/>
  <c r="Z94" i="11"/>
  <c r="J94" i="11"/>
  <c r="Z68" i="11"/>
  <c r="K30" i="11"/>
  <c r="V98" i="11"/>
  <c r="R122" i="11"/>
  <c r="Z93" i="11"/>
  <c r="G67" i="11"/>
  <c r="N67" i="11"/>
  <c r="J67" i="11"/>
  <c r="O98" i="11"/>
  <c r="AA98" i="11"/>
  <c r="P94" i="11"/>
  <c r="L94" i="11"/>
  <c r="D94" i="11"/>
  <c r="O118" i="11"/>
  <c r="G118" i="11"/>
  <c r="G94" i="11"/>
  <c r="H99" i="11"/>
  <c r="W73" i="11"/>
  <c r="D123" i="11"/>
  <c r="V123" i="11"/>
  <c r="I81" i="11"/>
  <c r="Q117" i="11"/>
  <c r="D73" i="11"/>
  <c r="F118" i="11"/>
  <c r="E67" i="11"/>
  <c r="D76" i="11"/>
  <c r="S81" i="11"/>
  <c r="M118" i="11"/>
  <c r="D122" i="11"/>
  <c r="K122" i="11"/>
  <c r="N123" i="11"/>
  <c r="L98" i="11"/>
  <c r="S98" i="11"/>
  <c r="D98" i="11"/>
  <c r="F76" i="11"/>
  <c r="M117" i="11"/>
  <c r="I118" i="11"/>
  <c r="X122" i="11"/>
  <c r="S122" i="11"/>
  <c r="N93" i="11"/>
  <c r="AC67" i="11"/>
  <c r="W122" i="11"/>
  <c r="H122" i="11"/>
  <c r="N117" i="11"/>
  <c r="L117" i="11"/>
  <c r="H67" i="11"/>
  <c r="Q67" i="11"/>
  <c r="F122" i="11"/>
  <c r="Q76" i="11"/>
  <c r="Y68" i="11"/>
  <c r="Y29" i="11"/>
  <c r="Y99" i="11" s="1"/>
  <c r="Y28" i="11"/>
  <c r="F102" i="11"/>
  <c r="E76" i="11"/>
  <c r="Q107" i="11"/>
  <c r="AB126" i="11"/>
  <c r="AB107" i="11"/>
  <c r="X102" i="11"/>
  <c r="H81" i="11"/>
  <c r="J81" i="11"/>
  <c r="M81" i="11"/>
  <c r="V81" i="11"/>
  <c r="N81" i="11"/>
  <c r="Y76" i="11"/>
  <c r="Z76" i="11"/>
  <c r="AC68" i="11"/>
  <c r="AC29" i="11"/>
  <c r="AC28" i="11"/>
  <c r="X81" i="11"/>
  <c r="P81" i="11"/>
  <c r="O81" i="11"/>
  <c r="AA76" i="11"/>
  <c r="X76" i="11"/>
  <c r="P76" i="11"/>
  <c r="H76" i="11"/>
  <c r="H30" i="11"/>
  <c r="R107" i="11"/>
  <c r="N102" i="11"/>
  <c r="J93" i="11"/>
  <c r="AC117" i="11"/>
  <c r="AC118" i="11"/>
  <c r="Y131" i="11"/>
  <c r="U131" i="11"/>
  <c r="Q131" i="11"/>
  <c r="M126" i="11"/>
  <c r="I131" i="11"/>
  <c r="E117" i="11"/>
  <c r="E126" i="11"/>
  <c r="O99" i="11"/>
  <c r="J117" i="11"/>
  <c r="J126" i="11"/>
  <c r="O76" i="11"/>
  <c r="E73" i="11"/>
  <c r="I67" i="11"/>
  <c r="AC93" i="11"/>
  <c r="AC107" i="11"/>
  <c r="I102" i="11"/>
  <c r="E93" i="11"/>
  <c r="AB123" i="11"/>
  <c r="X123" i="11"/>
  <c r="T123" i="11"/>
  <c r="P126" i="11"/>
  <c r="L126" i="11"/>
  <c r="L122" i="11"/>
  <c r="H117" i="11"/>
  <c r="K81" i="11"/>
  <c r="I76" i="11"/>
  <c r="W93" i="11"/>
  <c r="W99" i="11"/>
  <c r="L67" i="11"/>
  <c r="AB99" i="11"/>
  <c r="T107" i="11"/>
  <c r="P102" i="11"/>
  <c r="L93" i="11"/>
  <c r="L99" i="11"/>
  <c r="H98" i="11"/>
  <c r="H107" i="11"/>
  <c r="AA131" i="11"/>
  <c r="W123" i="11"/>
  <c r="K123" i="11"/>
  <c r="G126" i="11"/>
  <c r="G122" i="11"/>
  <c r="S99" i="11"/>
  <c r="V131" i="11"/>
  <c r="Z67" i="11"/>
  <c r="L73" i="11"/>
  <c r="Y81" i="11"/>
  <c r="AB76" i="11"/>
  <c r="AD76" i="11"/>
  <c r="J107" i="11"/>
  <c r="AC131" i="11"/>
  <c r="Y107" i="11"/>
  <c r="U102" i="11"/>
  <c r="H131" i="11"/>
  <c r="L102" i="11"/>
  <c r="H93" i="11"/>
  <c r="D99" i="11"/>
  <c r="AA126" i="11"/>
  <c r="W131" i="11"/>
  <c r="O131" i="11"/>
  <c r="O126" i="11"/>
  <c r="K126" i="11"/>
  <c r="K131" i="11"/>
  <c r="G117" i="11"/>
  <c r="AA107" i="11"/>
  <c r="S102" i="11"/>
  <c r="N126" i="11"/>
  <c r="AD73" i="11"/>
  <c r="AB73" i="11"/>
  <c r="F99" i="11"/>
  <c r="P73" i="11"/>
  <c r="L81" i="11"/>
  <c r="AC81" i="11"/>
  <c r="Z81" i="11"/>
  <c r="R81" i="11"/>
  <c r="G76" i="11"/>
  <c r="N76" i="11"/>
  <c r="U68" i="11"/>
  <c r="U29" i="11"/>
  <c r="U99" i="11" s="1"/>
  <c r="U28" i="11"/>
  <c r="Q81" i="11"/>
  <c r="T81" i="11"/>
  <c r="AC76" i="11"/>
  <c r="T76" i="11"/>
  <c r="L76" i="11"/>
  <c r="L30" i="11"/>
  <c r="X73" i="11"/>
  <c r="Z107" i="11"/>
  <c r="R102" i="11"/>
  <c r="N107" i="11"/>
  <c r="J102" i="11"/>
  <c r="F93" i="11"/>
  <c r="Y126" i="11"/>
  <c r="U126" i="11"/>
  <c r="Q126" i="11"/>
  <c r="M131" i="11"/>
  <c r="I117" i="11"/>
  <c r="I126" i="11"/>
  <c r="G73" i="11"/>
  <c r="O102" i="11"/>
  <c r="O107" i="11"/>
  <c r="J131" i="11"/>
  <c r="M68" i="11"/>
  <c r="M29" i="11"/>
  <c r="M73" i="11" s="1"/>
  <c r="M28" i="11"/>
  <c r="W67" i="11"/>
  <c r="AC102" i="11"/>
  <c r="Y94" i="11"/>
  <c r="Q93" i="11"/>
  <c r="M93" i="11"/>
  <c r="I107" i="11"/>
  <c r="E99" i="11"/>
  <c r="T117" i="11"/>
  <c r="P131" i="11"/>
  <c r="L131" i="11"/>
  <c r="H123" i="11"/>
  <c r="D126" i="11"/>
  <c r="M76" i="11"/>
  <c r="O73" i="11"/>
  <c r="K67" i="11"/>
  <c r="W107" i="11"/>
  <c r="K99" i="11"/>
  <c r="K102" i="11"/>
  <c r="R123" i="11"/>
  <c r="AA73" i="11"/>
  <c r="D67" i="11"/>
  <c r="X99" i="11"/>
  <c r="T99" i="11"/>
  <c r="T102" i="11"/>
  <c r="P107" i="11"/>
  <c r="H102" i="11"/>
  <c r="D93" i="11"/>
  <c r="D102" i="11"/>
  <c r="S126" i="11"/>
  <c r="S123" i="11"/>
  <c r="O123" i="11"/>
  <c r="K73" i="11"/>
  <c r="V126" i="11"/>
  <c r="N122" i="11"/>
  <c r="F123" i="11"/>
  <c r="R73" i="11"/>
  <c r="V76" i="11"/>
  <c r="F81" i="11"/>
  <c r="E81" i="11"/>
  <c r="AB81" i="11"/>
  <c r="D81" i="11"/>
  <c r="G81" i="11"/>
  <c r="V107" i="11"/>
  <c r="W76" i="11"/>
  <c r="M107" i="11"/>
  <c r="X126" i="11"/>
  <c r="T126" i="11"/>
  <c r="Z131" i="11"/>
  <c r="R131" i="11"/>
  <c r="K76" i="11"/>
  <c r="AA81" i="11"/>
  <c r="U81" i="11"/>
  <c r="C76" i="11"/>
  <c r="R76" i="11"/>
  <c r="J76" i="11"/>
  <c r="Q29" i="11"/>
  <c r="Q99" i="11" s="1"/>
  <c r="Q28" i="11"/>
  <c r="Q68" i="11"/>
  <c r="U76" i="11"/>
  <c r="W81" i="11"/>
  <c r="J73" i="11"/>
  <c r="Z102" i="11"/>
  <c r="V102" i="11"/>
  <c r="N99" i="11"/>
  <c r="J99" i="11"/>
  <c r="AC126" i="11"/>
  <c r="Y118" i="11"/>
  <c r="Q118" i="11"/>
  <c r="E123" i="11"/>
  <c r="J123" i="11"/>
  <c r="S76" i="11"/>
  <c r="V73" i="11"/>
  <c r="I68" i="11"/>
  <c r="I29" i="11"/>
  <c r="I99" i="11" s="1"/>
  <c r="I28" i="11"/>
  <c r="P67" i="11"/>
  <c r="O67" i="11"/>
  <c r="M67" i="11"/>
  <c r="Y102" i="11"/>
  <c r="U94" i="11"/>
  <c r="U107" i="11"/>
  <c r="Q102" i="11"/>
  <c r="M102" i="11"/>
  <c r="I93" i="11"/>
  <c r="E102" i="11"/>
  <c r="AB131" i="11"/>
  <c r="X131" i="11"/>
  <c r="T131" i="11"/>
  <c r="P123" i="11"/>
  <c r="L123" i="11"/>
  <c r="H126" i="11"/>
  <c r="D117" i="11"/>
  <c r="W102" i="11"/>
  <c r="K107" i="11"/>
  <c r="K93" i="11"/>
  <c r="Z117" i="11"/>
  <c r="Z126" i="11"/>
  <c r="R126" i="11"/>
  <c r="T67" i="11"/>
  <c r="AB102" i="11"/>
  <c r="X107" i="11"/>
  <c r="T93" i="11"/>
  <c r="P99" i="11"/>
  <c r="L107" i="11"/>
  <c r="AA123" i="11"/>
  <c r="AA122" i="11"/>
  <c r="W126" i="11"/>
  <c r="W117" i="11"/>
  <c r="S131" i="11"/>
  <c r="G123" i="11"/>
  <c r="T73" i="11"/>
  <c r="AA99" i="11"/>
  <c r="G102" i="11"/>
  <c r="G93" i="11"/>
  <c r="G99" i="11"/>
  <c r="N131" i="11"/>
  <c r="F117" i="11"/>
  <c r="F126" i="11"/>
  <c r="H73" i="11"/>
  <c r="F73" i="11"/>
  <c r="J122" i="11" l="1"/>
  <c r="Z122" i="11"/>
  <c r="AD103" i="11"/>
  <c r="AD127" i="11"/>
  <c r="Z123" i="11"/>
  <c r="Z73" i="11"/>
  <c r="M99" i="11"/>
  <c r="S77" i="11"/>
  <c r="K77" i="11"/>
  <c r="AC122" i="11"/>
  <c r="AC98" i="11"/>
  <c r="Y122" i="11"/>
  <c r="Y98" i="11"/>
  <c r="U77" i="11"/>
  <c r="T77" i="11"/>
  <c r="Z77" i="11"/>
  <c r="U74" i="11"/>
  <c r="X77" i="11"/>
  <c r="AC73" i="11"/>
  <c r="AC99" i="11"/>
  <c r="Y74" i="11"/>
  <c r="Y73" i="11"/>
  <c r="Y123" i="11"/>
  <c r="Q77" i="11"/>
  <c r="O77" i="11"/>
  <c r="J77" i="11"/>
  <c r="V77" i="11"/>
  <c r="L77" i="11"/>
  <c r="T74" i="11"/>
  <c r="AC77" i="11"/>
  <c r="U98" i="11"/>
  <c r="U122" i="11"/>
  <c r="N77" i="11"/>
  <c r="P77" i="11"/>
  <c r="Y77" i="11"/>
  <c r="I73" i="11"/>
  <c r="I123" i="11"/>
  <c r="Q73" i="11"/>
  <c r="Q123" i="11"/>
  <c r="M98" i="11"/>
  <c r="M122" i="11"/>
  <c r="E77" i="11"/>
  <c r="AB77" i="11"/>
  <c r="D77" i="11"/>
  <c r="G77" i="11"/>
  <c r="AD77" i="11"/>
  <c r="F77" i="11"/>
  <c r="F127" i="11"/>
  <c r="S127" i="11"/>
  <c r="W127" i="11"/>
  <c r="L103" i="11"/>
  <c r="P103" i="11"/>
  <c r="T103" i="11"/>
  <c r="T127" i="11"/>
  <c r="X127" i="11"/>
  <c r="AB127" i="11"/>
  <c r="AC103" i="11"/>
  <c r="J127" i="11"/>
  <c r="E127" i="11"/>
  <c r="Y127" i="11"/>
  <c r="N103" i="11"/>
  <c r="V103" i="11"/>
  <c r="H127" i="11"/>
  <c r="I127" i="11"/>
  <c r="G127" i="11"/>
  <c r="K127" i="11"/>
  <c r="O127" i="11"/>
  <c r="D103" i="11"/>
  <c r="AB103" i="11"/>
  <c r="R127" i="11"/>
  <c r="Z127" i="11"/>
  <c r="K103" i="11"/>
  <c r="W103" i="11"/>
  <c r="D127" i="11"/>
  <c r="L127" i="11"/>
  <c r="P127" i="11"/>
  <c r="I103" i="11"/>
  <c r="O103" i="11"/>
  <c r="Q127" i="11"/>
  <c r="U127" i="11"/>
  <c r="F103" i="11"/>
  <c r="Z103" i="11"/>
  <c r="V127" i="11"/>
  <c r="G103" i="11"/>
  <c r="S103" i="11"/>
  <c r="AA127" i="11"/>
  <c r="H103" i="11"/>
  <c r="Q103" i="11"/>
  <c r="Y103" i="11"/>
  <c r="AC127" i="11"/>
  <c r="R103" i="11"/>
  <c r="N127" i="11"/>
  <c r="AA103" i="11"/>
  <c r="X103" i="11"/>
  <c r="U103" i="11"/>
  <c r="J103" i="11"/>
  <c r="E103" i="11"/>
  <c r="I77" i="11"/>
  <c r="AA77" i="11"/>
  <c r="I98" i="11"/>
  <c r="I122" i="11"/>
  <c r="M123" i="11"/>
  <c r="Q122" i="11"/>
  <c r="Q98" i="11"/>
  <c r="R77" i="11"/>
  <c r="V74" i="11"/>
  <c r="AC123" i="11"/>
  <c r="U73" i="11"/>
  <c r="U123" i="11"/>
  <c r="I30" i="11"/>
  <c r="H77" i="11"/>
  <c r="L74" i="11" l="1"/>
  <c r="W74" i="11"/>
  <c r="Q74" i="11"/>
  <c r="I74" i="11"/>
  <c r="H74" i="11"/>
  <c r="AC74" i="11"/>
  <c r="AB74" i="11"/>
  <c r="AD74" i="11"/>
  <c r="N124" i="11"/>
  <c r="AA100" i="11"/>
  <c r="Q100" i="11"/>
  <c r="AC100" i="11"/>
  <c r="Q124" i="11"/>
  <c r="U124" i="11"/>
  <c r="AC124" i="11"/>
  <c r="O124" i="11"/>
  <c r="X100" i="11"/>
  <c r="R124" i="11"/>
  <c r="K100" i="11"/>
  <c r="W100" i="11"/>
  <c r="P124" i="11"/>
  <c r="I100" i="11"/>
  <c r="Y124" i="11"/>
  <c r="F124" i="11"/>
  <c r="S124" i="11"/>
  <c r="W124" i="11"/>
  <c r="D100" i="11"/>
  <c r="T124" i="11"/>
  <c r="X124" i="11"/>
  <c r="AB124" i="11"/>
  <c r="U100" i="11"/>
  <c r="J124" i="11"/>
  <c r="E124" i="11"/>
  <c r="V100" i="11"/>
  <c r="F74" i="11"/>
  <c r="D74" i="11"/>
  <c r="G124" i="11"/>
  <c r="K124" i="11"/>
  <c r="AB100" i="11"/>
  <c r="D124" i="11"/>
  <c r="Z100" i="11"/>
  <c r="V124" i="11"/>
  <c r="G100" i="11"/>
  <c r="S100" i="11"/>
  <c r="AA124" i="11"/>
  <c r="H100" i="11"/>
  <c r="L100" i="11"/>
  <c r="P100" i="11"/>
  <c r="T100" i="11"/>
  <c r="H124" i="11"/>
  <c r="Y100" i="11"/>
  <c r="F100" i="11"/>
  <c r="J100" i="11"/>
  <c r="N100" i="11"/>
  <c r="R100" i="11"/>
  <c r="Z124" i="11"/>
  <c r="L124" i="11"/>
  <c r="E100" i="11"/>
  <c r="O100" i="11"/>
  <c r="I124" i="11"/>
  <c r="G74" i="11"/>
  <c r="O74" i="11"/>
  <c r="J74" i="11"/>
  <c r="E74" i="11"/>
  <c r="S74" i="11"/>
  <c r="K74" i="11"/>
  <c r="AA74" i="11"/>
  <c r="Z74" i="11"/>
  <c r="P74" i="11"/>
  <c r="R74" i="11"/>
  <c r="X74" i="11"/>
  <c r="N74" i="11"/>
  <c r="E136" i="6" l="1"/>
  <c r="F136" i="6"/>
  <c r="G136" i="6"/>
  <c r="H136" i="6"/>
  <c r="I136" i="6"/>
  <c r="J136" i="6"/>
  <c r="K136" i="6"/>
  <c r="L136" i="6"/>
  <c r="M136" i="6"/>
  <c r="N136" i="6"/>
  <c r="O136" i="6"/>
  <c r="P136" i="6"/>
  <c r="Q136" i="6"/>
  <c r="R136" i="6"/>
  <c r="S136" i="6"/>
  <c r="T136" i="6"/>
  <c r="U136" i="6"/>
  <c r="V136" i="6"/>
  <c r="W136" i="6"/>
  <c r="X136" i="6"/>
  <c r="Y136" i="6"/>
  <c r="Z136" i="6"/>
  <c r="AA136" i="6"/>
  <c r="AB136" i="6"/>
  <c r="AC136" i="6"/>
  <c r="AD136" i="6"/>
  <c r="AE136" i="6"/>
  <c r="D136" i="6"/>
  <c r="E135" i="6"/>
  <c r="F135" i="6"/>
  <c r="G135" i="6"/>
  <c r="H135" i="6"/>
  <c r="I135" i="6"/>
  <c r="J135" i="6"/>
  <c r="K135" i="6"/>
  <c r="L135" i="6"/>
  <c r="M135" i="6"/>
  <c r="N135" i="6"/>
  <c r="O135" i="6"/>
  <c r="P135" i="6"/>
  <c r="Q135" i="6"/>
  <c r="R135" i="6"/>
  <c r="S135" i="6"/>
  <c r="T135" i="6"/>
  <c r="U135" i="6"/>
  <c r="V135" i="6"/>
  <c r="W135" i="6"/>
  <c r="X135" i="6"/>
  <c r="Y135" i="6"/>
  <c r="Z135" i="6"/>
  <c r="AA135" i="6"/>
  <c r="AB135" i="6"/>
  <c r="AC135" i="6"/>
  <c r="AD135" i="6"/>
  <c r="AE135" i="6"/>
  <c r="E134" i="6"/>
  <c r="F134" i="6"/>
  <c r="G134" i="6"/>
  <c r="H134" i="6"/>
  <c r="I134" i="6"/>
  <c r="J134" i="6"/>
  <c r="K134" i="6"/>
  <c r="L134" i="6"/>
  <c r="M134" i="6"/>
  <c r="N134" i="6"/>
  <c r="O134" i="6"/>
  <c r="P134" i="6"/>
  <c r="Q134" i="6"/>
  <c r="R134" i="6"/>
  <c r="S134" i="6"/>
  <c r="T134" i="6"/>
  <c r="U134" i="6"/>
  <c r="V134" i="6"/>
  <c r="W134" i="6"/>
  <c r="X134" i="6"/>
  <c r="Y134" i="6"/>
  <c r="Z134" i="6"/>
  <c r="AA134" i="6"/>
  <c r="AB134" i="6"/>
  <c r="AC134" i="6"/>
  <c r="AD134" i="6"/>
  <c r="AE134" i="6"/>
  <c r="D134" i="6"/>
  <c r="E133" i="6"/>
  <c r="F133" i="6"/>
  <c r="G133" i="6"/>
  <c r="H133" i="6"/>
  <c r="I133" i="6"/>
  <c r="J133" i="6"/>
  <c r="K133" i="6"/>
  <c r="L133" i="6"/>
  <c r="M133" i="6"/>
  <c r="N133" i="6"/>
  <c r="O133" i="6"/>
  <c r="P133" i="6"/>
  <c r="Q133" i="6"/>
  <c r="R133" i="6"/>
  <c r="S133" i="6"/>
  <c r="T133" i="6"/>
  <c r="U133" i="6"/>
  <c r="V133" i="6"/>
  <c r="W133" i="6"/>
  <c r="X133" i="6"/>
  <c r="Y133" i="6"/>
  <c r="Z133" i="6"/>
  <c r="AA133" i="6"/>
  <c r="AB133" i="6"/>
  <c r="AC133" i="6"/>
  <c r="AD133" i="6"/>
  <c r="AE133" i="6"/>
  <c r="J132" i="6"/>
  <c r="K132" i="6"/>
  <c r="L132" i="6"/>
  <c r="M132" i="6"/>
  <c r="N132" i="6"/>
  <c r="O132" i="6"/>
  <c r="P132" i="6"/>
  <c r="Q132" i="6"/>
  <c r="R132" i="6"/>
  <c r="S132" i="6"/>
  <c r="T132" i="6"/>
  <c r="U132" i="6"/>
  <c r="V132" i="6"/>
  <c r="W132" i="6"/>
  <c r="X132" i="6"/>
  <c r="Y132" i="6"/>
  <c r="Z132" i="6"/>
  <c r="AA132" i="6"/>
  <c r="AB132" i="6"/>
  <c r="AC132" i="6"/>
  <c r="AD132" i="6"/>
  <c r="I132" i="6"/>
  <c r="J131" i="6"/>
  <c r="K131" i="6"/>
  <c r="L131" i="6"/>
  <c r="M131" i="6"/>
  <c r="N131" i="6"/>
  <c r="O131" i="6"/>
  <c r="P131" i="6"/>
  <c r="Q131" i="6"/>
  <c r="R131" i="6"/>
  <c r="S131" i="6"/>
  <c r="T131" i="6"/>
  <c r="U131" i="6"/>
  <c r="V131" i="6"/>
  <c r="W131" i="6"/>
  <c r="X131" i="6"/>
  <c r="Y131" i="6"/>
  <c r="Z131" i="6"/>
  <c r="AA131" i="6"/>
  <c r="AB131" i="6"/>
  <c r="AC131" i="6"/>
  <c r="AD131" i="6"/>
  <c r="I131" i="6"/>
  <c r="J130" i="6"/>
  <c r="K130" i="6"/>
  <c r="L130" i="6"/>
  <c r="M130" i="6"/>
  <c r="N130" i="6"/>
  <c r="O130" i="6"/>
  <c r="P130" i="6"/>
  <c r="Q130" i="6"/>
  <c r="R130" i="6"/>
  <c r="S130" i="6"/>
  <c r="T130" i="6"/>
  <c r="U130" i="6"/>
  <c r="V130" i="6"/>
  <c r="W130" i="6"/>
  <c r="X130" i="6"/>
  <c r="Y130" i="6"/>
  <c r="Z130" i="6"/>
  <c r="AA130" i="6"/>
  <c r="AB130" i="6"/>
  <c r="AC130" i="6"/>
  <c r="AD130" i="6"/>
  <c r="I130" i="6"/>
  <c r="J129" i="6"/>
  <c r="K129" i="6"/>
  <c r="L129" i="6"/>
  <c r="M129" i="6"/>
  <c r="N129" i="6"/>
  <c r="O129" i="6"/>
  <c r="P129" i="6"/>
  <c r="Q129" i="6"/>
  <c r="R129" i="6"/>
  <c r="S129" i="6"/>
  <c r="T129" i="6"/>
  <c r="U129" i="6"/>
  <c r="V129" i="6"/>
  <c r="W129" i="6"/>
  <c r="X129" i="6"/>
  <c r="Y129" i="6"/>
  <c r="Z129" i="6"/>
  <c r="AA129" i="6"/>
  <c r="AB129" i="6"/>
  <c r="AC129" i="6"/>
  <c r="AD129" i="6"/>
  <c r="E128" i="6"/>
  <c r="F128" i="6"/>
  <c r="G128" i="6"/>
  <c r="H128" i="6"/>
  <c r="I128" i="6"/>
  <c r="J128" i="6"/>
  <c r="K128" i="6"/>
  <c r="L128" i="6"/>
  <c r="M128" i="6"/>
  <c r="N128" i="6"/>
  <c r="O128" i="6"/>
  <c r="P128" i="6"/>
  <c r="Q128" i="6"/>
  <c r="R128" i="6"/>
  <c r="S128" i="6"/>
  <c r="T128" i="6"/>
  <c r="U128" i="6"/>
  <c r="V128" i="6"/>
  <c r="W128" i="6"/>
  <c r="X128" i="6"/>
  <c r="Y128" i="6"/>
  <c r="Z128" i="6"/>
  <c r="AA128" i="6"/>
  <c r="AB128" i="6"/>
  <c r="AC128" i="6"/>
  <c r="AD128" i="6"/>
  <c r="AE128" i="6"/>
  <c r="E127" i="6"/>
  <c r="F127" i="6"/>
  <c r="G127" i="6"/>
  <c r="H127" i="6"/>
  <c r="I127" i="6"/>
  <c r="J127" i="6"/>
  <c r="K127" i="6"/>
  <c r="L127" i="6"/>
  <c r="M127" i="6"/>
  <c r="N127" i="6"/>
  <c r="O127" i="6"/>
  <c r="P127" i="6"/>
  <c r="Q127" i="6"/>
  <c r="R127" i="6"/>
  <c r="S127" i="6"/>
  <c r="T127" i="6"/>
  <c r="U127" i="6"/>
  <c r="V127" i="6"/>
  <c r="W127" i="6"/>
  <c r="X127" i="6"/>
  <c r="Y127" i="6"/>
  <c r="Z127" i="6"/>
  <c r="AA127" i="6"/>
  <c r="AB127" i="6"/>
  <c r="AC127" i="6"/>
  <c r="AD127" i="6"/>
  <c r="AE127" i="6"/>
  <c r="E126" i="6"/>
  <c r="F126" i="6"/>
  <c r="G126" i="6"/>
  <c r="H126" i="6"/>
  <c r="I126" i="6"/>
  <c r="J126" i="6"/>
  <c r="K126" i="6"/>
  <c r="L126" i="6"/>
  <c r="M126" i="6"/>
  <c r="N126" i="6"/>
  <c r="O126" i="6"/>
  <c r="P126" i="6"/>
  <c r="Q126" i="6"/>
  <c r="R126" i="6"/>
  <c r="S126" i="6"/>
  <c r="T126" i="6"/>
  <c r="U126" i="6"/>
  <c r="V126" i="6"/>
  <c r="W126" i="6"/>
  <c r="X126" i="6"/>
  <c r="Y126" i="6"/>
  <c r="Z126" i="6"/>
  <c r="AA126" i="6"/>
  <c r="AB126" i="6"/>
  <c r="AC126" i="6"/>
  <c r="AD126" i="6"/>
  <c r="AE126" i="6"/>
  <c r="E125" i="6"/>
  <c r="F125" i="6"/>
  <c r="G125" i="6"/>
  <c r="H125" i="6"/>
  <c r="I125" i="6"/>
  <c r="J125" i="6"/>
  <c r="K125" i="6"/>
  <c r="L125" i="6"/>
  <c r="M125" i="6"/>
  <c r="N125" i="6"/>
  <c r="O125" i="6"/>
  <c r="P125" i="6"/>
  <c r="Q125" i="6"/>
  <c r="R125" i="6"/>
  <c r="S125" i="6"/>
  <c r="T125" i="6"/>
  <c r="U125" i="6"/>
  <c r="V125" i="6"/>
  <c r="W125" i="6"/>
  <c r="X125" i="6"/>
  <c r="Y125" i="6"/>
  <c r="Z125" i="6"/>
  <c r="AA125" i="6"/>
  <c r="AB125" i="6"/>
  <c r="AC125" i="6"/>
  <c r="AD125" i="6"/>
  <c r="AE125" i="6"/>
  <c r="N124" i="6"/>
  <c r="O124" i="6"/>
  <c r="P124" i="6"/>
  <c r="Q124" i="6"/>
  <c r="R124" i="6"/>
  <c r="S124" i="6"/>
  <c r="T124" i="6"/>
  <c r="U124" i="6"/>
  <c r="V124" i="6"/>
  <c r="W124" i="6"/>
  <c r="X124" i="6"/>
  <c r="Y124" i="6"/>
  <c r="Z124" i="6"/>
  <c r="AA124" i="6"/>
  <c r="AB124" i="6"/>
  <c r="AC124" i="6"/>
  <c r="AD124" i="6"/>
  <c r="M124" i="6"/>
  <c r="N122" i="6"/>
  <c r="O122" i="6"/>
  <c r="P122" i="6"/>
  <c r="Q122" i="6"/>
  <c r="R122" i="6"/>
  <c r="S122" i="6"/>
  <c r="T122" i="6"/>
  <c r="U122" i="6"/>
  <c r="V122" i="6"/>
  <c r="W122" i="6"/>
  <c r="X122" i="6"/>
  <c r="Y122" i="6"/>
  <c r="Z122" i="6"/>
  <c r="AA122" i="6"/>
  <c r="AB122" i="6"/>
  <c r="AC122" i="6"/>
  <c r="AD122" i="6"/>
  <c r="M122" i="6"/>
  <c r="N120" i="6"/>
  <c r="O120" i="6"/>
  <c r="P120" i="6"/>
  <c r="Q120" i="6"/>
  <c r="R120" i="6"/>
  <c r="S120" i="6"/>
  <c r="T120" i="6"/>
  <c r="U120" i="6"/>
  <c r="V120" i="6"/>
  <c r="W120" i="6"/>
  <c r="X120" i="6"/>
  <c r="Y120" i="6"/>
  <c r="Z120" i="6"/>
  <c r="AA120" i="6"/>
  <c r="AB120" i="6"/>
  <c r="AC120" i="6"/>
  <c r="AD120" i="6"/>
  <c r="M120" i="6"/>
  <c r="N123" i="6"/>
  <c r="O123" i="6"/>
  <c r="P123" i="6"/>
  <c r="Q123" i="6"/>
  <c r="R123" i="6"/>
  <c r="S123" i="6"/>
  <c r="T123" i="6"/>
  <c r="U123" i="6"/>
  <c r="V123" i="6"/>
  <c r="W123" i="6"/>
  <c r="X123" i="6"/>
  <c r="Y123" i="6"/>
  <c r="Z123" i="6"/>
  <c r="AA123" i="6"/>
  <c r="AB123" i="6"/>
  <c r="AC123" i="6"/>
  <c r="AD123" i="6"/>
  <c r="M123" i="6"/>
  <c r="N121" i="6"/>
  <c r="O121" i="6"/>
  <c r="P121" i="6"/>
  <c r="Q121" i="6"/>
  <c r="R121" i="6"/>
  <c r="S121" i="6"/>
  <c r="T121" i="6"/>
  <c r="U121" i="6"/>
  <c r="V121" i="6"/>
  <c r="W121" i="6"/>
  <c r="X121" i="6"/>
  <c r="Y121" i="6"/>
  <c r="Z121" i="6"/>
  <c r="AA121" i="6"/>
  <c r="AB121" i="6"/>
  <c r="AC121" i="6"/>
  <c r="AD121" i="6"/>
  <c r="M121" i="6"/>
  <c r="N119" i="6"/>
  <c r="O119" i="6"/>
  <c r="P119" i="6"/>
  <c r="Q119" i="6"/>
  <c r="R119" i="6"/>
  <c r="S119" i="6"/>
  <c r="T119" i="6"/>
  <c r="U119" i="6"/>
  <c r="V119" i="6"/>
  <c r="W119" i="6"/>
  <c r="X119" i="6"/>
  <c r="Y119" i="6"/>
  <c r="Z119" i="6"/>
  <c r="AA119" i="6"/>
  <c r="AB119" i="6"/>
  <c r="AC119" i="6"/>
  <c r="AD119" i="6"/>
  <c r="M119" i="6"/>
  <c r="I118" i="6"/>
  <c r="J118" i="6"/>
  <c r="K118" i="6"/>
  <c r="L118" i="6"/>
  <c r="M118" i="6"/>
  <c r="N118" i="6"/>
  <c r="O118" i="6"/>
  <c r="P118" i="6"/>
  <c r="Q118" i="6"/>
  <c r="R118" i="6"/>
  <c r="S118" i="6"/>
  <c r="T118" i="6"/>
  <c r="U118" i="6"/>
  <c r="V118" i="6"/>
  <c r="W118" i="6"/>
  <c r="X118" i="6"/>
  <c r="Y118" i="6"/>
  <c r="Z118" i="6"/>
  <c r="AA118" i="6"/>
  <c r="AB118" i="6"/>
  <c r="AC118" i="6"/>
  <c r="AD118" i="6"/>
  <c r="H118" i="6"/>
  <c r="I117" i="6"/>
  <c r="J117" i="6"/>
  <c r="K117" i="6"/>
  <c r="L117" i="6"/>
  <c r="M117" i="6"/>
  <c r="N117" i="6"/>
  <c r="O117" i="6"/>
  <c r="P117" i="6"/>
  <c r="Q117" i="6"/>
  <c r="R117" i="6"/>
  <c r="S117" i="6"/>
  <c r="T117" i="6"/>
  <c r="U117" i="6"/>
  <c r="V117" i="6"/>
  <c r="W117" i="6"/>
  <c r="X117" i="6"/>
  <c r="Y117" i="6"/>
  <c r="Z117" i="6"/>
  <c r="AA117" i="6"/>
  <c r="AB117" i="6"/>
  <c r="AC117" i="6"/>
  <c r="AD117" i="6"/>
  <c r="I116" i="6"/>
  <c r="J116" i="6"/>
  <c r="K116" i="6"/>
  <c r="L116" i="6"/>
  <c r="M116" i="6"/>
  <c r="N116" i="6"/>
  <c r="O116" i="6"/>
  <c r="P116" i="6"/>
  <c r="Q116" i="6"/>
  <c r="R116" i="6"/>
  <c r="S116" i="6"/>
  <c r="T116" i="6"/>
  <c r="U116" i="6"/>
  <c r="V116" i="6"/>
  <c r="W116" i="6"/>
  <c r="X116" i="6"/>
  <c r="Y116" i="6"/>
  <c r="Z116" i="6"/>
  <c r="AA116" i="6"/>
  <c r="AB116" i="6"/>
  <c r="AC116" i="6"/>
  <c r="AD116" i="6"/>
  <c r="H116" i="6"/>
  <c r="I115" i="6"/>
  <c r="J115" i="6"/>
  <c r="K115" i="6"/>
  <c r="L115" i="6"/>
  <c r="M115" i="6"/>
  <c r="N115" i="6"/>
  <c r="O115" i="6"/>
  <c r="P115" i="6"/>
  <c r="Q115" i="6"/>
  <c r="R115" i="6"/>
  <c r="S115" i="6"/>
  <c r="T115" i="6"/>
  <c r="U115" i="6"/>
  <c r="V115" i="6"/>
  <c r="W115" i="6"/>
  <c r="X115" i="6"/>
  <c r="Y115" i="6"/>
  <c r="Z115" i="6"/>
  <c r="AA115" i="6"/>
  <c r="AB115" i="6"/>
  <c r="AC115" i="6"/>
  <c r="AD115" i="6"/>
  <c r="I114" i="6"/>
  <c r="J114" i="6"/>
  <c r="K114" i="6"/>
  <c r="L114" i="6"/>
  <c r="M114" i="6"/>
  <c r="N114" i="6"/>
  <c r="O114" i="6"/>
  <c r="P114" i="6"/>
  <c r="Q114" i="6"/>
  <c r="R114" i="6"/>
  <c r="S114" i="6"/>
  <c r="T114" i="6"/>
  <c r="U114" i="6"/>
  <c r="V114" i="6"/>
  <c r="W114" i="6"/>
  <c r="X114" i="6"/>
  <c r="Y114" i="6"/>
  <c r="Z114" i="6"/>
  <c r="AA114" i="6"/>
  <c r="AB114" i="6"/>
  <c r="AC114" i="6"/>
  <c r="AD114" i="6"/>
  <c r="H114" i="6"/>
  <c r="I113" i="6"/>
  <c r="J113" i="6"/>
  <c r="K113" i="6"/>
  <c r="L113" i="6"/>
  <c r="M113" i="6"/>
  <c r="N113" i="6"/>
  <c r="O113" i="6"/>
  <c r="P113" i="6"/>
  <c r="Q113" i="6"/>
  <c r="R113" i="6"/>
  <c r="S113" i="6"/>
  <c r="T113" i="6"/>
  <c r="U113" i="6"/>
  <c r="V113" i="6"/>
  <c r="W113" i="6"/>
  <c r="X113" i="6"/>
  <c r="Y113" i="6"/>
  <c r="Z113" i="6"/>
  <c r="AA113" i="6"/>
  <c r="AB113" i="6"/>
  <c r="AC113" i="6"/>
  <c r="AD113" i="6"/>
  <c r="I112" i="6"/>
  <c r="J112" i="6"/>
  <c r="K112" i="6"/>
  <c r="L112" i="6"/>
  <c r="M112" i="6"/>
  <c r="N112" i="6"/>
  <c r="O112" i="6"/>
  <c r="P112" i="6"/>
  <c r="Q112" i="6"/>
  <c r="R112" i="6"/>
  <c r="S112" i="6"/>
  <c r="T112" i="6"/>
  <c r="U112" i="6"/>
  <c r="V112" i="6"/>
  <c r="W112" i="6"/>
  <c r="X112" i="6"/>
  <c r="Y112" i="6"/>
  <c r="Z112" i="6"/>
  <c r="AA112" i="6"/>
  <c r="AB112" i="6"/>
  <c r="AC112" i="6"/>
  <c r="AD112" i="6"/>
  <c r="H112" i="6"/>
  <c r="I111" i="6"/>
  <c r="J111" i="6"/>
  <c r="K111" i="6"/>
  <c r="L111" i="6"/>
  <c r="M111" i="6"/>
  <c r="N111" i="6"/>
  <c r="O111" i="6"/>
  <c r="P111" i="6"/>
  <c r="Q111" i="6"/>
  <c r="R111" i="6"/>
  <c r="S111" i="6"/>
  <c r="T111" i="6"/>
  <c r="U111" i="6"/>
  <c r="V111" i="6"/>
  <c r="W111" i="6"/>
  <c r="X111" i="6"/>
  <c r="Y111" i="6"/>
  <c r="Z111" i="6"/>
  <c r="AA111" i="6"/>
  <c r="AB111" i="6"/>
  <c r="AC111" i="6"/>
  <c r="AD111" i="6"/>
  <c r="I110" i="6"/>
  <c r="J110" i="6"/>
  <c r="K110" i="6"/>
  <c r="L110" i="6"/>
  <c r="M110" i="6"/>
  <c r="N110" i="6"/>
  <c r="O110" i="6"/>
  <c r="P110" i="6"/>
  <c r="Q110" i="6"/>
  <c r="R110" i="6"/>
  <c r="S110" i="6"/>
  <c r="T110" i="6"/>
  <c r="U110" i="6"/>
  <c r="V110" i="6"/>
  <c r="W110" i="6"/>
  <c r="X110" i="6"/>
  <c r="Y110" i="6"/>
  <c r="Z110" i="6"/>
  <c r="AA110" i="6"/>
  <c r="AB110" i="6"/>
  <c r="AC110" i="6"/>
  <c r="AD110" i="6"/>
  <c r="H110" i="6"/>
  <c r="I109" i="6"/>
  <c r="J109" i="6"/>
  <c r="K109" i="6"/>
  <c r="L109" i="6"/>
  <c r="M109" i="6"/>
  <c r="N109" i="6"/>
  <c r="O109" i="6"/>
  <c r="P109" i="6"/>
  <c r="Q109" i="6"/>
  <c r="R109" i="6"/>
  <c r="S109" i="6"/>
  <c r="T109" i="6"/>
  <c r="U109" i="6"/>
  <c r="V109" i="6"/>
  <c r="W109" i="6"/>
  <c r="X109" i="6"/>
  <c r="Y109" i="6"/>
  <c r="Z109" i="6"/>
  <c r="AA109" i="6"/>
  <c r="AB109" i="6"/>
  <c r="AC109" i="6"/>
  <c r="AD109" i="6"/>
  <c r="H109" i="6"/>
  <c r="I106" i="6"/>
  <c r="J106" i="6"/>
  <c r="K106" i="6"/>
  <c r="L106" i="6"/>
  <c r="M106" i="6"/>
  <c r="N106" i="6"/>
  <c r="O106" i="6"/>
  <c r="P106" i="6"/>
  <c r="Q106" i="6"/>
  <c r="R106" i="6"/>
  <c r="S106" i="6"/>
  <c r="T106" i="6"/>
  <c r="U106" i="6"/>
  <c r="V106" i="6"/>
  <c r="W106" i="6"/>
  <c r="X106" i="6"/>
  <c r="Y106" i="6"/>
  <c r="Z106" i="6"/>
  <c r="AA106" i="6"/>
  <c r="AB106" i="6"/>
  <c r="AC106" i="6"/>
  <c r="AD106" i="6"/>
  <c r="H106" i="6"/>
  <c r="I105" i="6"/>
  <c r="J105" i="6"/>
  <c r="K105" i="6"/>
  <c r="L105" i="6"/>
  <c r="M105" i="6"/>
  <c r="N105" i="6"/>
  <c r="O105" i="6"/>
  <c r="P105" i="6"/>
  <c r="Q105" i="6"/>
  <c r="R105" i="6"/>
  <c r="S105" i="6"/>
  <c r="T105" i="6"/>
  <c r="U105" i="6"/>
  <c r="V105" i="6"/>
  <c r="W105" i="6"/>
  <c r="X105" i="6"/>
  <c r="Y105" i="6"/>
  <c r="Z105" i="6"/>
  <c r="AA105" i="6"/>
  <c r="AB105" i="6"/>
  <c r="AC105" i="6"/>
  <c r="AD105" i="6"/>
  <c r="I104" i="6"/>
  <c r="J104" i="6"/>
  <c r="K104" i="6"/>
  <c r="L104" i="6"/>
  <c r="M104" i="6"/>
  <c r="N104" i="6"/>
  <c r="O104" i="6"/>
  <c r="P104" i="6"/>
  <c r="Q104" i="6"/>
  <c r="R104" i="6"/>
  <c r="S104" i="6"/>
  <c r="T104" i="6"/>
  <c r="U104" i="6"/>
  <c r="V104" i="6"/>
  <c r="W104" i="6"/>
  <c r="X104" i="6"/>
  <c r="Y104" i="6"/>
  <c r="Z104" i="6"/>
  <c r="AA104" i="6"/>
  <c r="AB104" i="6"/>
  <c r="AC104" i="6"/>
  <c r="AD104" i="6"/>
  <c r="H104" i="6"/>
  <c r="I103" i="6"/>
  <c r="J103" i="6"/>
  <c r="K103" i="6"/>
  <c r="L103" i="6"/>
  <c r="M103" i="6"/>
  <c r="N103" i="6"/>
  <c r="O103" i="6"/>
  <c r="P103" i="6"/>
  <c r="Q103" i="6"/>
  <c r="R103" i="6"/>
  <c r="S103" i="6"/>
  <c r="T103" i="6"/>
  <c r="U103" i="6"/>
  <c r="V103" i="6"/>
  <c r="W103" i="6"/>
  <c r="X103" i="6"/>
  <c r="Y103" i="6"/>
  <c r="Z103" i="6"/>
  <c r="AA103" i="6"/>
  <c r="AB103" i="6"/>
  <c r="AC103" i="6"/>
  <c r="AD103" i="6"/>
  <c r="I102" i="6"/>
  <c r="J102" i="6"/>
  <c r="K102" i="6"/>
  <c r="L102" i="6"/>
  <c r="M102" i="6"/>
  <c r="N102" i="6"/>
  <c r="O102" i="6"/>
  <c r="P102" i="6"/>
  <c r="Q102" i="6"/>
  <c r="R102" i="6"/>
  <c r="S102" i="6"/>
  <c r="T102" i="6"/>
  <c r="U102" i="6"/>
  <c r="V102" i="6"/>
  <c r="W102" i="6"/>
  <c r="X102" i="6"/>
  <c r="Y102" i="6"/>
  <c r="Z102" i="6"/>
  <c r="AA102" i="6"/>
  <c r="AB102" i="6"/>
  <c r="AC102" i="6"/>
  <c r="AD102" i="6"/>
  <c r="H102" i="6"/>
  <c r="I101" i="6"/>
  <c r="J101" i="6"/>
  <c r="K101" i="6"/>
  <c r="L101" i="6"/>
  <c r="M101" i="6"/>
  <c r="N101" i="6"/>
  <c r="O101" i="6"/>
  <c r="P101" i="6"/>
  <c r="Q101" i="6"/>
  <c r="R101" i="6"/>
  <c r="S101" i="6"/>
  <c r="T101" i="6"/>
  <c r="U101" i="6"/>
  <c r="V101" i="6"/>
  <c r="W101" i="6"/>
  <c r="X101" i="6"/>
  <c r="Y101" i="6"/>
  <c r="Z101" i="6"/>
  <c r="AA101" i="6"/>
  <c r="AB101" i="6"/>
  <c r="AC101" i="6"/>
  <c r="AD101" i="6"/>
  <c r="I100" i="6"/>
  <c r="J100" i="6"/>
  <c r="K100" i="6"/>
  <c r="L100" i="6"/>
  <c r="M100" i="6"/>
  <c r="N100" i="6"/>
  <c r="O100" i="6"/>
  <c r="P100" i="6"/>
  <c r="Q100" i="6"/>
  <c r="R100" i="6"/>
  <c r="S100" i="6"/>
  <c r="T100" i="6"/>
  <c r="U100" i="6"/>
  <c r="V100" i="6"/>
  <c r="W100" i="6"/>
  <c r="X100" i="6"/>
  <c r="Y100" i="6"/>
  <c r="Z100" i="6"/>
  <c r="AA100" i="6"/>
  <c r="AB100" i="6"/>
  <c r="AC100" i="6"/>
  <c r="AD100" i="6"/>
  <c r="H100" i="6"/>
  <c r="I99" i="6"/>
  <c r="J99" i="6"/>
  <c r="K99" i="6"/>
  <c r="L99" i="6"/>
  <c r="M99" i="6"/>
  <c r="N99" i="6"/>
  <c r="O99" i="6"/>
  <c r="P99" i="6"/>
  <c r="Q99" i="6"/>
  <c r="R99" i="6"/>
  <c r="S99" i="6"/>
  <c r="T99" i="6"/>
  <c r="U99" i="6"/>
  <c r="V99" i="6"/>
  <c r="W99" i="6"/>
  <c r="X99" i="6"/>
  <c r="Y99" i="6"/>
  <c r="Z99" i="6"/>
  <c r="AA99" i="6"/>
  <c r="AB99" i="6"/>
  <c r="AC99" i="6"/>
  <c r="AD99" i="6"/>
  <c r="I98" i="6"/>
  <c r="J98" i="6"/>
  <c r="K98" i="6"/>
  <c r="L98" i="6"/>
  <c r="M98" i="6"/>
  <c r="N98" i="6"/>
  <c r="O98" i="6"/>
  <c r="P98" i="6"/>
  <c r="Q98" i="6"/>
  <c r="R98" i="6"/>
  <c r="S98" i="6"/>
  <c r="T98" i="6"/>
  <c r="U98" i="6"/>
  <c r="V98" i="6"/>
  <c r="W98" i="6"/>
  <c r="X98" i="6"/>
  <c r="Y98" i="6"/>
  <c r="Z98" i="6"/>
  <c r="AA98" i="6"/>
  <c r="AB98" i="6"/>
  <c r="AC98" i="6"/>
  <c r="AD98" i="6"/>
  <c r="H98" i="6"/>
  <c r="I97" i="6"/>
  <c r="J97" i="6"/>
  <c r="K97" i="6"/>
  <c r="L97" i="6"/>
  <c r="M97" i="6"/>
  <c r="N97" i="6"/>
  <c r="O97" i="6"/>
  <c r="P97" i="6"/>
  <c r="Q97" i="6"/>
  <c r="R97" i="6"/>
  <c r="S97" i="6"/>
  <c r="T97" i="6"/>
  <c r="U97" i="6"/>
  <c r="V97" i="6"/>
  <c r="W97" i="6"/>
  <c r="X97" i="6"/>
  <c r="Y97" i="6"/>
  <c r="Z97" i="6"/>
  <c r="AA97" i="6"/>
  <c r="AB97" i="6"/>
  <c r="AC97" i="6"/>
  <c r="AD97" i="6"/>
  <c r="I96" i="6"/>
  <c r="J96" i="6"/>
  <c r="K96" i="6"/>
  <c r="L96" i="6"/>
  <c r="M96" i="6"/>
  <c r="N96" i="6"/>
  <c r="O96" i="6"/>
  <c r="P96" i="6"/>
  <c r="Q96" i="6"/>
  <c r="R96" i="6"/>
  <c r="S96" i="6"/>
  <c r="T96" i="6"/>
  <c r="U96" i="6"/>
  <c r="V96" i="6"/>
  <c r="W96" i="6"/>
  <c r="X96" i="6"/>
  <c r="Y96" i="6"/>
  <c r="Z96" i="6"/>
  <c r="AA96" i="6"/>
  <c r="AB96" i="6"/>
  <c r="AC96" i="6"/>
  <c r="AD96" i="6"/>
  <c r="H96" i="6"/>
  <c r="I95" i="6"/>
  <c r="J95" i="6"/>
  <c r="K95" i="6"/>
  <c r="L95" i="6"/>
  <c r="M95" i="6"/>
  <c r="N95" i="6"/>
  <c r="O95" i="6"/>
  <c r="P95" i="6"/>
  <c r="Q95" i="6"/>
  <c r="R95" i="6"/>
  <c r="S95" i="6"/>
  <c r="T95" i="6"/>
  <c r="U95" i="6"/>
  <c r="V95" i="6"/>
  <c r="W95" i="6"/>
  <c r="X95" i="6"/>
  <c r="Y95" i="6"/>
  <c r="Z95" i="6"/>
  <c r="AA95" i="6"/>
  <c r="AB95" i="6"/>
  <c r="AC95" i="6"/>
  <c r="AD95" i="6"/>
  <c r="I94" i="6"/>
  <c r="J94" i="6"/>
  <c r="K94" i="6"/>
  <c r="L94" i="6"/>
  <c r="M94" i="6"/>
  <c r="N94" i="6"/>
  <c r="O94" i="6"/>
  <c r="P94" i="6"/>
  <c r="Q94" i="6"/>
  <c r="R94" i="6"/>
  <c r="S94" i="6"/>
  <c r="T94" i="6"/>
  <c r="U94" i="6"/>
  <c r="V94" i="6"/>
  <c r="W94" i="6"/>
  <c r="X94" i="6"/>
  <c r="Y94" i="6"/>
  <c r="Z94" i="6"/>
  <c r="AA94" i="6"/>
  <c r="AB94" i="6"/>
  <c r="AC94" i="6"/>
  <c r="AD94" i="6"/>
  <c r="H94" i="6"/>
  <c r="I93" i="6"/>
  <c r="J93" i="6"/>
  <c r="K93" i="6"/>
  <c r="L93" i="6"/>
  <c r="M93" i="6"/>
  <c r="N93" i="6"/>
  <c r="O93" i="6"/>
  <c r="P93" i="6"/>
  <c r="Q93" i="6"/>
  <c r="R93" i="6"/>
  <c r="S93" i="6"/>
  <c r="T93" i="6"/>
  <c r="U93" i="6"/>
  <c r="V93" i="6"/>
  <c r="W93" i="6"/>
  <c r="X93" i="6"/>
  <c r="Y93" i="6"/>
  <c r="Z93" i="6"/>
  <c r="AA93" i="6"/>
  <c r="AB93" i="6"/>
  <c r="AC93" i="6"/>
  <c r="AD93" i="6"/>
  <c r="C92" i="6"/>
  <c r="E92" i="6"/>
  <c r="F92" i="6"/>
  <c r="G92" i="6"/>
  <c r="H92" i="6"/>
  <c r="I92" i="6"/>
  <c r="J92" i="6"/>
  <c r="K92" i="6"/>
  <c r="L92" i="6"/>
  <c r="M92" i="6"/>
  <c r="N92" i="6"/>
  <c r="O92" i="6"/>
  <c r="P92" i="6"/>
  <c r="Q92" i="6"/>
  <c r="R92" i="6"/>
  <c r="S92" i="6"/>
  <c r="T92" i="6"/>
  <c r="U92" i="6"/>
  <c r="V92" i="6"/>
  <c r="W92" i="6"/>
  <c r="X92" i="6"/>
  <c r="Y92" i="6"/>
  <c r="Z92" i="6"/>
  <c r="AA92" i="6"/>
  <c r="AB92" i="6"/>
  <c r="AC92" i="6"/>
  <c r="AD92" i="6"/>
  <c r="AE92" i="6"/>
  <c r="AE91" i="6"/>
  <c r="E91" i="6"/>
  <c r="F91" i="6"/>
  <c r="G91" i="6"/>
  <c r="H91" i="6"/>
  <c r="I91" i="6"/>
  <c r="J91" i="6"/>
  <c r="K91" i="6"/>
  <c r="L91" i="6"/>
  <c r="M91" i="6"/>
  <c r="N91" i="6"/>
  <c r="O91" i="6"/>
  <c r="P91" i="6"/>
  <c r="Q91" i="6"/>
  <c r="R91" i="6"/>
  <c r="S91" i="6"/>
  <c r="T91" i="6"/>
  <c r="U91" i="6"/>
  <c r="V91" i="6"/>
  <c r="W91" i="6"/>
  <c r="X91" i="6"/>
  <c r="Y91" i="6"/>
  <c r="Z91" i="6"/>
  <c r="AA91" i="6"/>
  <c r="AB91" i="6"/>
  <c r="AC91" i="6"/>
  <c r="AD91" i="6"/>
  <c r="E90" i="6"/>
  <c r="F90" i="6"/>
  <c r="G90" i="6"/>
  <c r="H90" i="6"/>
  <c r="I90" i="6"/>
  <c r="J90" i="6"/>
  <c r="K90" i="6"/>
  <c r="L90" i="6"/>
  <c r="M90" i="6"/>
  <c r="N90" i="6"/>
  <c r="O90" i="6"/>
  <c r="P90" i="6"/>
  <c r="Q90" i="6"/>
  <c r="R90" i="6"/>
  <c r="S90" i="6"/>
  <c r="T90" i="6"/>
  <c r="U90" i="6"/>
  <c r="V90" i="6"/>
  <c r="W90" i="6"/>
  <c r="X90" i="6"/>
  <c r="Y90" i="6"/>
  <c r="Z90" i="6"/>
  <c r="AA90" i="6"/>
  <c r="AB90" i="6"/>
  <c r="AC90" i="6"/>
  <c r="AD90" i="6"/>
  <c r="E89" i="6"/>
  <c r="F89" i="6"/>
  <c r="G89" i="6"/>
  <c r="H89" i="6"/>
  <c r="I89" i="6"/>
  <c r="J89" i="6"/>
  <c r="K89" i="6"/>
  <c r="L89" i="6"/>
  <c r="M89" i="6"/>
  <c r="N89" i="6"/>
  <c r="O89" i="6"/>
  <c r="P89" i="6"/>
  <c r="Q89" i="6"/>
  <c r="R89" i="6"/>
  <c r="S89" i="6"/>
  <c r="T89" i="6"/>
  <c r="U89" i="6"/>
  <c r="V89" i="6"/>
  <c r="W89" i="6"/>
  <c r="X89" i="6"/>
  <c r="Y89" i="6"/>
  <c r="Z89" i="6"/>
  <c r="AA89" i="6"/>
  <c r="AB89" i="6"/>
  <c r="AC89" i="6"/>
  <c r="AD89" i="6"/>
  <c r="D89" i="6"/>
  <c r="E87" i="6" l="1"/>
  <c r="F87" i="6"/>
  <c r="G87" i="6"/>
  <c r="H87" i="6"/>
  <c r="I87" i="6"/>
  <c r="J87" i="6"/>
  <c r="K87" i="6"/>
  <c r="L87" i="6"/>
  <c r="M87" i="6"/>
  <c r="N87" i="6"/>
  <c r="O87" i="6"/>
  <c r="P87" i="6"/>
  <c r="Q87" i="6"/>
  <c r="R87" i="6"/>
  <c r="S87" i="6"/>
  <c r="T87" i="6"/>
  <c r="U87" i="6"/>
  <c r="V87" i="6"/>
  <c r="W87" i="6"/>
  <c r="X87" i="6"/>
  <c r="Y87" i="6"/>
  <c r="Z87" i="6"/>
  <c r="AA87" i="6"/>
  <c r="AB87" i="6"/>
  <c r="AC87" i="6"/>
  <c r="AD87" i="6"/>
  <c r="AE87" i="6"/>
  <c r="D87" i="6"/>
  <c r="E85" i="6"/>
  <c r="F85" i="6"/>
  <c r="G85" i="6"/>
  <c r="H85" i="6"/>
  <c r="I85" i="6"/>
  <c r="J85" i="6"/>
  <c r="K85" i="6"/>
  <c r="L85" i="6"/>
  <c r="M85" i="6"/>
  <c r="N85" i="6"/>
  <c r="O85" i="6"/>
  <c r="P85" i="6"/>
  <c r="Q85" i="6"/>
  <c r="R85" i="6"/>
  <c r="S85" i="6"/>
  <c r="T85" i="6"/>
  <c r="U85" i="6"/>
  <c r="V85" i="6"/>
  <c r="W85" i="6"/>
  <c r="X85" i="6"/>
  <c r="Y85" i="6"/>
  <c r="Z85" i="6"/>
  <c r="AA85" i="6"/>
  <c r="AB85" i="6"/>
  <c r="AC85" i="6"/>
  <c r="AD85" i="6"/>
  <c r="AE85" i="6"/>
  <c r="D85" i="6"/>
  <c r="E84" i="6"/>
  <c r="F84" i="6"/>
  <c r="G84" i="6"/>
  <c r="H84" i="6"/>
  <c r="I84" i="6"/>
  <c r="J84" i="6"/>
  <c r="K84" i="6"/>
  <c r="L84" i="6"/>
  <c r="M84" i="6"/>
  <c r="N84" i="6"/>
  <c r="O84" i="6"/>
  <c r="P84" i="6"/>
  <c r="Q84" i="6"/>
  <c r="R84" i="6"/>
  <c r="S84" i="6"/>
  <c r="T84" i="6"/>
  <c r="U84" i="6"/>
  <c r="V84" i="6"/>
  <c r="W84" i="6"/>
  <c r="X84" i="6"/>
  <c r="Y84" i="6"/>
  <c r="Z84" i="6"/>
  <c r="AA84" i="6"/>
  <c r="AB84" i="6"/>
  <c r="AC84" i="6"/>
  <c r="AD84" i="6"/>
  <c r="AE84" i="6"/>
  <c r="D83" i="6"/>
  <c r="E83" i="6"/>
  <c r="F83" i="6"/>
  <c r="G83" i="6"/>
  <c r="H83" i="6"/>
  <c r="I83" i="6"/>
  <c r="J83" i="6"/>
  <c r="K83" i="6"/>
  <c r="L83" i="6"/>
  <c r="M83" i="6"/>
  <c r="N83" i="6"/>
  <c r="O83" i="6"/>
  <c r="P83" i="6"/>
  <c r="Q83" i="6"/>
  <c r="R83" i="6"/>
  <c r="S83" i="6"/>
  <c r="T83" i="6"/>
  <c r="U83" i="6"/>
  <c r="V83" i="6"/>
  <c r="W83" i="6"/>
  <c r="X83" i="6"/>
  <c r="Y83" i="6"/>
  <c r="Z83" i="6"/>
  <c r="AA83" i="6"/>
  <c r="AB83" i="6"/>
  <c r="AC83" i="6"/>
  <c r="AD83" i="6"/>
  <c r="AE83" i="6"/>
  <c r="C83" i="6"/>
  <c r="D82" i="6"/>
  <c r="E82" i="6"/>
  <c r="F82" i="6"/>
  <c r="G82" i="6"/>
  <c r="H82" i="6"/>
  <c r="I82" i="6"/>
  <c r="J82" i="6"/>
  <c r="K82" i="6"/>
  <c r="L82" i="6"/>
  <c r="M82" i="6"/>
  <c r="N82" i="6"/>
  <c r="O82" i="6"/>
  <c r="P82" i="6"/>
  <c r="Q82" i="6"/>
  <c r="R82" i="6"/>
  <c r="S82" i="6"/>
  <c r="T82" i="6"/>
  <c r="U82" i="6"/>
  <c r="V82" i="6"/>
  <c r="W82" i="6"/>
  <c r="X82" i="6"/>
  <c r="Y82" i="6"/>
  <c r="Z82" i="6"/>
  <c r="AA82" i="6"/>
  <c r="AB82" i="6"/>
  <c r="AC82" i="6"/>
  <c r="AD82" i="6"/>
  <c r="AE82" i="6"/>
  <c r="D81" i="6"/>
  <c r="E81" i="6"/>
  <c r="F81" i="6"/>
  <c r="G81" i="6"/>
  <c r="H81" i="6"/>
  <c r="I81" i="6"/>
  <c r="J81" i="6"/>
  <c r="K81" i="6"/>
  <c r="L81" i="6"/>
  <c r="M81" i="6"/>
  <c r="N81" i="6"/>
  <c r="O81" i="6"/>
  <c r="P81" i="6"/>
  <c r="Q81" i="6"/>
  <c r="R81" i="6"/>
  <c r="S81" i="6"/>
  <c r="T81" i="6"/>
  <c r="U81" i="6"/>
  <c r="V81" i="6"/>
  <c r="W81" i="6"/>
  <c r="X81" i="6"/>
  <c r="Y81" i="6"/>
  <c r="Z81" i="6"/>
  <c r="AA81" i="6"/>
  <c r="AB81" i="6"/>
  <c r="AC81" i="6"/>
  <c r="AD81" i="6"/>
  <c r="AE81" i="6"/>
  <c r="C81" i="6"/>
  <c r="D80" i="6"/>
  <c r="E80" i="6"/>
  <c r="F80" i="6"/>
  <c r="G80" i="6"/>
  <c r="H80" i="6"/>
  <c r="I80" i="6"/>
  <c r="J80" i="6"/>
  <c r="K80" i="6"/>
  <c r="L80" i="6"/>
  <c r="M80" i="6"/>
  <c r="N80" i="6"/>
  <c r="O80" i="6"/>
  <c r="P80" i="6"/>
  <c r="Q80" i="6"/>
  <c r="R80" i="6"/>
  <c r="S80" i="6"/>
  <c r="T80" i="6"/>
  <c r="U80" i="6"/>
  <c r="V80" i="6"/>
  <c r="W80" i="6"/>
  <c r="X80" i="6"/>
  <c r="Y80" i="6"/>
  <c r="Z80" i="6"/>
  <c r="AA80" i="6"/>
  <c r="AB80" i="6"/>
  <c r="AC80" i="6"/>
  <c r="AD80" i="6"/>
  <c r="AE80" i="6"/>
  <c r="D79" i="6"/>
  <c r="E79" i="6"/>
  <c r="F79" i="6"/>
  <c r="G79" i="6"/>
  <c r="H79" i="6"/>
  <c r="I79" i="6"/>
  <c r="J79" i="6"/>
  <c r="K79" i="6"/>
  <c r="L79" i="6"/>
  <c r="M79" i="6"/>
  <c r="N79" i="6"/>
  <c r="O79" i="6"/>
  <c r="P79" i="6"/>
  <c r="Q79" i="6"/>
  <c r="R79" i="6"/>
  <c r="S79" i="6"/>
  <c r="T79" i="6"/>
  <c r="U79" i="6"/>
  <c r="V79" i="6"/>
  <c r="W79" i="6"/>
  <c r="X79" i="6"/>
  <c r="Y79" i="6"/>
  <c r="Z79" i="6"/>
  <c r="AA79" i="6"/>
  <c r="AB79" i="6"/>
  <c r="AC79" i="6"/>
  <c r="AD79" i="6"/>
  <c r="C79" i="6"/>
  <c r="D78" i="6"/>
  <c r="E78" i="6"/>
  <c r="F78" i="6"/>
  <c r="G78" i="6"/>
  <c r="H78" i="6"/>
  <c r="I78" i="6"/>
  <c r="J78" i="6"/>
  <c r="K78" i="6"/>
  <c r="L78" i="6"/>
  <c r="M78" i="6"/>
  <c r="N78" i="6"/>
  <c r="O78" i="6"/>
  <c r="P78" i="6"/>
  <c r="Q78" i="6"/>
  <c r="R78" i="6"/>
  <c r="S78" i="6"/>
  <c r="T78" i="6"/>
  <c r="U78" i="6"/>
  <c r="V78" i="6"/>
  <c r="W78" i="6"/>
  <c r="X78" i="6"/>
  <c r="Y78" i="6"/>
  <c r="Z78" i="6"/>
  <c r="AA78" i="6"/>
  <c r="AB78" i="6"/>
  <c r="AC78" i="6"/>
  <c r="AD78" i="6"/>
  <c r="C78" i="6"/>
  <c r="D77" i="6"/>
  <c r="E77" i="6"/>
  <c r="F77" i="6"/>
  <c r="G77" i="6"/>
  <c r="H77" i="6"/>
  <c r="I77" i="6"/>
  <c r="J77" i="6"/>
  <c r="K77" i="6"/>
  <c r="L77" i="6"/>
  <c r="M77" i="6"/>
  <c r="N77" i="6"/>
  <c r="O77" i="6"/>
  <c r="P77" i="6"/>
  <c r="Q77" i="6"/>
  <c r="R77" i="6"/>
  <c r="S77" i="6"/>
  <c r="T77" i="6"/>
  <c r="U77" i="6"/>
  <c r="V77" i="6"/>
  <c r="W77" i="6"/>
  <c r="X77" i="6"/>
  <c r="Y77" i="6"/>
  <c r="Z77" i="6"/>
  <c r="AA77" i="6"/>
  <c r="AB77" i="6"/>
  <c r="AC77" i="6"/>
  <c r="AD77" i="6"/>
  <c r="C77" i="6"/>
  <c r="D76" i="6"/>
  <c r="E76" i="6"/>
  <c r="F76" i="6"/>
  <c r="G76" i="6"/>
  <c r="H76" i="6"/>
  <c r="I76" i="6"/>
  <c r="J76" i="6"/>
  <c r="K76" i="6"/>
  <c r="L76" i="6"/>
  <c r="M76" i="6"/>
  <c r="N76" i="6"/>
  <c r="O76" i="6"/>
  <c r="P76" i="6"/>
  <c r="Q76" i="6"/>
  <c r="R76" i="6"/>
  <c r="S76" i="6"/>
  <c r="T76" i="6"/>
  <c r="U76" i="6"/>
  <c r="V76" i="6"/>
  <c r="W76" i="6"/>
  <c r="X76" i="6"/>
  <c r="Y76" i="6"/>
  <c r="Z76" i="6"/>
  <c r="AA76" i="6"/>
  <c r="AB76" i="6"/>
  <c r="AC76" i="6"/>
  <c r="AD76" i="6"/>
  <c r="C76" i="6"/>
  <c r="D75" i="6"/>
  <c r="E75" i="6"/>
  <c r="F75" i="6"/>
  <c r="G75" i="6"/>
  <c r="H75" i="6"/>
  <c r="I75" i="6"/>
  <c r="J75" i="6"/>
  <c r="K75" i="6"/>
  <c r="L75" i="6"/>
  <c r="M75" i="6"/>
  <c r="N75" i="6"/>
  <c r="O75" i="6"/>
  <c r="P75" i="6"/>
  <c r="Q75" i="6"/>
  <c r="R75" i="6"/>
  <c r="S75" i="6"/>
  <c r="T75" i="6"/>
  <c r="U75" i="6"/>
  <c r="V75" i="6"/>
  <c r="W75" i="6"/>
  <c r="X75" i="6"/>
  <c r="Y75" i="6"/>
  <c r="Z75" i="6"/>
  <c r="AA75" i="6"/>
  <c r="AB75" i="6"/>
  <c r="AC75" i="6"/>
  <c r="AD75" i="6"/>
  <c r="AE75" i="6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W74" i="6"/>
  <c r="X74" i="6"/>
  <c r="Y74" i="6"/>
  <c r="Z74" i="6"/>
  <c r="AA74" i="6"/>
  <c r="AB74" i="6"/>
  <c r="AC74" i="6"/>
  <c r="AD74" i="6"/>
  <c r="AE74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C73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C72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C71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C70" i="6"/>
  <c r="D69" i="6"/>
  <c r="E69" i="6"/>
  <c r="F69" i="6"/>
  <c r="G69" i="6"/>
  <c r="H69" i="6"/>
  <c r="I69" i="6"/>
  <c r="J69" i="6"/>
  <c r="K69" i="6"/>
  <c r="L69" i="6"/>
  <c r="M69" i="6"/>
  <c r="N69" i="6"/>
  <c r="O69" i="6"/>
  <c r="P69" i="6"/>
  <c r="Q69" i="6"/>
  <c r="R69" i="6"/>
  <c r="S69" i="6"/>
  <c r="T69" i="6"/>
  <c r="U69" i="6"/>
  <c r="V69" i="6"/>
  <c r="W69" i="6"/>
  <c r="X69" i="6"/>
  <c r="Y69" i="6"/>
  <c r="Z69" i="6"/>
  <c r="AA69" i="6"/>
  <c r="AB69" i="6"/>
  <c r="AC69" i="6"/>
  <c r="AD69" i="6"/>
  <c r="C69" i="6"/>
  <c r="D68" i="6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R68" i="6"/>
  <c r="S68" i="6"/>
  <c r="T68" i="6"/>
  <c r="U68" i="6"/>
  <c r="V68" i="6"/>
  <c r="W68" i="6"/>
  <c r="X68" i="6"/>
  <c r="Y68" i="6"/>
  <c r="Z68" i="6"/>
  <c r="AA68" i="6"/>
  <c r="AB68" i="6"/>
  <c r="AC68" i="6"/>
  <c r="AD68" i="6"/>
  <c r="C68" i="6"/>
  <c r="D67" i="6"/>
  <c r="E67" i="6"/>
  <c r="F67" i="6"/>
  <c r="G67" i="6"/>
  <c r="C67" i="6"/>
  <c r="D66" i="6"/>
  <c r="E66" i="6"/>
  <c r="F66" i="6"/>
  <c r="G66" i="6"/>
  <c r="C66" i="6"/>
  <c r="D65" i="6"/>
  <c r="E65" i="6"/>
  <c r="F65" i="6"/>
  <c r="G65" i="6"/>
  <c r="C65" i="6"/>
  <c r="D64" i="6"/>
  <c r="E64" i="6"/>
  <c r="F64" i="6"/>
  <c r="G64" i="6"/>
  <c r="H64" i="6"/>
  <c r="C64" i="6"/>
  <c r="D63" i="6"/>
  <c r="E63" i="6"/>
  <c r="F63" i="6"/>
  <c r="G63" i="6"/>
  <c r="C63" i="6"/>
  <c r="D62" i="6"/>
  <c r="E62" i="6"/>
  <c r="F62" i="6"/>
  <c r="G62" i="6"/>
  <c r="C62" i="6"/>
  <c r="D61" i="6"/>
  <c r="E61" i="6"/>
  <c r="F61" i="6"/>
  <c r="G61" i="6"/>
  <c r="C61" i="6"/>
  <c r="D60" i="6"/>
  <c r="E60" i="6"/>
  <c r="F60" i="6"/>
  <c r="G60" i="6"/>
  <c r="C60" i="6"/>
  <c r="D58" i="6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X58" i="6"/>
  <c r="Y58" i="6"/>
  <c r="Z58" i="6"/>
  <c r="AA58" i="6"/>
  <c r="AB58" i="6"/>
  <c r="AC58" i="6"/>
  <c r="AD58" i="6"/>
  <c r="C58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D57" i="6"/>
  <c r="E57" i="6"/>
  <c r="F57" i="6"/>
  <c r="G57" i="6"/>
  <c r="H57" i="6"/>
  <c r="C57" i="6"/>
  <c r="D56" i="6"/>
  <c r="E56" i="6"/>
  <c r="F56" i="6"/>
  <c r="G56" i="6"/>
  <c r="C56" i="6"/>
  <c r="D55" i="6"/>
  <c r="E55" i="6"/>
  <c r="F55" i="6"/>
  <c r="G55" i="6"/>
  <c r="C55" i="6"/>
  <c r="D54" i="6"/>
  <c r="E54" i="6"/>
  <c r="F54" i="6"/>
  <c r="G54" i="6"/>
  <c r="C54" i="6"/>
  <c r="D53" i="6"/>
  <c r="E53" i="6"/>
  <c r="F53" i="6"/>
  <c r="G53" i="6"/>
  <c r="C53" i="6"/>
  <c r="D52" i="6"/>
  <c r="E52" i="6"/>
  <c r="F52" i="6"/>
  <c r="G52" i="6"/>
  <c r="C52" i="6"/>
  <c r="D51" i="6"/>
  <c r="E51" i="6"/>
  <c r="F51" i="6"/>
  <c r="G51" i="6"/>
  <c r="C51" i="6"/>
  <c r="D45" i="6"/>
  <c r="E45" i="6"/>
  <c r="F45" i="6"/>
  <c r="G45" i="6"/>
  <c r="C45" i="6"/>
  <c r="D44" i="6"/>
  <c r="E44" i="6"/>
  <c r="F44" i="6"/>
  <c r="G44" i="6"/>
  <c r="C44" i="6"/>
  <c r="D43" i="6"/>
  <c r="E43" i="6"/>
  <c r="F43" i="6"/>
  <c r="G43" i="6"/>
  <c r="C43" i="6"/>
  <c r="C42" i="6"/>
  <c r="C41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P66" i="6"/>
  <c r="X66" i="6"/>
  <c r="M66" i="6"/>
  <c r="I66" i="6"/>
  <c r="J66" i="6"/>
  <c r="K66" i="6"/>
  <c r="L66" i="6"/>
  <c r="N66" i="6"/>
  <c r="O66" i="6"/>
  <c r="Q66" i="6"/>
  <c r="R66" i="6"/>
  <c r="S66" i="6"/>
  <c r="U66" i="6"/>
  <c r="V66" i="6"/>
  <c r="W66" i="6"/>
  <c r="Y66" i="6"/>
  <c r="Z66" i="6"/>
  <c r="AA66" i="6"/>
  <c r="AC66" i="6"/>
  <c r="AD66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AD65" i="6"/>
  <c r="H65" i="6"/>
  <c r="I64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W64" i="6"/>
  <c r="X64" i="6"/>
  <c r="Y64" i="6"/>
  <c r="Z64" i="6"/>
  <c r="AA64" i="6"/>
  <c r="AB64" i="6"/>
  <c r="AC64" i="6"/>
  <c r="AD64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H63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H61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H56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X54" i="6"/>
  <c r="Y54" i="6"/>
  <c r="Z54" i="6"/>
  <c r="AA54" i="6"/>
  <c r="AB54" i="6"/>
  <c r="AC54" i="6"/>
  <c r="AD54" i="6"/>
  <c r="H54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H52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A51" i="6"/>
  <c r="AB51" i="6"/>
  <c r="AC51" i="6"/>
  <c r="AD51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Z50" i="6"/>
  <c r="AA50" i="6"/>
  <c r="AB50" i="6"/>
  <c r="AC50" i="6"/>
  <c r="AD50" i="6"/>
  <c r="H50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H48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H46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H44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H67" i="6" l="1"/>
  <c r="AB66" i="6"/>
  <c r="T66" i="6"/>
  <c r="D23" i="8" l="1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C23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5" i="8"/>
  <c r="AD40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D41" i="6"/>
  <c r="D39" i="6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W39" i="6"/>
  <c r="X39" i="6"/>
  <c r="Y39" i="6"/>
  <c r="Z39" i="6"/>
  <c r="AA39" i="6"/>
  <c r="AB39" i="6"/>
  <c r="AC39" i="6"/>
  <c r="AD39" i="6"/>
  <c r="AE39" i="6"/>
  <c r="C39" i="6"/>
  <c r="AD38" i="6"/>
  <c r="AE38" i="6"/>
  <c r="C38" i="6"/>
  <c r="D38" i="6"/>
  <c r="E38" i="6"/>
  <c r="F38" i="6"/>
  <c r="G38" i="6"/>
  <c r="H38" i="6"/>
  <c r="I38" i="6"/>
  <c r="J38" i="6"/>
  <c r="K38" i="6"/>
  <c r="L38" i="6"/>
  <c r="C40" i="6"/>
  <c r="D40" i="6"/>
  <c r="E40" i="6"/>
  <c r="F40" i="6"/>
  <c r="G40" i="6"/>
  <c r="H40" i="6"/>
  <c r="I40" i="6"/>
  <c r="J40" i="6"/>
  <c r="K40" i="6"/>
  <c r="L40" i="6"/>
  <c r="D42" i="6"/>
  <c r="E42" i="6"/>
  <c r="F42" i="6"/>
  <c r="G42" i="6"/>
  <c r="H42" i="6"/>
  <c r="I42" i="6"/>
  <c r="J42" i="6"/>
  <c r="K42" i="6"/>
  <c r="L42" i="6"/>
  <c r="H43" i="6"/>
  <c r="I43" i="6"/>
  <c r="H45" i="6"/>
  <c r="C46" i="6"/>
  <c r="D46" i="6"/>
  <c r="E46" i="6"/>
  <c r="F46" i="6"/>
  <c r="G46" i="6"/>
  <c r="C47" i="6"/>
  <c r="D47" i="6"/>
  <c r="E47" i="6"/>
  <c r="F47" i="6"/>
  <c r="G47" i="6"/>
  <c r="H47" i="6"/>
  <c r="C48" i="6"/>
  <c r="D48" i="6"/>
  <c r="E48" i="6"/>
  <c r="F48" i="6"/>
  <c r="G48" i="6"/>
  <c r="C49" i="6"/>
  <c r="D49" i="6"/>
  <c r="E49" i="6"/>
  <c r="F49" i="6"/>
  <c r="G49" i="6"/>
  <c r="H49" i="6"/>
  <c r="C50" i="6"/>
  <c r="D50" i="6"/>
  <c r="E50" i="6"/>
  <c r="F50" i="6"/>
  <c r="G50" i="6"/>
  <c r="H51" i="6"/>
  <c r="H53" i="6"/>
  <c r="H55" i="6"/>
  <c r="H60" i="6"/>
  <c r="H62" i="6"/>
  <c r="H66" i="6"/>
  <c r="C74" i="6"/>
  <c r="C75" i="6"/>
  <c r="C80" i="6"/>
  <c r="C82" i="6"/>
  <c r="D84" i="6"/>
  <c r="C89" i="6"/>
  <c r="D90" i="6"/>
  <c r="D91" i="6"/>
  <c r="D92" i="6"/>
  <c r="H93" i="6"/>
  <c r="H95" i="6"/>
  <c r="H97" i="6"/>
  <c r="H99" i="6"/>
  <c r="H101" i="6"/>
  <c r="H103" i="6"/>
  <c r="H105" i="6"/>
  <c r="H111" i="6"/>
  <c r="H113" i="6"/>
  <c r="H115" i="6"/>
  <c r="H117" i="6"/>
  <c r="D125" i="6"/>
  <c r="D126" i="6"/>
  <c r="D127" i="6"/>
  <c r="C128" i="6"/>
  <c r="D128" i="6"/>
  <c r="D129" i="6"/>
  <c r="E129" i="6"/>
  <c r="F129" i="6"/>
  <c r="G129" i="6"/>
  <c r="H129" i="6"/>
  <c r="I129" i="6"/>
  <c r="C131" i="6"/>
  <c r="D131" i="6"/>
  <c r="E131" i="6"/>
  <c r="F131" i="6"/>
  <c r="G131" i="6"/>
  <c r="H131" i="6"/>
  <c r="C132" i="6"/>
  <c r="D132" i="6"/>
  <c r="E132" i="6"/>
  <c r="F132" i="6"/>
  <c r="G132" i="6"/>
  <c r="H132" i="6"/>
  <c r="D133" i="6"/>
  <c r="C134" i="6"/>
  <c r="D135" i="6"/>
  <c r="C136" i="6"/>
  <c r="Y42" i="6"/>
  <c r="S42" i="6"/>
  <c r="M42" i="6"/>
  <c r="AC38" i="6"/>
  <c r="S38" i="6"/>
  <c r="O38" i="6"/>
  <c r="Y40" i="6"/>
  <c r="T40" i="6" l="1"/>
  <c r="AB40" i="6"/>
  <c r="Z42" i="6"/>
  <c r="AC42" i="6"/>
  <c r="R38" i="6"/>
  <c r="V38" i="6"/>
  <c r="R40" i="6"/>
  <c r="Z40" i="6"/>
  <c r="U42" i="6"/>
  <c r="N40" i="6"/>
  <c r="AB38" i="6"/>
  <c r="W38" i="6"/>
  <c r="AA38" i="6"/>
  <c r="O40" i="6"/>
  <c r="W40" i="6"/>
  <c r="AA40" i="6"/>
  <c r="AA42" i="6"/>
  <c r="R42" i="6"/>
  <c r="O42" i="6"/>
  <c r="X42" i="6"/>
  <c r="AB42" i="6"/>
  <c r="P42" i="6"/>
  <c r="W42" i="6"/>
  <c r="T38" i="6"/>
  <c r="S40" i="6"/>
  <c r="P38" i="6"/>
  <c r="P40" i="6"/>
  <c r="M38" i="6"/>
  <c r="X38" i="6"/>
  <c r="Q38" i="6"/>
  <c r="U40" i="6"/>
  <c r="X40" i="6"/>
  <c r="N42" i="6"/>
  <c r="U38" i="6"/>
  <c r="M40" i="6"/>
  <c r="Q40" i="6"/>
  <c r="AC40" i="6"/>
  <c r="Q42" i="6"/>
  <c r="Y38" i="6"/>
  <c r="N38" i="6"/>
  <c r="Z38" i="6"/>
  <c r="V40" i="6"/>
  <c r="T42" i="6"/>
  <c r="M74" i="11" l="1"/>
  <c r="M124" i="11"/>
  <c r="M100" i="11"/>
  <c r="M33" i="11"/>
  <c r="M77" i="11" s="1"/>
  <c r="M127" i="11" l="1"/>
  <c r="M103" i="11"/>
</calcChain>
</file>

<file path=xl/sharedStrings.xml><?xml version="1.0" encoding="utf-8"?>
<sst xmlns="http://schemas.openxmlformats.org/spreadsheetml/2006/main" count="2230" uniqueCount="640">
  <si>
    <t>Vervielfältigung und Verbreitung, auch auszugsweise, mit Quellenangabe gestattet.</t>
  </si>
  <si>
    <t xml:space="preserve">  </t>
  </si>
  <si>
    <t>Ihr Kontakt zu uns:</t>
  </si>
  <si>
    <t>www.destatis.de/kontakt</t>
  </si>
  <si>
    <t>Telefon: +49 (0) 611 / 75 24 05</t>
  </si>
  <si>
    <t>© Statistisches Bundesamt (Destatis), 2019</t>
  </si>
  <si>
    <t>Umweltnutzung und Wirtschaft</t>
  </si>
  <si>
    <t>Tabellen zu den Umweltökonomischen Gesamtrechnungen</t>
  </si>
  <si>
    <t>Ausgabe 2019</t>
  </si>
  <si>
    <t>Erscheinungsfolge: jährlich</t>
  </si>
  <si>
    <t>Artikelnummer: 5850008197006</t>
  </si>
  <si>
    <t>Teil 1: Gesamtwirtschaftliche Übersichtstabellen,</t>
  </si>
  <si>
    <t>Wirtschaftliche Bezugszahlen</t>
  </si>
  <si>
    <t>Inhalt</t>
  </si>
  <si>
    <t>Teil 1</t>
  </si>
  <si>
    <t>Kapitel 1</t>
  </si>
  <si>
    <t>Gesamtwirtschaftliche Übersichtstabellen</t>
  </si>
  <si>
    <t>1.1</t>
  </si>
  <si>
    <t>Bevölkerung und Wirtschaft</t>
  </si>
  <si>
    <t>1.2</t>
  </si>
  <si>
    <t>Einsatz von Umweltfaktoren für wirtschaftliche Zwecke</t>
  </si>
  <si>
    <t>1.3</t>
  </si>
  <si>
    <t>Bevölkerung, Konsumausgaben und direkter Einsatz von Umweltfaktoren der privaten Haushalte</t>
  </si>
  <si>
    <t>1.4</t>
  </si>
  <si>
    <t>Entnahmen von Material nach Materialarten</t>
  </si>
  <si>
    <t>1.5</t>
  </si>
  <si>
    <t>Abgaben von Material nach Materialarten</t>
  </si>
  <si>
    <t>1.6</t>
  </si>
  <si>
    <t>Indikatoren zu Umwelt und Ökonomie der deutschen Nachhaltigkeitsstrategie</t>
  </si>
  <si>
    <t>Kapitel 2</t>
  </si>
  <si>
    <t xml:space="preserve">Wirtschaftliche Bezugszahlen </t>
  </si>
  <si>
    <t>2.1</t>
  </si>
  <si>
    <t>2.2.</t>
  </si>
  <si>
    <t>2.3</t>
  </si>
  <si>
    <t>Teil 2</t>
  </si>
  <si>
    <t>Kapitel 3</t>
  </si>
  <si>
    <t>Energie</t>
  </si>
  <si>
    <t>Teil 3</t>
  </si>
  <si>
    <t>Kapitel 4</t>
  </si>
  <si>
    <t>Luftemissionen</t>
  </si>
  <si>
    <t>Teil 4</t>
  </si>
  <si>
    <t>Kapitel 5</t>
  </si>
  <si>
    <t>Rohstoffe</t>
  </si>
  <si>
    <t>Kapitel 6</t>
  </si>
  <si>
    <t>Wassereinsatz</t>
  </si>
  <si>
    <t>Kapitel 7</t>
  </si>
  <si>
    <t xml:space="preserve">Abwasser </t>
  </si>
  <si>
    <t>Kapitel 8</t>
  </si>
  <si>
    <t>Abfall</t>
  </si>
  <si>
    <t>Kapitel 9</t>
  </si>
  <si>
    <t>Umweltschutzmaßnahmen</t>
  </si>
  <si>
    <t>Teil 5</t>
  </si>
  <si>
    <t>Kapitel 10</t>
  </si>
  <si>
    <t xml:space="preserve">Verkehr und Umwelt </t>
  </si>
  <si>
    <t>Kapitel 11</t>
  </si>
  <si>
    <t>Landwirtschaft und Umwelt</t>
  </si>
  <si>
    <t>Kapitel 12</t>
  </si>
  <si>
    <t>Waldgesamtrechnung</t>
  </si>
  <si>
    <t>Erläuterungen zu den Tabellen</t>
  </si>
  <si>
    <t>Umwelt als Ressourcenquelle</t>
  </si>
  <si>
    <t>Energieverbrauch als Verbrauch von Primärenergie (Petajoule [PJ])</t>
  </si>
  <si>
    <t>Wasserentnahme</t>
  </si>
  <si>
    <r>
      <t>Wasserverbrauch als Entnahme von Wasser aus der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</si>
  <si>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Umwelt als Senke für Rest- und Schadstoffe</t>
  </si>
  <si>
    <t>Treibhausgase</t>
  </si>
  <si>
    <t>Luftschadstoffe</t>
  </si>
  <si>
    <t>Wasserabgabe</t>
  </si>
  <si>
    <r>
      <t>Belastung der Umwelt durch die Abgabe von genutztem Wasser an die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</si>
  <si>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Belastung der Umwelt durch die Ablagerung von Abfall (1 000 Tonnen)</t>
  </si>
  <si>
    <t>Strukturelle Nutzung der Umwelt</t>
  </si>
  <si>
    <t>Fläche</t>
  </si>
  <si>
    <r>
      <t>Flächeninanspruchnahme als Siedlungs- und Verkehrsfläche (km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</t>
    </r>
  </si>
  <si>
    <t>Nutzung ökonomischer Faktoren</t>
  </si>
  <si>
    <t>Arbeit</t>
  </si>
  <si>
    <t>Arbeitsvolumen als geleistete Arbeitsstunden (Mrd. Stunden)</t>
  </si>
  <si>
    <t>Kapital</t>
  </si>
  <si>
    <t>Kapitalnutzung aus Abschreibungen (Mrd. Euro)</t>
  </si>
  <si>
    <t>Effiziens der Nutzung der verschiedenen Bestandteile des Produktionsfaktors Umwelt herangezogen werden.</t>
  </si>
  <si>
    <r>
      <t xml:space="preserve">Produktivität, Intensität </t>
    </r>
    <r>
      <rPr>
        <b/>
        <sz val="10"/>
        <rFont val="Symbol"/>
        <family val="1"/>
        <charset val="2"/>
      </rPr>
      <t>-</t>
    </r>
    <r>
      <rPr>
        <b/>
        <sz val="10"/>
        <rFont val="MetaNormalLF-Roman"/>
        <family val="2"/>
      </rPr>
      <t xml:space="preserve"> Indikatoren für die Effizienz der Faktornutzung</t>
    </r>
  </si>
  <si>
    <t>dieses Faktors produziert wird.</t>
  </si>
  <si>
    <t>Produktivität</t>
  </si>
  <si>
    <t>=</t>
  </si>
  <si>
    <t>Bruttoinlandsprodukt (BIP)</t>
  </si>
  <si>
    <t>Einsatzfaktor</t>
  </si>
  <si>
    <t>Die Produktivität drückt aus, wie effizient eine Volkswirtschaft mit dem Einsatz von Arbeit, Kapital und Umwelt</t>
  </si>
  <si>
    <t>umgeht. So steigt z. B. bei einer Zunahme des Bruttoinlandsproduktes und gleichbleibender Nutzung eines</t>
  </si>
  <si>
    <t>Einsatzfaktors dessen Produktivität. Direkt untereinander vergleichbar sind diese Faktoren wegen ihrer unter-</t>
  </si>
  <si>
    <t>schiedlichen Beschaffenheit und Funktionen nicht. Die Beobachtung ihrer Entwicklung über längere Zeiträume</t>
  </si>
  <si>
    <t>kann aber darüber Auskunft geben, wie sich das Verhältnis dieser Faktoren zueinander verändert.</t>
  </si>
  <si>
    <t>Auf der Ebene der Produktions- und Wirtschaftsbereiche wird zur Berechnung der Effizienz der Faktornutzung</t>
  </si>
  <si>
    <t>die Bruttowertschöpfung (BWS) herangezogen. Steht die wirtschaftliche Leistung bei dem Bruch im Nenner,</t>
  </si>
  <si>
    <t>handelt es sich um eine "Intensität"; steht die BWS im Zähler, nennt man das Verhältnis "Produktivität". In den</t>
  </si>
  <si>
    <t>Fällen Rohstoffe und Energie findet die entsprechende (gesamtwirtschaftliche) Produktivität als Indikator im</t>
  </si>
  <si>
    <t>Rahmen der Nachhaltigkeitsstrategie der Bundesregierung Verwendung. Intensitäten werden in den UGR be-</t>
  </si>
  <si>
    <t>rechnet, um den "Umweltverbrauch" verschiedener Branchen miteinander vergleichbar zu machen.</t>
  </si>
  <si>
    <t xml:space="preserve">Werden Produktivität oder Intensität über einen längeren Zeitraum beobachtet, ist für die monetären Größen </t>
  </si>
  <si>
    <t>eine Preisbereinigung erforderlich. Seit dem Jahr 2005 hat sich in den Berechnungen der VGR die Methode der</t>
  </si>
  <si>
    <t>Preisbereinigung (Deflationierung) verändert. Im Zuge der Revision der VGR wurde die bisherige Festpreisbasis</t>
  </si>
  <si>
    <t>zugunsten einer Vorjahrespreisbasis abgeschafft. Angaben in konstanten Preisen (z. B. "in Preisen von 1995")</t>
  </si>
  <si>
    <t>gehören damit der Vergangenheit an. Preisbereinigte Angaben in den VGR erfolgen seither in Form verketteter</t>
  </si>
  <si>
    <t>Angaben, bei denen Volumenindizes auf Vorjahrespreisbasis für eine Reihe von Jahren miteinander verknüpft</t>
  </si>
  <si>
    <t>und auf ein einheitliches Basisjahr normiert werden (Kettenindizes). Preisbereinigte Werte der BWS für die</t>
  </si>
  <si>
    <t>Produktionsbereiche wurden für Zwecke der UGR geschätzt.</t>
  </si>
  <si>
    <t xml:space="preserve">Glossar </t>
  </si>
  <si>
    <t>Abschreibungen</t>
  </si>
  <si>
    <t>Abwasser</t>
  </si>
  <si>
    <t>Die Abwassermenge ist im Wesentlichen abhängig vom Wassereinsatz.</t>
  </si>
  <si>
    <t>Bevölkerung</t>
  </si>
  <si>
    <t>Bruttoinlandsprodukt</t>
  </si>
  <si>
    <t>Bruttowertschöpfung</t>
  </si>
  <si>
    <t>Einwohner</t>
  </si>
  <si>
    <t>Energieverbrauch</t>
  </si>
  <si>
    <t>Erneuerbare Energien</t>
  </si>
  <si>
    <t>Erwerbslose</t>
  </si>
  <si>
    <t>Erwerbspersonen</t>
  </si>
  <si>
    <t>Erwerbslose und Erwerbstätige nach dem Inländerkonzept.</t>
  </si>
  <si>
    <t>Erwerbstätige</t>
  </si>
  <si>
    <t>Exporte (Ausfuhr)</t>
  </si>
  <si>
    <t>Importe (Einfuhr)</t>
  </si>
  <si>
    <t>ihren ständigen Sitz (Wohnsitz) außerhalb Deutschlands haben.</t>
  </si>
  <si>
    <t>Inländerkonzept</t>
  </si>
  <si>
    <t xml:space="preserve">Konsumausgaben </t>
  </si>
  <si>
    <t>der privaten Haushalte</t>
  </si>
  <si>
    <t>Primärenergieverbrauch</t>
  </si>
  <si>
    <t>Produktionsbereiche</t>
  </si>
  <si>
    <t>Rohstoffproduktivität</t>
  </si>
  <si>
    <t>Siedlungs- und Verkehrsfläche</t>
  </si>
  <si>
    <t>Territorialkonzept</t>
  </si>
  <si>
    <t>Gebietsbezogene Berechnung der Umweltnutzung.</t>
  </si>
  <si>
    <t>Wasserabgabe an die Natur</t>
  </si>
  <si>
    <t>Wasserentnahme aus der Natur</t>
  </si>
  <si>
    <t xml:space="preserve">neuer Tabellenband "Gesamtwirtschaftliches Materialkonto" </t>
  </si>
  <si>
    <t xml:space="preserve">www.destatis.de/Umwelt/Materialfluesse-Energiefluesse </t>
  </si>
  <si>
    <t>Für die Nutzung folgender unmittelbarer Einsatzfaktoren im Produktionsprozess und im  Konsum werden in den UGR</t>
  </si>
  <si>
    <t>Mengenentwicklungen und Produktivitäten dargestellt:</t>
  </si>
  <si>
    <t>Weiterhin ist zu beachten, dass bei der Berechnung von Produktivitäten der gesamte Ertrag der wirtschaftlichen</t>
  </si>
  <si>
    <t xml:space="preserve">Tätigkeit ausschließlich auf den jeweiligen Produktionsfaktor bezogen wird, obwohl das Produkt aus dem </t>
  </si>
  <si>
    <t>Zusammenwirken sämtlicher Produktionsfaktoren entsteht. Die ermittelten Produktivitäten können deshalb nur</t>
  </si>
  <si>
    <t>als grobe Orientierungshilfen dienen.</t>
  </si>
  <si>
    <t xml:space="preserve">Die Produktivität eines Einsatzfaktors gibt an, wie viel wirtschaftliche Leistung mit der Nutzung einer Einheit </t>
  </si>
  <si>
    <t>im Ordner: Publikationen/Material, Rohstoffe, Wasser.</t>
  </si>
  <si>
    <t>Der Indikatorenbericht und das zugehörige Datenkompendium mit weiterführenden Informationen finden sich unter</t>
  </si>
  <si>
    <t>www.destatis.de/Nachhaltigkeitsindikatoren/Deutsche-Nachhaltigkeit</t>
  </si>
  <si>
    <t>Das Ziel der Umweltökonomischen Gesamtrechnungen (UGR) ist es insbesondere, die Wechselwirkungen zwischen Wirtschaft</t>
  </si>
  <si>
    <t>und Umwelt zu beschreiben. Den Ausgangspunkt bilden die Volkswirtschaflichen Gesamtrechnungen (VGR), die durch Die UGR</t>
  </si>
  <si>
    <t>um die Darstellung von umweltrelevanten Tatbeständen ergänzt werden.</t>
  </si>
  <si>
    <t>In der ökonomischen Beschreibung spielt der Beitrag der Produktionsfaktoren Arbeit und Kapital zum Produktionsergebnis eine</t>
  </si>
  <si>
    <t>zentrale Rolle. Die UGR beziehen den  Produktionsfaktor Natur, bzw. die Leistungen der Umwelt, die sich das ökonomische</t>
  </si>
  <si>
    <t>System zu Nutzen macht, zusätzlich mit in die Betrachtung ein. Dazu gehören nicht nur die materiellen Inputs (Rohstoffe), bei</t>
  </si>
  <si>
    <t>denen die Umwelt als Resoourcenquelle in Anspruch genommen wird, sondern auch "Dienstleistungen" der Umwelt, wie z. B.</t>
  </si>
  <si>
    <t>die Aufnahme von Rest- und Schadstoffen und die Bereitstellung von Fläche als Standort für ökonomische Aktivitäten. Eine</t>
  </si>
  <si>
    <t>direkte Messung des Inputs von Dienstleistungen der Umwelt auf gesamtwirtschaftlicher Ebene ist zurzeit weder in monetären</t>
  </si>
  <si>
    <t xml:space="preserve">noch in physischen Einheiten möglich. Deshalb wird dieser Input, indirekt, das heißt näherungsweise anhand der von der </t>
  </si>
  <si>
    <t>Umwelt aufgenommenen Rest- und Schadstoffmenge bzw. der genutzten Fläche gemessen. Da der Beitrag der Natur nicht in</t>
  </si>
  <si>
    <t>einer einzigen Zahl zusammengefasst werden kann,werden Produktivitäten für einzelne wichtige Naturbestandteile gebildet.</t>
  </si>
  <si>
    <t>oder qualitativen Verschlechterung des Umweltzustandes verbunden ist.</t>
  </si>
  <si>
    <t xml:space="preserve">Die Nutzung der Umwelt für wirtschaftliche Zwecke stellt in der Regel eine Belastung für die Umwelt dar, die mit einer quantitativen </t>
  </si>
  <si>
    <t>Rohstoffverbrauch gemessen als Entnahme von verwerteten abiotischen Rohstoffen aus der inländischen</t>
  </si>
  <si>
    <t>Umwelt zuzüglich importierter abiotischer Güter (Mill. Tonnen)</t>
  </si>
  <si>
    <r>
      <t>Belastung der Umwelt durch die Emission von Treibhausgasen, hier: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Methan 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</t>
    </r>
  </si>
  <si>
    <r>
      <t>Distickstoffmonoxid (Lachgas,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O), teilhalogenierte Fluorkohlenwasserstoffe (H-FKW), Tetrafluormethan</t>
    </r>
  </si>
  <si>
    <r>
      <t>(CF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Hexafluorethan (C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), Oktafluorpropan (C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8</t>
    </r>
    <r>
      <rPr>
        <sz val="10"/>
        <rFont val="MetaNormalLF-Roman"/>
        <family val="2"/>
      </rPr>
      <t>) und Schwefelhexafluorid (SF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</t>
    </r>
  </si>
  <si>
    <r>
      <t>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-Äquivalente)</t>
    </r>
  </si>
  <si>
    <r>
      <t>Belastung der Umwelt durch die Emission von Schwefeldioxid (SO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Stickoxiden (NO</t>
    </r>
    <r>
      <rPr>
        <vertAlign val="subscript"/>
        <sz val="10"/>
        <rFont val="MetaNormalLF-Roman"/>
        <family val="2"/>
      </rPr>
      <t>x</t>
    </r>
    <r>
      <rPr>
        <sz val="10"/>
        <rFont val="MetaNormalLF-Roman"/>
        <family val="2"/>
      </rPr>
      <t>), Ammoniak (NH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),</t>
    </r>
  </si>
  <si>
    <t>und flüchtige Kohlenwasserstoffe ohne Methan (NMVOC) (1 000 Tonnen)</t>
  </si>
  <si>
    <t>Die Analyse der Zusammenhänge zwischen Wirtschaft und Umwelt erfordert neben der Darstellung der absoluten Kenngrößen</t>
  </si>
  <si>
    <t>den Einsatz weiterer Indikatoren, die verschiedene Größen zueinander in Beziehung setzen. So ist es in der Ökonomie gängige</t>
  </si>
  <si>
    <t>Praxis, die wirtschaftliche Leistung (Bruttowertschöpfung) zu den eingesetzten Produktionsfaktoren Arbeit oder Kapital in</t>
  </si>
  <si>
    <t>Beziehung zu setzen. In den UGR wird die wirtschaftliche Leistung in Relation zu den einzelnen in physischen Einheiten</t>
  </si>
  <si>
    <r>
      <t xml:space="preserve">gemessenen Mengen der Umwelteinsatzfaktoren gesetzt. Auf diese Weise lassen sich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ähnlich wie bei der Betrachtung der</t>
    </r>
  </si>
  <si>
    <r>
      <t xml:space="preserve">wirtschaftlichen Einsatzfaktoren Arbeit und Kapital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sogenannte Produktivitäten errechnen. Diese können als Maß für die</t>
    </r>
  </si>
  <si>
    <t>Mit dem sektoralen Berichtsmodul "Private Haushalte und Umwelt" werden seit 2006 jährlich in umfassender Weise umweltbezogene</t>
  </si>
  <si>
    <t>Daten über private Haushalte zusammengestellt. Ausgehend von den Ergebnissen der UGR sowie anderer amtlicher und nicht-</t>
  </si>
  <si>
    <t>amtlicher Datenquellen werden Angaben zu Konsumausgaben, Flächenverbrauch, Energieverbrauch, Kohlendioxidemissionen und</t>
  </si>
  <si>
    <t>Wasser/Abwasser dargestellt. Einen Überblick über sämtliche haushaltsbezogene Daten bietet dabei die Tabelle 1.3.</t>
  </si>
  <si>
    <t>Die dargestellten Daten sind das Ergebnis der verschiedenen Berechnungen: der Energieflussrechnungen, der Wassergesamt-</t>
  </si>
  <si>
    <t>rechnungen, der Emissionsberechnungen, der Berechnung zur Flächennutzung und der Abfallstatistik. Die Höhe der privaten</t>
  </si>
  <si>
    <t>Konsumausgaben (preisbereinigt) ist eine weitere wichtige Bestimmungsgröße der Nutzung von Umweltfaktoren durch private</t>
  </si>
  <si>
    <t>Haushalte. Für den Bereich "Wohnen" werden Berechnungen durchgeführt, bei denen neben Daten zum Energieeinsatz der</t>
  </si>
  <si>
    <t>privaten Haushalte wichtige Bezugsgrößen wie die Einwohnerzahl, die Zahl der Privathaushalte, die Wohnfläche sowie die</t>
  </si>
  <si>
    <t xml:space="preserve">Anzahl der Wohngebäude herangezogen werden. Daneben enthält das Berichtsmodul Ergebnisse für die Treibhausgasemissionen </t>
  </si>
  <si>
    <t>von Ernährungsgütern.</t>
  </si>
  <si>
    <t>Die Tabellen 1.4 und 1.5 werden seit 2018 mit den Tabellen aus Kapitel 5 "Rohstoffe" in einer eigenen Publikation veröffentlicht.</t>
  </si>
  <si>
    <t>Die Publikation besteht aus zwei Teilen, einer Methodenbeschreibung und einem Tabellenband. Letzterer wird jährlich</t>
  </si>
  <si>
    <t xml:space="preserve">aktualisiert. Beide finden sich unter: </t>
  </si>
  <si>
    <t>Bereits im Jahr 2002 hat die Bundesregierung mit "Perspektiven für Deutschland" ihre nationale Nachhaltigkeitsstrategie</t>
  </si>
  <si>
    <t>beschlossen. Diese ist im Jahr 2016 umfassend überarbeitet und an die Agenda 2030 der Vereinten Nationen und ihre 17 Ziele</t>
  </si>
  <si>
    <t>zur nachhaltigen Entwicklung angepasst worden. Im Fortschrittsbericht 2016 zur Deutschen Nachhaltigkeitsstrategie legt die</t>
  </si>
  <si>
    <t>Bundesregierung dar, welche Herausforderungen sich für Deutschland aus der internationalen Verpflichtung für eine globale</t>
  </si>
  <si>
    <t>nachhaltige Entwicklung ergeben, welche konkreten Ziele sie sich steckt und welche Maßnahmen sie ergreift, um diese zu</t>
  </si>
  <si>
    <t>erreichen. Im Rahmen dieser Nachhaltigkeitsstrategie sind von der Bundesregierung Indikatoren mit individuellen Zielwerten</t>
  </si>
  <si>
    <t>festgelegt worden. Im November 2018 wurde die Aktualisierung der Nachhaltigkeitsstrategie durch das Bundeskabinett beschlossen.</t>
  </si>
  <si>
    <t>Im Abstand von jeweils zwei Jahren wird vom Statistischen Bundesamt ein Indikatorenbericht herausgegeben (zuletzt im</t>
  </si>
  <si>
    <t>Dezember 2018 für das Jahr 2018). Darin werden die Indikatoren beschrieben sowie ihre Entwicklung und Zielerreichung analysiert.</t>
  </si>
  <si>
    <t>Im Vergleich zu den Vorjahren sind die Indikatorenberichte 2016 und 2018 deutlich erweitert und neu strukturiert worden.</t>
  </si>
  <si>
    <t>Jeder der jetzt insgesamt 66 Indikatoren der Deutschen Nachhaltigkeitsstrategie wird einzeln oder zusammen mit einem anderen,</t>
  </si>
  <si>
    <t>inhaltlich eng verbundenen Indikator dargestellt. Seine Entwicklung wird in einer Grafik visualisiert und jeder Indikator in einem</t>
  </si>
  <si>
    <t>dreigeteilten Text genauer beschrieben. Im ersten Abschnitt wird der jeweilige Indikator kurz definiert. Im folgenden Abschnitt</t>
  </si>
  <si>
    <t xml:space="preserve">wird der politisch festgelegte Zielwert genannt und gegebenenfalls in einen statistisch bewertbaren Zielwert übersetzt sowie die </t>
  </si>
  <si>
    <t>politische Intention für die Auswahl dieses Indikators dargestellt. Der dritte Abschnitt umfasst Inhalt und Entwicklung des Indikators.</t>
  </si>
  <si>
    <t>Hier wird die Entwicklung des Indikators im Zeitverlauf skizziert und in einen statistischen Kontext gestellt. Es wird detailliert</t>
  </si>
  <si>
    <t>beschrieben, was der Indikator abbildet und welche Aussagen anhand seiner Werte und deren Veränderung getroffen werden</t>
  </si>
  <si>
    <t>können. Gleichzeitig wird in Form eines Wettersymbols eine Einschätzung zum Erfolg der Strategie gegeben. Diese Einschätzung</t>
  </si>
  <si>
    <t>basiert auf der durchschnittlichen Entwicklungsgeschwindigkeit in der Vergangenheit und dem sich bei gleichbleibenden Trend</t>
  </si>
  <si>
    <t>ergebenden Status des Indikators im festgelegten Zieljahr. Methodische Erläuterungen zu diesem Bewertungssystem der</t>
  </si>
  <si>
    <t>Zielerreichung und ein Tabellenanhang komplettieren den Indikatorenbericht.</t>
  </si>
  <si>
    <t>Die Tabelle 1.6 enthält als Ausschnitt des Indikatorenberichtes die Zeitreihen derjenigen 33 Indikatoren der Deutschen</t>
  </si>
  <si>
    <t xml:space="preserve">Nachhaltigkeitsstrategie, die sich auf die Aspekte Umwelt und Ökonomie beziehen. Die Zeitreihen werden dabei in </t>
  </si>
  <si>
    <r>
      <t xml:space="preserve">unterschiedlichen Dimensionen dargestellt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teils als Indizes mit indikatorweise variierenden Startjahren, Teils als Anteil in %,</t>
    </r>
  </si>
  <si>
    <t>teils in physischen Einheiten, teils aber auch monetär. Aus Gründen der Transparenz werden zusammengesetzte Indikatoren</t>
  </si>
  <si>
    <t>(z. B. Energie- oder Rohstoffproduktivitäten) bedingt auch nach ihren Komponenten (z. B. Zähler und Nenner eines Bruches)</t>
  </si>
  <si>
    <t>getrennt dargestellt.</t>
  </si>
  <si>
    <t>Die Berechnung der Bruttowertschöpfung (BWS) für die Wirtschaftsbereiche wird auf Grundlage der WZ 2008 (Klassifikation der</t>
  </si>
  <si>
    <t>Wirtschaftszweige, Ausgabe 2008) durchgeführt. Für die Produktionsbereiche in jeweiligen Preisen liegen für 2000 bis 2009</t>
  </si>
  <si>
    <t>nur Schätzungen vor. Für 2010 und 2015 wurde die Bruttowertschöpfung im Rahmen der Input-Output-Rechnung ermittelt, für</t>
  </si>
  <si>
    <t>das Jahr 2016 wurde eine Schätzung auf Basis der Angaben für Wirtschaftsbereiche vorgenommen.</t>
  </si>
  <si>
    <t>Die preisbereinigten Werte der BWS für die Produktionsbereiche 2000 bis 2016 wurden mittels eines einheitlichen Deflators für</t>
  </si>
  <si>
    <t>die BWS ermittelt. Dieser wurde an Hand der Angaben zur nominalen BWS der Wirtschaftsbereiche und zur Volumenentwicklung</t>
  </si>
  <si>
    <t xml:space="preserve">der gesamten Bruttowertschöpfung berechnet. Durch Division der Angaben zur BWS in jeweiligen Preisen durch den Deflator </t>
  </si>
  <si>
    <t>der gesamten BWS wurden Volumenangaben für Produktionbereiche berechnet.</t>
  </si>
  <si>
    <t xml:space="preserve">Abfälle sind alle beweglichen Sachen, deren sich ihr Besitzer entledigt, entledigen will oder </t>
  </si>
  <si>
    <t>entledigen muss.</t>
  </si>
  <si>
    <t xml:space="preserve">wirtschaftliches Veraltern. </t>
  </si>
  <si>
    <t xml:space="preserve">Wertminderung des Anlagevermögens während einer Periode durch normalen Verschleiß und </t>
  </si>
  <si>
    <t>Abwasser entsteht durch den Einsatz von Wasser im Produktionsprozess bei den Produktionsbereichen</t>
  </si>
  <si>
    <t xml:space="preserve">oder durch den Einsatz von Wasser bei den privaten Haushalten. </t>
  </si>
  <si>
    <t>Dazu zählen alle gemeldeten Personen einschließlich der Ausländerinnnen und Ausländer am Ort der</t>
  </si>
  <si>
    <t>alleinigen bzw. Hauptwohnung.</t>
  </si>
  <si>
    <t>Wert der im Inland erwirtschafteten Leistung einer Volkswirtschaft in einer Periode (Quartal, Jahr).</t>
  </si>
  <si>
    <t>Produktionswert abzüglich Vorleistungen für einzelne Wirtschaftsbereiche; umfasst also nur den im</t>
  </si>
  <si>
    <t>Produktionsprozess geschaffenen Mehrwert, da die von anderen Wirtschaftseinheiten produzierten</t>
  </si>
  <si>
    <t>Vorprodukte abgezogen werden. Die Bruttowertschöpfung ist bewertet zu Herstellungspreisen, das</t>
  </si>
  <si>
    <t>heißt ohne die auf die Güter zu zahlenden Steuern (Gütersteuern), aber einschließlich der</t>
  </si>
  <si>
    <t>empfangenen Gütersubventionen. Beim Übergang von der Bruttowertschöpfung (zu Herstellungs-</t>
  </si>
  <si>
    <t>preisen) zum Bruttoinlandsprodukt (zu Marktpreisen) sind zum Ausgleich der Bewertungsdifferenzen</t>
  </si>
  <si>
    <t>zwischen Entstehungs- und Verwendungsseite die Nettogütersteuern (also der Saldo zwischen</t>
  </si>
  <si>
    <t>Gütersteuern und Gütersubventionen) global hinzuzufügen.</t>
  </si>
  <si>
    <t>Hierzu zählen alle Personen (Deutsche und Ausländer), die im Wirtschaftsgebiet (Deutschland) ihren</t>
  </si>
  <si>
    <t>ständigen Wohnsitz haben. Nicht dazu gehören Angehörige ausländischer Missionen und Streitkräfte.</t>
  </si>
  <si>
    <t>Der Energieverbrauch ergibt sich aus der Differenz zwischen der in einem Wirtschaftsbereich</t>
  </si>
  <si>
    <t>eingesetzten und der von diesem Wirtschaftsbereich an nachfolgende Bereiche weitergegebenen</t>
  </si>
  <si>
    <t>Energiemenge. In der Regel wird die eingesetzte Energiemenge im Verlauf der Produktions- und</t>
  </si>
  <si>
    <t>und Fahrzeugen oder Raumheizung) und letztlich als Wärme an die Umwelt abgegeben.</t>
  </si>
  <si>
    <t xml:space="preserve">Konsumaktivität eines Bereiches vollständig verbraucht (z. B. zum Antrieb von Maschinen, Geräten </t>
  </si>
  <si>
    <t>Zu den erneuerbaren Energien (EE) zählen u. a. Wasserkraft, Windkraft auf Land und auf See, Solar-</t>
  </si>
  <si>
    <t>energie und Geothermie, aber auch Biomasse wie z. B. biogene Festbrennstoffe, Biogas, biogene</t>
  </si>
  <si>
    <t>Abfälle.</t>
  </si>
  <si>
    <t>Alle Personen, die nicht erwerbstätig sind, für die Aufnahme einer Erwerbstätigkeit zur Verfügung</t>
  </si>
  <si>
    <t>stehen und aktiv nach einer Arbeit suchen (Definition der Internationalen Arbeitsorganisation, ILO).</t>
  </si>
  <si>
    <t>Alle Personen, die als Arbeitnehmerinnen bzw. Arbeitnehmer oder als Selbstständige bzw. mithelfende</t>
  </si>
  <si>
    <t>Familienangehörige eine auf wirtschaftlichen Erwerb gerichtete Tätigkeit ausüben, unabhängig vom</t>
  </si>
  <si>
    <t>Umfang dieser Tätigkeit.</t>
  </si>
  <si>
    <t>Zu den Exporten zählen alle Verkäufe von Waren und Dienstleistungen an Wirtschaftseinheiten, die</t>
  </si>
  <si>
    <t>Importe sind alle Käufe von Waren und Dienstleistungen bei Wirtschaftseinheiten, die ihren ständigen</t>
  </si>
  <si>
    <t>Sitz (Wohnsitz) außerhalb Deutschlands haben.</t>
  </si>
  <si>
    <t>Es wird auch Wohnortkonzept genannt. Es misst die wirtschaftlichen Leistungen aller inländischen</t>
  </si>
  <si>
    <t>Wirtschaftseinheiten, unabhängig davon, an welchem Ort sie erbracht wurden.</t>
  </si>
  <si>
    <t>Waren- und Dienstleistungskäufe der inländischen privaten Haushalte für Konsumzwecke. Neben den</t>
  </si>
  <si>
    <t>tatsächlichen Käufen, zu denen u. a. Entgelte für häusliche Dienste gehören, sind auch bestimmte</t>
  </si>
  <si>
    <t>unterstellte Käufe einbegriffen, z. B. der Eigenkonsum der Unternehmerinnen und Unternehmen, der</t>
  </si>
  <si>
    <t>Wert der Nutzung von Eigentümerwohnungen.</t>
  </si>
  <si>
    <t>Der Primärenergieverbrauch im Inland basiert auf den im Inland gewonnenen Primärenergieträgern</t>
  </si>
  <si>
    <t>und sämtlichen importierten Energieträgern abzüglich der Ausfuhr von Energie (und ohne Hochsee-</t>
  </si>
  <si>
    <t>bunkerungen). Aus Verwendungssicht entspricht das der Summe der für energetische Zwecke</t>
  </si>
  <si>
    <t>(Endenergieverbrauch und Eigenverbrauch der Energiesektoren) und für nicht-energetische Zwecke</t>
  </si>
  <si>
    <t xml:space="preserve">(z. B. in der Chemie) eingesetzten Energie, der durch inländische Umwandlung von Energie </t>
  </si>
  <si>
    <t>nachgewiesenen statistischen Differenzen.</t>
  </si>
  <si>
    <t xml:space="preserve">entstehenden Verluste, der Fackel- und Leitungsverluste sowie der in den Energiebilanzen </t>
  </si>
  <si>
    <t>Darstellungsbereiche in den Input-Output-Tabellen (IOT). Die Produktionsbereiche werden in den</t>
  </si>
  <si>
    <t>Produktionseinheiten abgegrenzt. Sie sind jeweils durch die Herstellung einer bestimmten Güter-</t>
  </si>
  <si>
    <t>gruppe charakterisiert. Sie produzieren jeweils nur die Güter einer Gütergruppe, und zwar alle und</t>
  </si>
  <si>
    <t>nur diese.</t>
  </si>
  <si>
    <t>Rohstoffe sind natürlich vorkommende Stoffe tierischer, pflanzlicher oder mineralischer Herkunft, die</t>
  </si>
  <si>
    <t>unmittelbar aus der Umwelt entnommen werden. Dazu zählen gesammelte und geerntete Pflanzen,</t>
  </si>
  <si>
    <t>erlegte bzw. gefangene Tiere (Wildtiere, Fische) sowie abgebaute abiotische Rohstoffe (Energie-</t>
  </si>
  <si>
    <t>träger, Erze, Steine, Erden und Mineralien).</t>
  </si>
  <si>
    <t>Die Rohstoffproduktivität drückt aus, wie viel Bruttoinlandsprodukt (in Euro, preisbereinigt) je</t>
  </si>
  <si>
    <t>eingesetzter Tonne abiotischen Primärmaterials erwirtschaftet wird.</t>
  </si>
  <si>
    <t>Zum abiotischen Primärmaterial zählen die im Inland entnommenen Rohstoffe, ohne land- und forst-</t>
  </si>
  <si>
    <t>wirtschaftliche Erzeugnisse, sowie alle importierten abiotischen Materialien (Rohstoffe, Halb- und</t>
  </si>
  <si>
    <t>Fertigwaren).</t>
  </si>
  <si>
    <t>Sie enthält Gebäude- und Freifläche, Betriebsfläche (ohne Abbauland), Erholungs-, Verkehrsfläche</t>
  </si>
  <si>
    <t xml:space="preserve">Friedhof. Die Begriffe "Siedlungsfläche" und "versiegelte Fläche" dürfen nicht gleichgesetzt werden. </t>
  </si>
  <si>
    <t>Die Siedlungsflächen umfassen auch einen erheblichen Anteil unbebauter und nicht versiegelter</t>
  </si>
  <si>
    <t>Flächen.</t>
  </si>
  <si>
    <t>Die Wasserabgabe der Wirtschaftsbereiche und privaten Haushalte an die Natur ergibt sich aus dem</t>
  </si>
  <si>
    <t>Wassereinsatz nach Berücksichtigung des Saldos von Wasserausbau und Wassereinbau sowie der</t>
  </si>
  <si>
    <t>Abwasserzuleitungen und -ableitungen an andere Bereiche. Sie erfolgt größtenteils in Form von</t>
  </si>
  <si>
    <t>direkten und indirekten Abwassereinleitungen. Im Bereich öffentliche Abwasserbeseitigung wird das</t>
  </si>
  <si>
    <t>entnommene Fremd- und Niederschlagswasser wieder an die Natur abgegeben. Ein geringer Teil des</t>
  </si>
  <si>
    <t>Wassers gelangt als  Wasserdampf durch Verdunstung oder über Wasserverluste zurück in die Natur.</t>
  </si>
  <si>
    <t>Bei der Entnahme von Wasser aus der Natur handelt es sich um die direkte Entnahme von Grund-,</t>
  </si>
  <si>
    <t>Oberflächen- oder Quellwasser sowie Uferfiltrat, das von den Produktionsbereichen und privaten</t>
  </si>
  <si>
    <t>Haushalten gefördert wird. Zu dem aus der Natur entnommenen Wasser gehört auch das im</t>
  </si>
  <si>
    <t>Kanalsystem gesammelte Fremd- und Regenwasser.</t>
  </si>
  <si>
    <t>Input-Output-Rechnungen unter streng fachlichen Gesichtspunkten gebildet und als homogene</t>
  </si>
  <si>
    <t>www.destatis.de/Nachhaltigkeitsindikatoren</t>
  </si>
  <si>
    <t>Definitionen zu den in Tabelle 1.6 dargestellten Indikatoren siehe Indikatorenbericht im Internet:</t>
  </si>
  <si>
    <t>Rubrik: Deutsche Nachhaltigkeitsstrategie/Publikationen</t>
  </si>
  <si>
    <t>Gegenstand der Nachweisung</t>
  </si>
  <si>
    <t>Maßeinheit</t>
  </si>
  <si>
    <t>Einwohner  2</t>
  </si>
  <si>
    <t>Erwerbstätige Inländer</t>
  </si>
  <si>
    <t xml:space="preserve">Erwerbslose </t>
  </si>
  <si>
    <t>in % der Erwerbspersonen</t>
  </si>
  <si>
    <t>%</t>
  </si>
  <si>
    <t>Konsumausgaben der privaten Haushalte im Inland in jeweiligen Preisen</t>
  </si>
  <si>
    <t xml:space="preserve">Konsumausgaben der privaten Haushalte im Inland </t>
  </si>
  <si>
    <t>Index 2015 = 100</t>
  </si>
  <si>
    <t xml:space="preserve">Arbeitsstunden </t>
  </si>
  <si>
    <t>je Erwerbstätigen im Inland</t>
  </si>
  <si>
    <t>Abschreibungen in jeweiligen Preisen</t>
  </si>
  <si>
    <t>Abschreibungen in Preisen von 2015</t>
  </si>
  <si>
    <t>Bruttoinlandsprodukt preisbereinigt insgesamt, Kettenindex</t>
  </si>
  <si>
    <t>je Erwerbstätigenstunde</t>
  </si>
  <si>
    <t>je Einwohner</t>
  </si>
  <si>
    <t>Erwerbstätige im Inland</t>
  </si>
  <si>
    <t>______</t>
  </si>
  <si>
    <t>1 Bei den Angaben zur Bevölkerung und Erwerbstätigkeit handelt
es sich um Jahresdurchschnittszahlen.</t>
  </si>
  <si>
    <t>Millionen</t>
  </si>
  <si>
    <t>Stunden</t>
  </si>
  <si>
    <t>nachrichtlich:</t>
  </si>
  <si>
    <t>Tabelle 1.2: Einsatz von Umweltfaktoren für wirtschaftliche Zwecke</t>
  </si>
  <si>
    <r>
      <t xml:space="preserve">2016 </t>
    </r>
    <r>
      <rPr>
        <vertAlign val="superscript"/>
        <sz val="10"/>
        <rFont val="MetaNormalLF-Roman"/>
        <family val="2"/>
      </rPr>
      <t>1</t>
    </r>
  </si>
  <si>
    <r>
      <t xml:space="preserve">2017 </t>
    </r>
    <r>
      <rPr>
        <vertAlign val="superscript"/>
        <sz val="10"/>
        <rFont val="MetaNormalLF-Roman"/>
        <family val="2"/>
      </rPr>
      <t>1</t>
    </r>
  </si>
  <si>
    <r>
      <t xml:space="preserve">2018 </t>
    </r>
    <r>
      <rPr>
        <vertAlign val="superscript"/>
        <sz val="10"/>
        <rFont val="MetaNormalLF-Roman"/>
        <family val="2"/>
      </rPr>
      <t>1</t>
    </r>
  </si>
  <si>
    <t xml:space="preserve">Produktionsfaktoren </t>
  </si>
  <si>
    <t>Primärenergieverbrauch im Inland (EB, Territorialkonzept)</t>
  </si>
  <si>
    <t>Petajoule</t>
  </si>
  <si>
    <t xml:space="preserve">.    </t>
  </si>
  <si>
    <t>…</t>
  </si>
  <si>
    <t>.</t>
  </si>
  <si>
    <t xml:space="preserve">Treibhausgase </t>
  </si>
  <si>
    <t>HFCs</t>
  </si>
  <si>
    <t>PFCs</t>
  </si>
  <si>
    <t>NF3</t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</si>
  <si>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</t>
    </r>
  </si>
  <si>
    <t>NMVOC</t>
  </si>
  <si>
    <r>
      <t xml:space="preserve">Feinstaub (10 </t>
    </r>
    <r>
      <rPr>
        <sz val="9"/>
        <rFont val="Calibri"/>
        <family val="2"/>
      </rPr>
      <t>μ</t>
    </r>
    <r>
      <rPr>
        <sz val="9"/>
        <rFont val="MetaNormalLF-Roman"/>
        <family val="2"/>
      </rPr>
      <t>m)</t>
    </r>
  </si>
  <si>
    <t>Feinstaub (2.5 μm)</t>
  </si>
  <si>
    <t>CO</t>
  </si>
  <si>
    <t>darunter: Abwasser</t>
  </si>
  <si>
    <r>
      <t>km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</t>
    </r>
  </si>
  <si>
    <t>Arbeitsstunden</t>
  </si>
  <si>
    <t>Anteil Erneuerbare Energie am Endenergieverbrauch</t>
  </si>
  <si>
    <t>Anteil Erneuerbare Energie am Stromverbrauch</t>
  </si>
  <si>
    <t>Bruttoinlandsprodukt in jeweilgen Preisen.................</t>
  </si>
  <si>
    <t>preisbereinigt</t>
  </si>
  <si>
    <t>Messzahlen</t>
  </si>
  <si>
    <t>Primärenergieverbrauch im Inland</t>
  </si>
  <si>
    <t>1990 = 100</t>
  </si>
  <si>
    <t>2005 = 100</t>
  </si>
  <si>
    <t>1994 = 100</t>
  </si>
  <si>
    <t>2000 = 100</t>
  </si>
  <si>
    <t>1995 = 100</t>
  </si>
  <si>
    <r>
      <t>Luftschadstoffe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.................................</t>
    </r>
  </si>
  <si>
    <t>1996 = 100</t>
  </si>
  <si>
    <t>1991 = 100</t>
  </si>
  <si>
    <t xml:space="preserve">Bruttoinlandsprodukt im Verhältnis zu Produktionsfaktoren        </t>
  </si>
  <si>
    <t>2015 = 100</t>
  </si>
  <si>
    <r>
      <t xml:space="preserve">Rohstoffentnahme und Import </t>
    </r>
    <r>
      <rPr>
        <vertAlign val="superscript"/>
        <sz val="9"/>
        <rFont val="MetaNormalLF-Roman"/>
        <family val="2"/>
      </rPr>
      <t xml:space="preserve">2 </t>
    </r>
  </si>
  <si>
    <r>
      <t xml:space="preserve">Wasserentnahme aus der Natur </t>
    </r>
    <r>
      <rPr>
        <vertAlign val="superscript"/>
        <sz val="9"/>
        <rFont val="MetaNormalLF-Roman"/>
        <family val="2"/>
      </rPr>
      <t>3</t>
    </r>
  </si>
  <si>
    <r>
      <t>darunter: CO</t>
    </r>
    <r>
      <rPr>
        <vertAlign val="subscript"/>
        <sz val="9"/>
        <rFont val="MetaNormalLF-Roman"/>
        <family val="2"/>
      </rPr>
      <t>2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</si>
  <si>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</t>
    </r>
  </si>
  <si>
    <r>
      <t>CH</t>
    </r>
    <r>
      <rPr>
        <vertAlign val="subscript"/>
        <sz val="9"/>
        <rFont val="MetaNormalLF-Roman"/>
        <family val="2"/>
      </rPr>
      <t xml:space="preserve">4 </t>
    </r>
  </si>
  <si>
    <r>
      <t>SF</t>
    </r>
    <r>
      <rPr>
        <vertAlign val="subscript"/>
        <sz val="9"/>
        <rFont val="MetaNormalLF-Roman"/>
        <family val="2"/>
      </rPr>
      <t xml:space="preserve">6 </t>
    </r>
  </si>
  <si>
    <r>
      <t>SO</t>
    </r>
    <r>
      <rPr>
        <vertAlign val="subscript"/>
        <sz val="9"/>
        <rFont val="MetaNormalLF-Roman"/>
        <family val="2"/>
      </rPr>
      <t>2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</si>
  <si>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</t>
    </r>
  </si>
  <si>
    <r>
      <t>NH</t>
    </r>
    <r>
      <rPr>
        <vertAlign val="subscript"/>
        <sz val="9"/>
        <rFont val="MetaNormalLF-Roman"/>
        <family val="2"/>
      </rPr>
      <t>3</t>
    </r>
  </si>
  <si>
    <r>
      <t xml:space="preserve">Wasserabgabe an die Natur </t>
    </r>
    <r>
      <rPr>
        <vertAlign val="superscript"/>
        <sz val="9"/>
        <rFont val="MetaNormalLF-Roman"/>
        <family val="2"/>
      </rPr>
      <t>4</t>
    </r>
  </si>
  <si>
    <r>
      <t xml:space="preserve">Abfall </t>
    </r>
    <r>
      <rPr>
        <vertAlign val="superscript"/>
        <sz val="9"/>
        <rFont val="MetaNormalLF-Roman"/>
        <family val="2"/>
      </rPr>
      <t>5</t>
    </r>
  </si>
  <si>
    <r>
      <t>Siedlungs- und Verkehrsfläche</t>
    </r>
    <r>
      <rPr>
        <vertAlign val="superscript"/>
        <sz val="9"/>
        <rFont val="MetaNormalLF-Roman"/>
        <family val="2"/>
      </rPr>
      <t xml:space="preserve"> 6</t>
    </r>
  </si>
  <si>
    <t>A</t>
  </si>
  <si>
    <t>Landwirtschaft, Forstwirtschaft u. Fischerei</t>
  </si>
  <si>
    <t>B</t>
  </si>
  <si>
    <t>Bergbau und Gewinnung v. Steinen u. Erden</t>
  </si>
  <si>
    <t>C</t>
  </si>
  <si>
    <t>Verarbeitendes Gewerbe</t>
  </si>
  <si>
    <t>D (35)</t>
  </si>
  <si>
    <t>Energieversorgung</t>
  </si>
  <si>
    <t>E</t>
  </si>
  <si>
    <t>Wasserversorgung, Entsorgung u.ä.</t>
  </si>
  <si>
    <t>F</t>
  </si>
  <si>
    <t>Bauarbeiten</t>
  </si>
  <si>
    <t>G</t>
  </si>
  <si>
    <t>Handelsleistungen</t>
  </si>
  <si>
    <t>H</t>
  </si>
  <si>
    <t>Verkehrs- u. Lagereileistungen</t>
  </si>
  <si>
    <t>I</t>
  </si>
  <si>
    <t>Gastgewerbe</t>
  </si>
  <si>
    <t>J</t>
  </si>
  <si>
    <t>Informations- u. Kommunikationsdienstleistungen</t>
  </si>
  <si>
    <t>K</t>
  </si>
  <si>
    <t>Finanz- und Versicherungsdienstleistungen</t>
  </si>
  <si>
    <t>L</t>
  </si>
  <si>
    <t>Grundstücksdienstleistungen u. Wohnungswesen</t>
  </si>
  <si>
    <t>M</t>
  </si>
  <si>
    <t>Freiberufliche, wissenschaftliche u. technische Dienstleistungen</t>
  </si>
  <si>
    <t>N</t>
  </si>
  <si>
    <t>Sonst. wirtschaftliche Dienstleistungen</t>
  </si>
  <si>
    <t>O</t>
  </si>
  <si>
    <t>Öffentl. Verwaltung, Verteidigung, Sozialversicherung</t>
  </si>
  <si>
    <t>P</t>
  </si>
  <si>
    <t>Erziehungs- u. Unterrichtsdienstleistungen</t>
  </si>
  <si>
    <t>Q</t>
  </si>
  <si>
    <t>Dienstleistungen des Gesundheits- u. Sozialwesens</t>
  </si>
  <si>
    <t>R-T</t>
  </si>
  <si>
    <t>Sonst. Dienstleistungen</t>
  </si>
  <si>
    <t>Insgesamt</t>
  </si>
  <si>
    <t>_____</t>
  </si>
  <si>
    <t>Tabelle 2.2: Bruttowertschöpfung 2000 bis 2016 (jeweilige Preise)</t>
  </si>
  <si>
    <t>in Prozent</t>
  </si>
  <si>
    <t xml:space="preserve">Produktionsbereiche </t>
  </si>
  <si>
    <r>
      <t xml:space="preserve">CPA </t>
    </r>
    <r>
      <rPr>
        <vertAlign val="superscript"/>
        <sz val="10"/>
        <rFont val="MetaNormalLF-Roman"/>
        <family val="2"/>
      </rPr>
      <t>1</t>
    </r>
  </si>
  <si>
    <t xml:space="preserve">1 Bereichsabgrenzung vergleichbar mit der Statistischen Güterklassifikation in Verbindung mit den Wirtschaftszweigen in der Europäischen Gemeinschaft (Ausgabe 2008). </t>
  </si>
  <si>
    <t>Tabelle 1.6: Indikatoren zu Umwelt und Ökonomie der deutschen Nachhaltigkeitsstrategie</t>
  </si>
  <si>
    <r>
      <t xml:space="preserve">Nr. </t>
    </r>
    <r>
      <rPr>
        <vertAlign val="superscript"/>
        <sz val="10"/>
        <rFont val="MetaNormalLF-Roman"/>
        <family val="2"/>
      </rPr>
      <t>1</t>
    </r>
  </si>
  <si>
    <t>Indikator</t>
  </si>
  <si>
    <r>
      <t xml:space="preserve">2012 </t>
    </r>
    <r>
      <rPr>
        <vertAlign val="superscript"/>
        <sz val="10"/>
        <rFont val="MetaNormalLF-Roman"/>
        <family val="2"/>
      </rPr>
      <t>2</t>
    </r>
  </si>
  <si>
    <r>
      <t xml:space="preserve">2013 </t>
    </r>
    <r>
      <rPr>
        <vertAlign val="superscript"/>
        <sz val="10"/>
        <rFont val="MetaNormalLF-Roman"/>
        <family val="2"/>
      </rPr>
      <t>2</t>
    </r>
  </si>
  <si>
    <r>
      <t xml:space="preserve">2014 </t>
    </r>
    <r>
      <rPr>
        <vertAlign val="superscript"/>
        <sz val="10"/>
        <rFont val="MetaNormalLF-Roman"/>
        <family val="2"/>
      </rPr>
      <t>2</t>
    </r>
  </si>
  <si>
    <r>
      <t xml:space="preserve">2016 </t>
    </r>
    <r>
      <rPr>
        <vertAlign val="superscript"/>
        <sz val="10"/>
        <rFont val="MetaNormalLF-Roman"/>
        <family val="2"/>
      </rPr>
      <t>2</t>
    </r>
  </si>
  <si>
    <r>
      <t xml:space="preserve">2017 </t>
    </r>
    <r>
      <rPr>
        <vertAlign val="superscript"/>
        <sz val="10"/>
        <rFont val="MetaNormalLF-Roman"/>
        <family val="2"/>
      </rPr>
      <t>2</t>
    </r>
  </si>
  <si>
    <r>
      <t xml:space="preserve">2018 </t>
    </r>
    <r>
      <rPr>
        <vertAlign val="superscript"/>
        <sz val="10"/>
        <rFont val="MetaNormalLF-Roman"/>
        <family val="2"/>
      </rPr>
      <t>2</t>
    </r>
  </si>
  <si>
    <t>2.1.a</t>
  </si>
  <si>
    <t>Stickstoffüberschuss 3</t>
  </si>
  <si>
    <t>kg/ha</t>
  </si>
  <si>
    <t>2.1.b</t>
  </si>
  <si>
    <t>Ökologischer Landbau  - Anteil an der landwirtschaftlich genutzten Fläche</t>
  </si>
  <si>
    <t>3.2.a</t>
  </si>
  <si>
    <t>Emissionen von Luftschadstoffen 4</t>
  </si>
  <si>
    <t>3.2.b</t>
  </si>
  <si>
    <t>Bevölkerung mit erhöhter Feinstaubexposition in Deutschland 5</t>
  </si>
  <si>
    <t>Anzahl in Mill.</t>
  </si>
  <si>
    <t>6.1.a</t>
  </si>
  <si>
    <t>Phosphor in Fließgewässern 6</t>
  </si>
  <si>
    <t>6.1.b</t>
  </si>
  <si>
    <t>Nitrat im Grundwasser 7</t>
  </si>
  <si>
    <t>7.1.a</t>
  </si>
  <si>
    <t>Endenergieproduktivität 8</t>
  </si>
  <si>
    <t>2008 = 100</t>
  </si>
  <si>
    <t>7.1.b</t>
  </si>
  <si>
    <t>Primärenergieverbrauch 8</t>
  </si>
  <si>
    <t>7.2.a</t>
  </si>
  <si>
    <t>Anteil erneuerbarer Energien am Brutto-Endenergieverbrauch 9</t>
  </si>
  <si>
    <t>7.2.b</t>
  </si>
  <si>
    <t>Anteil des Stroms aus erneuerbaren Energiequellen am Bruttostromverbrauch 9</t>
  </si>
  <si>
    <t>8.1</t>
  </si>
  <si>
    <t>8.2.a</t>
  </si>
  <si>
    <t xml:space="preserve">Finanzierungssaldo des Staates </t>
  </si>
  <si>
    <t>8.2.b</t>
  </si>
  <si>
    <t>8.2.c</t>
  </si>
  <si>
    <t>8.3</t>
  </si>
  <si>
    <t xml:space="preserve">Verhältnis der Bruttoanlageinvestitionen zum BIP </t>
  </si>
  <si>
    <t>8.4</t>
  </si>
  <si>
    <t xml:space="preserve">BIP je Einwohner (preisbereinigt) </t>
  </si>
  <si>
    <t>1 000 Euro</t>
  </si>
  <si>
    <t>11.1.a</t>
  </si>
  <si>
    <t>ha/Tag</t>
  </si>
  <si>
    <t xml:space="preserve">11.1.b </t>
  </si>
  <si>
    <r>
      <t>m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/Jahr</t>
    </r>
  </si>
  <si>
    <t xml:space="preserve">11.1.c </t>
  </si>
  <si>
    <t>11.2.a</t>
  </si>
  <si>
    <t>11.2.b</t>
  </si>
  <si>
    <t>12.1.a</t>
  </si>
  <si>
    <t>12.1.b</t>
  </si>
  <si>
    <t xml:space="preserve">Energieverbrauch des Konsums </t>
  </si>
  <si>
    <t>CO2-Emissionen des Konsums</t>
  </si>
  <si>
    <t>12.2</t>
  </si>
  <si>
    <t>Anzahl Standorte</t>
  </si>
  <si>
    <t>12.3.a</t>
  </si>
  <si>
    <t>12.3.b</t>
  </si>
  <si>
    <t xml:space="preserve">13.1.a </t>
  </si>
  <si>
    <t>13.1.b</t>
  </si>
  <si>
    <t>Mill. Euro</t>
  </si>
  <si>
    <t>14.1.a</t>
  </si>
  <si>
    <t>mg N/l</t>
  </si>
  <si>
    <t>14.1.b</t>
  </si>
  <si>
    <t>15.1</t>
  </si>
  <si>
    <t>2030 = 100</t>
  </si>
  <si>
    <t>15.2</t>
  </si>
  <si>
    <t>Flächenanteil %</t>
  </si>
  <si>
    <t>15.3</t>
  </si>
  <si>
    <t>1 Nummer des Indikators entspricht der Nummerierung in der deutschen Nachhaltigkeitsstrategie.</t>
  </si>
  <si>
    <t>Deutsche Gesellschaft für internationale Zusammenarbeit</t>
  </si>
  <si>
    <t>Quelle: Bundesministerium für wirtschaftliche Zusammenarbeit und Entwicklung</t>
  </si>
  <si>
    <t>Quelle: Umweltbundesamt</t>
  </si>
  <si>
    <t>2 Verläufige Ergebnisse (teilweise geschätzt). Stand: Oktober 2019</t>
  </si>
  <si>
    <r>
      <t xml:space="preserve">Tabelle 1.1: Bevölkerung </t>
    </r>
    <r>
      <rPr>
        <b/>
        <vertAlign val="superscript"/>
        <sz val="12"/>
        <rFont val="MetaNormalLF-Roman"/>
        <family val="2"/>
      </rPr>
      <t>1</t>
    </r>
    <r>
      <rPr>
        <b/>
        <sz val="12"/>
        <rFont val="MetaNormalLF-Roman"/>
        <family val="2"/>
      </rPr>
      <t xml:space="preserve"> und Wirtschaft</t>
    </r>
  </si>
  <si>
    <t>des Zensus 2011 (Ergebnis zum Stichtag 9. Mai 2011: 80 219 695 Einwohner)</t>
  </si>
  <si>
    <t>2 Fachserie 18 Reihe 14: Volkswirtschaftliche Gesamtrechnungen: Durchschnittliche Bevölkerung auf Basis</t>
  </si>
  <si>
    <t>1 Zum Teil vorläufig.</t>
  </si>
  <si>
    <t xml:space="preserve">2 Verwertete Entnahme abiotischer Rohstoffe und importierte abiotische Güter. </t>
  </si>
  <si>
    <t>Teilweise revidiert gegenüber den vorherigen Ausgaben dieser Veröffentlichung.</t>
  </si>
  <si>
    <t>3 Einschl. Fremd- und Regenwasser.</t>
  </si>
  <si>
    <t>4 Einschl. Fremd- und Regenwasser, Verluste bei der Wasserverteilung und Verdunstung.</t>
  </si>
  <si>
    <t xml:space="preserve">5 Der Vergleich der Ergebnisse ab 1996 mit früheren Ergebnissen ist wegen der Umstellung </t>
  </si>
  <si>
    <t xml:space="preserve">der Primärststistiken nur eingeschränkt möglich. Bis 2005 Berechnungen nach dem </t>
  </si>
  <si>
    <t>Nettoprinzip, ab 2006 Berechnungen nach dem Bruttoprinzip.</t>
  </si>
  <si>
    <t xml:space="preserve">6 Stichtag 31.12. Die Daten der Jahre 1997, 1998 und 1999 basieren auf einer </t>
  </si>
  <si>
    <t>Hochrechnung des Bundesamtes für Bauwesen und Raumordnung.</t>
  </si>
  <si>
    <r>
      <t xml:space="preserve">Rohstoffentnahme und Import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</si>
  <si>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 </t>
    </r>
  </si>
  <si>
    <r>
      <t>CH</t>
    </r>
    <r>
      <rPr>
        <vertAlign val="subscript"/>
        <sz val="9"/>
        <rFont val="MetaNormalLF-Roman"/>
        <family val="2"/>
      </rPr>
      <t>4</t>
    </r>
  </si>
  <si>
    <r>
      <t>SF</t>
    </r>
    <r>
      <rPr>
        <vertAlign val="subscript"/>
        <sz val="9"/>
        <rFont val="MetaNormalLF-Roman"/>
        <family val="2"/>
      </rPr>
      <t>6</t>
    </r>
  </si>
  <si>
    <r>
      <t>Luftschadstoffe</t>
    </r>
    <r>
      <rPr>
        <vertAlign val="superscript"/>
        <sz val="9"/>
        <rFont val="MetaNormalLF-Roman"/>
        <family val="2"/>
      </rPr>
      <t xml:space="preserve"> </t>
    </r>
  </si>
  <si>
    <r>
      <t>SO</t>
    </r>
    <r>
      <rPr>
        <vertAlign val="subscript"/>
        <sz val="9"/>
        <rFont val="MetaNormalLF-Roman"/>
        <family val="2"/>
      </rPr>
      <t xml:space="preserve">2 </t>
    </r>
  </si>
  <si>
    <r>
      <t>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</t>
    </r>
  </si>
  <si>
    <r>
      <t xml:space="preserve">Siedlungs- und Verkehrsfläche </t>
    </r>
    <r>
      <rPr>
        <vertAlign val="superscript"/>
        <sz val="9"/>
        <rFont val="MetaNormalLF-Roman"/>
        <family val="2"/>
      </rPr>
      <t>6</t>
    </r>
  </si>
  <si>
    <t>Bruttoinlandsprodukt  preisbereinigt (Kettenindex 2015 =100)</t>
  </si>
  <si>
    <r>
      <t xml:space="preserve">Rohstoffentnahme und Import </t>
    </r>
    <r>
      <rPr>
        <vertAlign val="superscript"/>
        <sz val="9"/>
        <rFont val="MetaNormalLF-Roman"/>
        <family val="2"/>
      </rPr>
      <t>2</t>
    </r>
  </si>
  <si>
    <t>Produktionsfaktor</t>
  </si>
  <si>
    <t>Wohnfläche (tatsächlich benutzt)</t>
  </si>
  <si>
    <t>Konsumausgaben der privaten Haushalte im Inland (jeweilige Preise)</t>
  </si>
  <si>
    <t>Konsumausgaben der privaten Haushalte im Inland (preisbereinigt)</t>
  </si>
  <si>
    <t>darunter:</t>
  </si>
  <si>
    <t>tatsächliche  Mietzahlungen (jeweilige Preise)</t>
  </si>
  <si>
    <t>unterstellte Mietzahlungen (jeweilige Preise)</t>
  </si>
  <si>
    <t>tatsächliche Mietzahlungen (preisbereinigt)</t>
  </si>
  <si>
    <t>unterstellte Mietzahlungen (preisbereinigt)</t>
  </si>
  <si>
    <t>-</t>
  </si>
  <si>
    <t>Wasserverbrauch pro Kopf</t>
  </si>
  <si>
    <r>
      <t>m</t>
    </r>
    <r>
      <rPr>
        <vertAlign val="superscript"/>
        <sz val="9"/>
        <rFont val="MetaNormalLF-Roman"/>
        <family val="2"/>
      </rPr>
      <t>3</t>
    </r>
  </si>
  <si>
    <t>Energieverbrauch pro Kopf</t>
  </si>
  <si>
    <t>Terajoule</t>
  </si>
  <si>
    <t>Energieverbrauch pro Haushalt</t>
  </si>
  <si>
    <t>Emissionsrelevanter Energieverbrauch</t>
  </si>
  <si>
    <t>Emission von Kohlendioxid insgesamt</t>
  </si>
  <si>
    <r>
      <t>CH</t>
    </r>
    <r>
      <rPr>
        <vertAlign val="sub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</si>
  <si>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</si>
  <si>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........................................................................................................................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</si>
  <si>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</si>
  <si>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t>Abwasser insgesamt</t>
  </si>
  <si>
    <t>Messzahl</t>
  </si>
  <si>
    <t>Bevölkerung in Privathaushalten (Stichtag)</t>
  </si>
  <si>
    <t>Anzahl der Haushalte (Stichtag)</t>
  </si>
  <si>
    <t>Wohnfläche</t>
  </si>
  <si>
    <t>Wohnungen</t>
  </si>
  <si>
    <t>Private Konsumausgaben (jeweilige Preise)</t>
  </si>
  <si>
    <t>Private Konsumausgaben (preisbereinigt)</t>
  </si>
  <si>
    <t>tatsächliche Mietzahlungen (jeweilige Preise)</t>
  </si>
  <si>
    <t xml:space="preserve">Faktoren im Verhältnis zu den Konsumausgaben der privaten Haushalte (preisbereinigt) </t>
  </si>
  <si>
    <t>Faktoren im Verhältnis zu  den Konsumausgaben der privaten Haushalte (jeweilige Preise)</t>
  </si>
  <si>
    <t>Bevölkerung 1</t>
  </si>
  <si>
    <t>Anzahl der Haushalte (Stichtag 31.12. des Jahres) 1</t>
  </si>
  <si>
    <t>Wohnungen (Stichtag 31.12. des Jahres) 2</t>
  </si>
  <si>
    <t>Kettenindex (2015=100)</t>
  </si>
  <si>
    <t>Fremdbezug</t>
  </si>
  <si>
    <t>Energieverbrauch für motorisierten Individualverkehr (Inländerkonzept)</t>
  </si>
  <si>
    <t>Energieverbrauch für Wohnen (temperaturbereinigt)</t>
  </si>
  <si>
    <t>Energieverbrauch für Wohnen (Energiebilanz)</t>
  </si>
  <si>
    <t>emissionsrelevanter Energieverbrauch für motorisierten Individualverkehr</t>
  </si>
  <si>
    <t>emissionsrelevanter Energieverbrauch für Wohnen</t>
  </si>
  <si>
    <t>Millionen Tonnen</t>
  </si>
  <si>
    <t>Tausend</t>
  </si>
  <si>
    <r>
      <t>Millionen m</t>
    </r>
    <r>
      <rPr>
        <vertAlign val="superscript"/>
        <sz val="9"/>
        <rFont val="MetaNormalLF-Roman"/>
        <family val="2"/>
      </rPr>
      <t>2</t>
    </r>
  </si>
  <si>
    <t>Millionen Euro</t>
  </si>
  <si>
    <r>
      <t>Millionen m</t>
    </r>
    <r>
      <rPr>
        <vertAlign val="superscript"/>
        <sz val="9"/>
        <rFont val="MetaNormalLF-Roman"/>
        <family val="2"/>
      </rPr>
      <t>3</t>
    </r>
  </si>
  <si>
    <t>Emission von Kohlendioxid durch motorisierten Individualverkehr</t>
  </si>
  <si>
    <t>Emission von Kohlendioxid durch Wohnen (unbereinigt)</t>
  </si>
  <si>
    <t>Tausend Tonnen</t>
  </si>
  <si>
    <t>direkte Einleitung in die Natur</t>
  </si>
  <si>
    <t xml:space="preserve">Tabelle 1.3: Bevölkerung, Konsumausgaben und direkter Einsatz von Umweltfaktoren </t>
  </si>
  <si>
    <t xml:space="preserve">1 Bevölkerungsfortschreibung auf Grundlage der Volkszählung 1987 (Westen) bzw. 1990 (Osten) - Fachserie 1 Reihe 1.3; </t>
  </si>
  <si>
    <t>ab 2011 Bevölkerungsfortschreibung auf Grundlage des Zensus 2011.</t>
  </si>
  <si>
    <t xml:space="preserve">2 Wohnungsbestand Deutschland - Wohnungen in Wohn- und Nichtwohngebäuden: Fachserie 5 Reihe 3 - 2012; </t>
  </si>
  <si>
    <t xml:space="preserve">ab 2011: Fortschreibung basierend auf den endgültigen Ergebnissen der Gebäude- und Wohnungszählung 2011, </t>
  </si>
  <si>
    <t>einschließlich Wohnheime.</t>
  </si>
  <si>
    <t>Energieverbrauch für motorisierten Individualverkehr</t>
  </si>
  <si>
    <t>Emission von Kohlendioxid durch Wohnen</t>
  </si>
  <si>
    <t xml:space="preserve">indirekte Einleitung </t>
  </si>
  <si>
    <t>tatsächliche Mietzahlungen (preisbereingt)</t>
  </si>
  <si>
    <t>indirekte Einleitung</t>
  </si>
  <si>
    <t>Bruttowertschöpfung 2000 bis 2016 (in jeweiligen Preisen, Mill. EUR)</t>
  </si>
  <si>
    <t>Bruttowertschöpfung 2000 bis 2016 (in jeweiligen Preisen, in Prozent)</t>
  </si>
  <si>
    <t>Bruttowertschöpfung 2000 bis 2016 (preisbereinigt, 2005 = 100)</t>
  </si>
  <si>
    <t>8 Quellen: Statistisches Bundesamt, Arbeitsgemeinschaft Energiebilanzen e.V.</t>
  </si>
  <si>
    <t>Gesamtrohstoffproduktivität 10</t>
  </si>
  <si>
    <t>Anteil der nachhaltig bewirtschafteten Fischbestände in Nord- und Ostsee 25</t>
  </si>
  <si>
    <t>Artenvielfalt und Landschaftsqualität 26</t>
  </si>
  <si>
    <t>Eutrophierung der Ökosysteme 27</t>
  </si>
  <si>
    <t>Zahlungen an Entwicklungsländer für Erhalt und Wiederaufbau von Wäldern 28</t>
  </si>
  <si>
    <r>
      <t xml:space="preserve">3 Gleitender Durchschnitt aus dem Gesamtsaldo von fünf Kalenderjahren, bezogen auf des mittlere Jahr. </t>
    </r>
    <r>
      <rPr>
        <sz val="8"/>
        <rFont val="Symbol"/>
        <family val="1"/>
        <charset val="2"/>
      </rPr>
      <t>-</t>
    </r>
    <r>
      <rPr>
        <sz val="8"/>
        <rFont val="MetaNormalLF-Roman"/>
        <family val="2"/>
      </rPr>
      <t xml:space="preserve"> Quellen: Institut für Pflanzenbau und Bodenkunde, Julius Kühn Institut und </t>
    </r>
  </si>
  <si>
    <t>Quelle: Umweltbundesamt nach Angaben der Bund-Länder-Arbeitsgemeinschaft Wasser.</t>
  </si>
  <si>
    <r>
      <t xml:space="preserve">6 Anteil der Messstellen, an denen der Orientierungswert des guten ökologischen Zustands nach Anhang 7 der Novelle der Oberflächengewässerverordnung eingehalten wird. </t>
    </r>
    <r>
      <rPr>
        <sz val="8"/>
        <rFont val="Symbol"/>
        <family val="1"/>
        <charset val="2"/>
      </rPr>
      <t>-</t>
    </r>
  </si>
  <si>
    <t>Quellen: Umweltbundesamt und Länderinitiative Kernindikatoren auf Basis von Daten der Bund/Länder-Arbeitsgemeinschaft Wasser.</t>
  </si>
  <si>
    <r>
      <t xml:space="preserve">7 Anteil der Messstellen, an denen der Schwellenwert von 50 mg/l nach Grundwasserverordnung eingehalten wird. </t>
    </r>
    <r>
      <rPr>
        <sz val="8"/>
        <rFont val="Symbol"/>
        <family val="1"/>
        <charset val="2"/>
      </rPr>
      <t>-</t>
    </r>
    <r>
      <rPr>
        <sz val="8"/>
        <rFont val="MetaNormalLF-Roman"/>
        <family val="2"/>
      </rPr>
      <t xml:space="preserve"> </t>
    </r>
  </si>
  <si>
    <t>10 Dargestellt ist der Wert von Konsum, Investitionen und Exporten (preisbereinigt) im Verhältnis zum Rohstoffeinsatz für Konsum, Investitionen und Export. 2014 vorläufig.</t>
  </si>
  <si>
    <t>Struktureller Finanzierungssaldo 11</t>
  </si>
  <si>
    <t>Schuldenstandsquote 12</t>
  </si>
  <si>
    <t>Anstieg der Siedlungs- und Verkehrsfläche 13</t>
  </si>
  <si>
    <t>Veränderung der Freiraumfläche je Einwohner 14</t>
  </si>
  <si>
    <t>Siedlungsdichte (Einwohner je km2 SuV) 15</t>
  </si>
  <si>
    <t>Endenergieverbrauch im Güterverkehr 16</t>
  </si>
  <si>
    <t>Endenergieverbrauch im Personenverkehr 16</t>
  </si>
  <si>
    <t>Marktanteil von Produkten mit staatlichen Umweltzeichen 17</t>
  </si>
  <si>
    <t>Umweltmanagement EMAS 18</t>
  </si>
  <si>
    <t>Anteil Papier mit Blauem Engel am Gesamtpapierverbrauch 19</t>
  </si>
  <si>
    <t>CO2-Emissionen je Fahrleistung der Kfz der öffentlichen Hand 20</t>
  </si>
  <si>
    <t>Treibhausgasemissionen 21</t>
  </si>
  <si>
    <t>Deutsche Zahlungen zur Klimafinanzierung 22</t>
  </si>
  <si>
    <t>13 Gleitender Vierjahresdurchschnitt, Bezug auf das betreffende Jahr und die drei Vorjahre.</t>
  </si>
  <si>
    <r>
      <t xml:space="preserve">14 Berechnet als gleitender Vierjahresdurchschnitt.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</t>
    </r>
    <r>
      <rPr>
        <sz val="8"/>
        <rFont val="MetaNormalLF-Roman"/>
        <family val="2"/>
      </rPr>
      <t>Quellen: Statistisches Bundesamt, Bundesinstitut für Bau-, Stadt- und Raumforschung.</t>
    </r>
  </si>
  <si>
    <t>Institut für Landachaftsökologie und Ressourcenmanagement, Universität Gießen.</t>
  </si>
  <si>
    <r>
      <t>4 Gemittelter Index der Messzahlen für SO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, NO</t>
    </r>
    <r>
      <rPr>
        <vertAlign val="subscript"/>
        <sz val="8"/>
        <rFont val="MetaNormalLF-Roman"/>
        <family val="2"/>
      </rPr>
      <t>x</t>
    </r>
    <r>
      <rPr>
        <sz val="8"/>
        <rFont val="MetaNormalLF-Roman"/>
        <family val="2"/>
      </rPr>
      <t>, NH</t>
    </r>
    <r>
      <rPr>
        <vertAlign val="subscript"/>
        <sz val="8"/>
        <rFont val="MetaNormalLF-Roman"/>
        <family val="2"/>
      </rPr>
      <t>3</t>
    </r>
    <r>
      <rPr>
        <sz val="8"/>
        <rFont val="MetaNormalLF-Roman"/>
        <family val="2"/>
      </rPr>
      <t>, NMVOC und PM</t>
    </r>
    <r>
      <rPr>
        <vertAlign val="subscript"/>
        <sz val="8"/>
        <rFont val="MetaNormalLF-Roman"/>
        <family val="2"/>
      </rPr>
      <t>2.5</t>
    </r>
    <r>
      <rPr>
        <sz val="8"/>
        <rFont val="MetaNormalLF-Roman"/>
        <family val="2"/>
      </rPr>
      <t xml:space="preserve">. </t>
    </r>
    <r>
      <rPr>
        <sz val="8"/>
        <rFont val="Symbol"/>
        <family val="1"/>
        <charset val="2"/>
      </rPr>
      <t>-</t>
    </r>
    <r>
      <rPr>
        <sz val="8"/>
        <rFont val="MetaNormalLF-Roman"/>
        <family val="2"/>
      </rPr>
      <t xml:space="preserve"> Quelle: Umweltbundesamt.</t>
    </r>
  </si>
  <si>
    <r>
      <t xml:space="preserve">5 Zeitreihe wurde neu berechnet. </t>
    </r>
    <r>
      <rPr>
        <sz val="8"/>
        <rFont val="Symbol"/>
        <family val="1"/>
        <charset val="2"/>
      </rPr>
      <t>-</t>
    </r>
    <r>
      <rPr>
        <sz val="8"/>
        <rFont val="MetaNormalLF-Roman"/>
        <family val="2"/>
      </rPr>
      <t xml:space="preserve">  Quellen: Umweltbundeamt, Weltgesundheitsorganisation.</t>
    </r>
  </si>
  <si>
    <t>9 Quellen: Arbeitsgruppe Erneuerbare Energien - Statistik, Bundesministerium für Wirtschaft und Energie.</t>
  </si>
  <si>
    <t>11 Quellen: Statistisches Bundesamt, Bundesministerium der Finanzen.</t>
  </si>
  <si>
    <t>12 Quellen: Statistisches Bundesamt, Deutsche Bundesbank.</t>
  </si>
  <si>
    <r>
      <t xml:space="preserve">15 SuV = Siedlungs- und Verkehrsfläche.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</t>
    </r>
    <r>
      <rPr>
        <sz val="8"/>
        <rFont val="MetaNormalLF-Roman"/>
        <family val="2"/>
      </rPr>
      <t>Quellen: Statistisches Bundesamt, Bundesinstitut für Bau-, Stadt- und Raumforschung.</t>
    </r>
  </si>
  <si>
    <t>16 Quellen: Bundesministerium für Verkehr und digitale Infrastruktur, Institut für Energie- und Umweltforschung.</t>
  </si>
  <si>
    <t>17 Quellen: Gesellschaft für Konsumforschung, Kraftfahrt-Bundesamt, Agrarmarkt Informations-Gesellschaft mbH, Bund Ökologische Lebensmittelwirtschaft, Verkehrsclub Deutschland,</t>
  </si>
  <si>
    <t>Umweltbundesamt.</t>
  </si>
  <si>
    <r>
      <t xml:space="preserve">18 EMAS = Eco-Management and Audit Scheme.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</t>
    </r>
    <r>
      <rPr>
        <sz val="8"/>
        <rFont val="MetaNormalLF-Roman"/>
        <family val="2"/>
      </rPr>
      <t>Quellen: Deutscher Industrie und Handelskammertag e.V. in Verbindung mit der Geschäftsstelle des Umweltgutachterausschusses.</t>
    </r>
  </si>
  <si>
    <r>
      <t xml:space="preserve">19 Gesamtpapierverbrauch der unmittelbaren Bundesverwaltung. </t>
    </r>
    <r>
      <rPr>
        <sz val="8"/>
        <rFont val="Symbol"/>
        <family val="1"/>
        <charset val="2"/>
      </rPr>
      <t>-</t>
    </r>
    <r>
      <rPr>
        <sz val="8"/>
        <rFont val="MetaNormalLF-Roman"/>
        <family val="2"/>
      </rPr>
      <t xml:space="preserve"> Quellen: Statistisches Bundesamt, Kompetenzstelle für nachhaltige Beschaffung, </t>
    </r>
  </si>
  <si>
    <t>20 Quellen: Statistisches Bundesamt, Institut für Energie- und Umweltforschung.</t>
  </si>
  <si>
    <r>
      <t>21 Treibhausgase =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, CH</t>
    </r>
    <r>
      <rPr>
        <vertAlign val="subscript"/>
        <sz val="8"/>
        <rFont val="MetaNormalLF-Roman"/>
        <family val="2"/>
      </rPr>
      <t>4</t>
    </r>
    <r>
      <rPr>
        <sz val="8"/>
        <rFont val="MetaNormalLF-Roman"/>
        <family val="2"/>
      </rPr>
      <t>, N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O, SF</t>
    </r>
    <r>
      <rPr>
        <vertAlign val="subscript"/>
        <sz val="8"/>
        <rFont val="MetaNormalLF-Roman"/>
        <family val="2"/>
      </rPr>
      <t>6</t>
    </r>
    <r>
      <rPr>
        <sz val="8"/>
        <rFont val="MetaNormalLF-Roman"/>
        <family val="2"/>
      </rPr>
      <t>, NF</t>
    </r>
    <r>
      <rPr>
        <vertAlign val="subscript"/>
        <sz val="8"/>
        <rFont val="MetaNormalLF-Roman"/>
        <family val="2"/>
      </rPr>
      <t>3</t>
    </r>
    <r>
      <rPr>
        <sz val="8"/>
        <rFont val="MetaNormalLF-Roman"/>
        <family val="2"/>
      </rPr>
      <t xml:space="preserve">, H-FKW/HFC und FKW/PFC.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</t>
    </r>
    <r>
      <rPr>
        <sz val="8"/>
        <rFont val="MetaNormalLF-Roman"/>
        <family val="2"/>
      </rPr>
      <t>Quelle: Umweltbundesamt</t>
    </r>
  </si>
  <si>
    <r>
      <t xml:space="preserve">22 Zahlungen vorrangig an Entwicklungs- und Schwellenländer zur Reduktion von Treibhausgasen und zur Anpassung an den Klimawandel. </t>
    </r>
    <r>
      <rPr>
        <sz val="8"/>
        <rFont val="Symbol"/>
        <family val="1"/>
        <charset val="2"/>
      </rPr>
      <t>-</t>
    </r>
  </si>
  <si>
    <t xml:space="preserve">Nährstoffeinträge in Küsten- und Meeresgewässer </t>
  </si>
  <si>
    <t>Stickstoffeintrag über die Zuflüsse in die Ostsee 23</t>
  </si>
  <si>
    <t>Stickstoffeintrag über die Zuflüsse in die Nordsee 24</t>
  </si>
  <si>
    <t>23 Stickstoffeintrag über die Zuflüsse Peene, Trave, Warnow, Langballigau, Füssinger Au, Schwentine, Kossau, Godesdorfer Au, Oldenburger Graben, Aalbeck, Schwartau, Lippingau,</t>
  </si>
  <si>
    <t>bzw. Flussgebietsgemeinschaften.</t>
  </si>
  <si>
    <t>Flussgebietsgemeinschaften.</t>
  </si>
  <si>
    <t>25 Quelle: International Council for the Exploration of the Sea.</t>
  </si>
  <si>
    <t>26 Quelle: Bundesamt für Naturschutz</t>
  </si>
  <si>
    <r>
      <t xml:space="preserve">Hagenauer Au, Barthe, Duvenbaek, Hellbach, Maurine, Recknitz, Ryck, Stepenitz, Uecker, Wallensteingraben und Zarnow. </t>
    </r>
    <r>
      <rPr>
        <sz val="8"/>
        <rFont val="Symbol"/>
        <family val="1"/>
        <charset val="2"/>
      </rPr>
      <t>-</t>
    </r>
    <r>
      <rPr>
        <sz val="8"/>
        <rFont val="MetaNormalLF-Roman"/>
        <family val="2"/>
      </rPr>
      <t xml:space="preserve"> Quelle: Umweltbundesamt nach Angaben der Länder</t>
    </r>
  </si>
  <si>
    <r>
      <t xml:space="preserve">24 Stickstoffeintrag über die Zuflüsse Eider, Elbe, Ems, Weser, Rhein, Treene, Aarlau, Bongsieler Kanal und Miele. </t>
    </r>
    <r>
      <rPr>
        <sz val="8"/>
        <rFont val="Symbol"/>
        <family val="1"/>
        <charset val="2"/>
      </rPr>
      <t>-</t>
    </r>
    <r>
      <rPr>
        <sz val="8"/>
        <rFont val="MetaNormalLF-Roman"/>
        <family val="2"/>
      </rPr>
      <t xml:space="preserve"> Quelle: Umweltbundesamt nach Angaben der Länder bzw.</t>
    </r>
  </si>
  <si>
    <t>27 Ökosysteme mit Überschreitung der Belastungsgrenzen für Eutrophierung durch Stickstoffeinträge. Anteil der bewerteten Fläche empfindlicher Ökosysteme.</t>
  </si>
  <si>
    <t>28 Quelle: Bundesministerium für wirtschaftliche Zusammenarbeit und Entwicklung</t>
  </si>
  <si>
    <r>
      <t>1 000 t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-Äqu.</t>
    </r>
  </si>
  <si>
    <t>Milliarden Stunden</t>
  </si>
  <si>
    <t>Milliarden Euro</t>
  </si>
  <si>
    <r>
      <t>Tabelle 2.1: Bruttowertschöpfung</t>
    </r>
    <r>
      <rPr>
        <b/>
        <vertAlign val="superscript"/>
        <sz val="12"/>
        <rFont val="MetaNormalLF-Roman"/>
        <family val="2"/>
      </rPr>
      <t>1</t>
    </r>
    <r>
      <rPr>
        <b/>
        <sz val="12"/>
        <rFont val="MetaNormalLF-Roman"/>
        <family val="2"/>
      </rPr>
      <t xml:space="preserve"> 2000 bis 2016 (jeweilige Preise)</t>
    </r>
  </si>
  <si>
    <r>
      <t>CPA</t>
    </r>
    <r>
      <rPr>
        <vertAlign val="superscript"/>
        <sz val="10"/>
        <rFont val="MetaNormalLF-Roman"/>
        <family val="2"/>
      </rPr>
      <t>2</t>
    </r>
  </si>
  <si>
    <t>1 Quelle: 2000 -2015 Ergebnisse der Input-Output-Rechnung; 2016 Schätzung UGR.</t>
  </si>
  <si>
    <t>2 Bereichsabgrenzung vergleichbar mit der Statistischen Güterklassifikation in Verbindung mit den Wirtschaftszweigen in der Europäischen Gemeinschaft (Ausgabe 2008).</t>
  </si>
  <si>
    <r>
      <t>Tabelle 2.3: Bruttowertschöpfung 2000 bis 2016 (preisbereinigt)</t>
    </r>
    <r>
      <rPr>
        <b/>
        <vertAlign val="superscript"/>
        <sz val="12"/>
        <rFont val="MetaNormalLF-Roman"/>
        <family val="2"/>
      </rPr>
      <t>1</t>
    </r>
  </si>
  <si>
    <t>1 Quelle:  Schätzung UGR.</t>
  </si>
  <si>
    <t>Erschienen am 09.12.2019, korrigiert am 13.12.2019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</si>
</sst>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3">
    <numFmt numFmtId="164" formatCode="_-* #,##0.00\ _€_-;\-* #,##0.00\ _€_-;_-* &quot;-&quot;??\ _€_-;_-@_-"/>
    <numFmt numFmtId="165" formatCode="@\ *."/>
    <numFmt numFmtId="166" formatCode="\ \ \ \ \ \ \ \ \ \ @\ *."/>
    <numFmt numFmtId="167" formatCode="\ \ \ \ \ \ \ \ \ \ \ \ @\ *."/>
    <numFmt numFmtId="168" formatCode="\ \ \ \ \ \ \ \ \ \ \ \ @"/>
    <numFmt numFmtId="169" formatCode="\ \ \ \ \ \ \ \ \ \ \ \ \ @\ *."/>
    <numFmt numFmtId="170" formatCode="\ @\ *."/>
    <numFmt numFmtId="171" formatCode="\ @"/>
    <numFmt numFmtId="172" formatCode="\ \ @\ *."/>
    <numFmt numFmtId="173" formatCode="\ \ @"/>
    <numFmt numFmtId="174" formatCode="\ \ \ @\ *."/>
    <numFmt numFmtId="175" formatCode="\ \ \ @"/>
    <numFmt numFmtId="176" formatCode="\ \ \ \ @\ *."/>
    <numFmt numFmtId="177" formatCode="\ \ \ \ @"/>
    <numFmt numFmtId="178" formatCode="\ \ \ \ \ \ @\ *."/>
    <numFmt numFmtId="179" formatCode="\ \ \ \ \ \ @"/>
    <numFmt numFmtId="180" formatCode="\ \ \ \ \ \ \ @\ *."/>
    <numFmt numFmtId="181" formatCode="\ \ \ \ \ \ \ \ \ @\ *."/>
    <numFmt numFmtId="182" formatCode="\ \ \ \ \ \ \ \ \ @"/>
    <numFmt numFmtId="183" formatCode="_(* #,##0_);_(* \(#,##0\);_(* &quot;-&quot;_);_(@_)"/>
    <numFmt numFmtId="184" formatCode="_(&quot;$&quot;* #,##0_);_(&quot;$&quot;* \(#,##0\);_(&quot;$&quot;* &quot;-&quot;_);_(@_)"/>
    <numFmt numFmtId="185" formatCode="###\ ##0.0;[Red]\-###\ ##0.0;\-"/>
    <numFmt numFmtId="186" formatCode="_-* #,##0.00\ _D_M_-;\-* #,##0.00\ _D_M_-;_-* &quot;-&quot;??\ _D_M_-;_-@_-"/>
    <numFmt numFmtId="187" formatCode="###\ ###\ ##0;[Red]\-###\ ###\ ##0;\-"/>
    <numFmt numFmtId="188" formatCode="General_)"/>
    <numFmt numFmtId="189" formatCode="@*.\ "/>
    <numFmt numFmtId="190" formatCode="#\ ##0.0"/>
    <numFmt numFmtId="191" formatCode="0.0"/>
    <numFmt numFmtId="192" formatCode="#,##0.0"/>
    <numFmt numFmtId="193" formatCode="0_ ;[Red]\-0\ "/>
    <numFmt numFmtId="194" formatCode="_-* #,##0.0\ _€_-;\-* #,##0.0\ _€_-;_-* &quot;-&quot;?\ _€_-;_-@_-"/>
    <numFmt numFmtId="195" formatCode="###\ ##0.0;[Red]\-###\ ##0.0;\."/>
    <numFmt numFmtId="196" formatCode="_-* #\ ##0\ _;"/>
    <numFmt numFmtId="197" formatCode="_-* #\ ##0.0\ _;"/>
    <numFmt numFmtId="198" formatCode="@*."/>
    <numFmt numFmtId="199" formatCode="###.0;[Red]\-###.0;\-"/>
    <numFmt numFmtId="200" formatCode="###\ ###\ ##0.0\ \ \ ;\-###\ ###\ ##0.0\ \ \ ;&quot;...&quot;_ \ \ "/>
    <numFmt numFmtId="201" formatCode="#\ ###\ ##0"/>
    <numFmt numFmtId="202" formatCode="@*.\."/>
    <numFmt numFmtId="203" formatCode="###\ ###\ ##0\ \ \ ;[Red]\-###\ ###\ ##0\ \ \ ;\-\ \ \ "/>
    <numFmt numFmtId="204" formatCode="0.0_ ;[Red]\-0.0\ "/>
    <numFmt numFmtId="205" formatCode="#\ ##0"/>
    <numFmt numFmtId="206" formatCode="###\ ###\ ##0;[Red]\-###\ ###\ ##0;&quot;...&quot;"/>
  </numFmts>
  <fonts count="60">
    <font>
      <sz val="10"/>
      <name val="Arial"/>
    </font>
    <font>
      <sz val="11"/>
      <color theme="1"/>
      <name val="Calibri"/>
      <family val="2"/>
      <scheme val="minor"/>
    </font>
    <font>
      <sz val="21"/>
      <name val="MetaNormalLF-Roman"/>
      <family val="2"/>
    </font>
    <font>
      <sz val="8"/>
      <name val="Arial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sz val="24"/>
      <name val="Arial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i/>
      <sz val="11"/>
      <color indexed="23"/>
      <name val="MetaNormalLF-Roman"/>
      <family val="2"/>
    </font>
    <font>
      <b/>
      <sz val="10"/>
      <name val="MetaNormalLF-Roman"/>
      <family val="2"/>
    </font>
    <font>
      <u/>
      <sz val="10"/>
      <color theme="10"/>
      <name val="Arial"/>
      <family val="2"/>
    </font>
    <font>
      <sz val="10"/>
      <color theme="0" tint="-0.499984740745262"/>
      <name val="MetaNormalLF-Roman"/>
      <family val="2"/>
    </font>
    <font>
      <sz val="9"/>
      <name val="MetaNormalLF-Roman"/>
      <family val="2"/>
    </font>
    <font>
      <i/>
      <sz val="10"/>
      <color indexed="23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2"/>
      <color indexed="24"/>
      <name val="Arial"/>
      <family val="2"/>
    </font>
    <font>
      <u/>
      <sz val="7.5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9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vertAlign val="superscript"/>
      <sz val="10"/>
      <name val="MetaNormalLF-Roman"/>
      <family val="2"/>
    </font>
    <font>
      <vertAlign val="subscript"/>
      <sz val="10"/>
      <name val="MetaNormalLF-Roman"/>
      <family val="2"/>
    </font>
    <font>
      <sz val="10"/>
      <name val="Symbol"/>
      <family val="1"/>
      <charset val="2"/>
    </font>
    <font>
      <b/>
      <sz val="10"/>
      <name val="Symbol"/>
      <family val="1"/>
      <charset val="2"/>
    </font>
    <font>
      <sz val="10"/>
      <color indexed="12"/>
      <name val="MetaNormalLF-Roman"/>
      <family val="2"/>
    </font>
    <font>
      <b/>
      <sz val="11"/>
      <name val="MetaNormalLF-Roman"/>
      <family val="2"/>
    </font>
    <font>
      <i/>
      <sz val="10"/>
      <name val="MetaNormalLF-Roman"/>
      <family val="2"/>
    </font>
    <font>
      <sz val="12"/>
      <name val="MetaNormalLF-Roman"/>
      <family val="2"/>
    </font>
    <font>
      <sz val="11"/>
      <color rgb="FFFF0000"/>
      <name val="MetaNormalLF-Roman"/>
      <family val="2"/>
    </font>
    <font>
      <sz val="14"/>
      <name val="MetaNormalLF-Roman"/>
      <family val="2"/>
    </font>
    <font>
      <sz val="10"/>
      <color indexed="10"/>
      <name val="MetaNormalLF-Roman"/>
      <family val="2"/>
    </font>
    <font>
      <sz val="8"/>
      <name val="MetaNormalLF-Roman"/>
      <family val="2"/>
    </font>
    <font>
      <i/>
      <sz val="9"/>
      <name val="MetaNormalLF-Roman"/>
      <family val="2"/>
    </font>
    <font>
      <sz val="11"/>
      <name val="Arial"/>
      <family val="2"/>
    </font>
    <font>
      <sz val="10.5"/>
      <name val="MetaNormalLF-Roman"/>
      <family val="2"/>
    </font>
    <font>
      <sz val="9"/>
      <color indexed="10"/>
      <name val="MetaNormalLF-Roman"/>
      <family val="2"/>
    </font>
    <font>
      <vertAlign val="superscript"/>
      <sz val="9"/>
      <name val="MetaNormalLF-Roman"/>
      <family val="2"/>
    </font>
    <font>
      <vertAlign val="subscript"/>
      <sz val="9"/>
      <name val="MetaNormalLF-Roman"/>
      <family val="2"/>
    </font>
    <font>
      <sz val="9"/>
      <color indexed="8"/>
      <name val="MetaNormalLF-Roman"/>
      <family val="2"/>
    </font>
    <font>
      <sz val="9"/>
      <name val="Calibri"/>
      <family val="2"/>
    </font>
    <font>
      <b/>
      <sz val="8"/>
      <name val="MetaNormalLF-Roman"/>
      <family val="2"/>
    </font>
    <font>
      <b/>
      <sz val="9"/>
      <name val="MetaNormalLF-Roman"/>
      <family val="2"/>
    </font>
    <font>
      <b/>
      <vertAlign val="superscript"/>
      <sz val="12"/>
      <name val="MetaNormalLF-Roman"/>
      <family val="2"/>
    </font>
    <font>
      <sz val="8"/>
      <name val="Symbol"/>
      <family val="1"/>
      <charset val="2"/>
    </font>
    <font>
      <vertAlign val="subscript"/>
      <sz val="8"/>
      <name val="MetaNormalLF-Roman"/>
      <family val="2"/>
    </font>
    <font>
      <sz val="8.8000000000000007"/>
      <name val="MetaNormalLF-Roman"/>
      <family val="2"/>
    </font>
    <font>
      <sz val="10"/>
      <color rgb="FFFF000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9" fillId="0" borderId="0" applyNumberFormat="0" applyFill="0" applyBorder="0" applyAlignment="0" applyProtection="0"/>
    <xf numFmtId="165" fontId="3" fillId="0" borderId="0"/>
    <xf numFmtId="49" fontId="3" fillId="0" borderId="0"/>
    <xf numFmtId="166" fontId="3" fillId="0" borderId="0">
      <alignment horizontal="center"/>
    </xf>
    <xf numFmtId="167" fontId="3" fillId="0" borderId="0"/>
    <xf numFmtId="168" fontId="3" fillId="0" borderId="0"/>
    <xf numFmtId="169" fontId="3" fillId="0" borderId="0"/>
    <xf numFmtId="170" fontId="3" fillId="0" borderId="0"/>
    <xf numFmtId="171" fontId="23" fillId="0" borderId="0"/>
    <xf numFmtId="172" fontId="24" fillId="0" borderId="0"/>
    <xf numFmtId="173" fontId="23" fillId="0" borderId="0"/>
    <xf numFmtId="174" fontId="3" fillId="0" borderId="0"/>
    <xf numFmtId="175" fontId="3" fillId="0" borderId="0"/>
    <xf numFmtId="176" fontId="3" fillId="0" borderId="0"/>
    <xf numFmtId="177" fontId="23" fillId="0" borderId="0"/>
    <xf numFmtId="49" fontId="25" fillId="0" borderId="3" applyNumberFormat="0" applyFont="0" applyFill="0" applyBorder="0" applyProtection="0">
      <alignment horizontal="left" vertical="center" indent="5"/>
    </xf>
    <xf numFmtId="178" fontId="3" fillId="0" borderId="0">
      <alignment horizontal="center"/>
    </xf>
    <xf numFmtId="179" fontId="3" fillId="0" borderId="0">
      <alignment horizontal="center"/>
    </xf>
    <xf numFmtId="180" fontId="3" fillId="0" borderId="0">
      <alignment horizontal="center"/>
    </xf>
    <xf numFmtId="181" fontId="3" fillId="0" borderId="0">
      <alignment horizontal="center"/>
    </xf>
    <xf numFmtId="182" fontId="3" fillId="0" borderId="0">
      <alignment horizontal="center"/>
    </xf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0" fontId="25" fillId="0" borderId="4">
      <alignment horizontal="left" vertical="center" wrapText="1" indent="2"/>
    </xf>
    <xf numFmtId="185" fontId="21" fillId="0" borderId="5" applyFill="0" applyBorder="0">
      <alignment horizontal="right" indent="1"/>
    </xf>
    <xf numFmtId="2" fontId="26" fillId="0" borderId="0" applyFill="0" applyBorder="0" applyAlignment="0" applyProtection="0"/>
    <xf numFmtId="0" fontId="3" fillId="0" borderId="6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86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86" fontId="14" fillId="0" borderId="0" applyFont="0" applyFill="0" applyBorder="0" applyAlignment="0" applyProtection="0"/>
    <xf numFmtId="165" fontId="23" fillId="0" borderId="0"/>
    <xf numFmtId="0" fontId="1" fillId="2" borderId="2" applyNumberFormat="0" applyFont="0" applyAlignment="0" applyProtection="0"/>
    <xf numFmtId="187" fontId="4" fillId="0" borderId="0">
      <alignment horizontal="right" indent="1"/>
    </xf>
    <xf numFmtId="49" fontId="23" fillId="0" borderId="0"/>
    <xf numFmtId="9" fontId="16" fillId="0" borderId="0" applyFont="0" applyFill="0" applyBorder="0" applyAlignment="0" applyProtection="0"/>
    <xf numFmtId="0" fontId="1" fillId="0" borderId="0"/>
    <xf numFmtId="0" fontId="29" fillId="0" borderId="0"/>
    <xf numFmtId="0" fontId="29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14" fillId="0" borderId="0"/>
    <xf numFmtId="0" fontId="14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6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4" fillId="0" borderId="0"/>
    <xf numFmtId="0" fontId="1" fillId="0" borderId="0"/>
    <xf numFmtId="0" fontId="30" fillId="0" borderId="0"/>
    <xf numFmtId="188" fontId="3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192" fontId="46" fillId="0" borderId="0">
      <alignment horizontal="left"/>
    </xf>
    <xf numFmtId="0" fontId="14" fillId="0" borderId="0"/>
  </cellStyleXfs>
  <cellXfs count="330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1"/>
    </xf>
    <xf numFmtId="0" fontId="11" fillId="0" borderId="0" xfId="0" applyFont="1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49" fontId="2" fillId="0" borderId="0" xfId="0" applyNumberFormat="1" applyFont="1" applyProtection="1">
      <protection locked="0"/>
    </xf>
    <xf numFmtId="0" fontId="4" fillId="0" borderId="0" xfId="0" applyFont="1"/>
    <xf numFmtId="0" fontId="4" fillId="0" borderId="0" xfId="0" applyFont="1" applyProtection="1">
      <protection locked="0"/>
    </xf>
    <xf numFmtId="49" fontId="1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Alignment="1"/>
    <xf numFmtId="0" fontId="0" fillId="0" borderId="0" xfId="0" applyAlignment="1"/>
    <xf numFmtId="0" fontId="13" fillId="0" borderId="0" xfId="1" applyFont="1" applyAlignment="1" applyProtection="1"/>
    <xf numFmtId="0" fontId="15" fillId="0" borderId="0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0" fontId="4" fillId="0" borderId="0" xfId="2" applyFont="1"/>
    <xf numFmtId="0" fontId="4" fillId="0" borderId="0" xfId="2" applyFont="1" applyAlignment="1">
      <alignment horizontal="left"/>
    </xf>
    <xf numFmtId="49" fontId="4" fillId="0" borderId="0" xfId="2" applyNumberFormat="1" applyFont="1"/>
    <xf numFmtId="0" fontId="16" fillId="0" borderId="0" xfId="2" applyFont="1" applyAlignment="1">
      <alignment horizontal="left"/>
    </xf>
    <xf numFmtId="0" fontId="17" fillId="0" borderId="0" xfId="2" applyFont="1" applyAlignment="1">
      <alignment horizontal="left"/>
    </xf>
    <xf numFmtId="0" fontId="18" fillId="0" borderId="0" xfId="2" applyFont="1" applyAlignment="1">
      <alignment horizontal="left"/>
    </xf>
    <xf numFmtId="49" fontId="4" fillId="0" borderId="0" xfId="2" applyNumberFormat="1" applyFont="1" applyAlignment="1">
      <alignment horizontal="left"/>
    </xf>
    <xf numFmtId="0" fontId="4" fillId="0" borderId="0" xfId="3" applyFont="1" applyAlignment="1">
      <alignment horizontal="left"/>
    </xf>
    <xf numFmtId="0" fontId="4" fillId="0" borderId="0" xfId="3" applyFont="1"/>
    <xf numFmtId="49" fontId="20" fillId="0" borderId="0" xfId="2" applyNumberFormat="1" applyFont="1" applyAlignment="1">
      <alignment horizontal="left"/>
    </xf>
    <xf numFmtId="0" fontId="20" fillId="0" borderId="0" xfId="2" applyFont="1" applyAlignment="1">
      <alignment horizontal="left"/>
    </xf>
    <xf numFmtId="0" fontId="22" fillId="0" borderId="0" xfId="2" applyFont="1" applyAlignment="1">
      <alignment horizontal="left"/>
    </xf>
    <xf numFmtId="0" fontId="22" fillId="0" borderId="0" xfId="2" applyNumberFormat="1" applyFont="1"/>
    <xf numFmtId="0" fontId="16" fillId="0" borderId="0" xfId="2" applyFont="1"/>
    <xf numFmtId="0" fontId="4" fillId="0" borderId="0" xfId="60" applyFont="1"/>
    <xf numFmtId="0" fontId="4" fillId="0" borderId="0" xfId="60" applyFont="1" applyFill="1"/>
    <xf numFmtId="0" fontId="4" fillId="0" borderId="0" xfId="43" applyFont="1"/>
    <xf numFmtId="0" fontId="18" fillId="0" borderId="0" xfId="43" applyFont="1"/>
    <xf numFmtId="0" fontId="15" fillId="0" borderId="0" xfId="60" applyFont="1" applyFill="1"/>
    <xf numFmtId="0" fontId="18" fillId="0" borderId="0" xfId="60" applyFont="1" applyFill="1"/>
    <xf numFmtId="0" fontId="32" fillId="0" borderId="0" xfId="60" applyFont="1" applyFill="1"/>
    <xf numFmtId="49" fontId="4" fillId="0" borderId="0" xfId="92" applyNumberFormat="1" applyFont="1" applyFill="1" applyAlignment="1" applyProtection="1"/>
    <xf numFmtId="0" fontId="37" fillId="0" borderId="0" xfId="1" applyFont="1" applyFill="1" applyAlignment="1" applyProtection="1"/>
    <xf numFmtId="0" fontId="38" fillId="0" borderId="0" xfId="60" applyFont="1" applyFill="1"/>
    <xf numFmtId="0" fontId="4" fillId="0" borderId="0" xfId="60" applyFont="1" applyFill="1" applyBorder="1" applyAlignment="1">
      <alignment horizontal="left" indent="2"/>
    </xf>
    <xf numFmtId="0" fontId="18" fillId="0" borderId="0" xfId="60" applyFont="1" applyFill="1" applyBorder="1" applyAlignment="1">
      <alignment horizontal="left" indent="2"/>
    </xf>
    <xf numFmtId="0" fontId="15" fillId="0" borderId="0" xfId="43" applyFont="1"/>
    <xf numFmtId="0" fontId="37" fillId="0" borderId="0" xfId="1" applyFont="1" applyAlignment="1" applyProtection="1"/>
    <xf numFmtId="0" fontId="40" fillId="0" borderId="0" xfId="43" applyFont="1" applyAlignment="1">
      <alignment horizontal="left" vertical="center"/>
    </xf>
    <xf numFmtId="0" fontId="16" fillId="0" borderId="0" xfId="43" applyFont="1" applyFill="1" applyAlignment="1">
      <alignment horizontal="center" vertical="center"/>
    </xf>
    <xf numFmtId="0" fontId="41" fillId="0" borderId="0" xfId="43" applyFont="1" applyAlignment="1">
      <alignment horizontal="center" vertical="center"/>
    </xf>
    <xf numFmtId="0" fontId="16" fillId="0" borderId="0" xfId="43" applyFont="1" applyAlignment="1">
      <alignment horizontal="center" vertical="center"/>
    </xf>
    <xf numFmtId="0" fontId="4" fillId="0" borderId="0" xfId="43" applyFont="1" applyAlignment="1">
      <alignment vertical="center"/>
    </xf>
    <xf numFmtId="0" fontId="42" fillId="0" borderId="0" xfId="43" applyFont="1" applyAlignment="1">
      <alignment horizontal="left" vertical="center"/>
    </xf>
    <xf numFmtId="0" fontId="4" fillId="0" borderId="0" xfId="43" applyFont="1" applyFill="1" applyAlignment="1">
      <alignment vertical="center"/>
    </xf>
    <xf numFmtId="0" fontId="16" fillId="0" borderId="1" xfId="43" applyFont="1" applyBorder="1" applyAlignment="1">
      <alignment horizontal="center" vertical="center"/>
    </xf>
    <xf numFmtId="0" fontId="4" fillId="0" borderId="1" xfId="43" applyFont="1" applyFill="1" applyBorder="1" applyAlignment="1">
      <alignment vertical="center"/>
    </xf>
    <xf numFmtId="0" fontId="4" fillId="0" borderId="7" xfId="43" applyFont="1" applyFill="1" applyBorder="1" applyAlignment="1">
      <alignment horizontal="center" vertical="center" wrapText="1"/>
    </xf>
    <xf numFmtId="0" fontId="4" fillId="0" borderId="8" xfId="93" applyFont="1" applyFill="1" applyBorder="1" applyAlignment="1">
      <alignment horizontal="center" vertical="center" wrapText="1"/>
    </xf>
    <xf numFmtId="0" fontId="4" fillId="0" borderId="9" xfId="93" applyFont="1" applyFill="1" applyBorder="1" applyAlignment="1">
      <alignment horizontal="center" vertical="center" wrapText="1"/>
    </xf>
    <xf numFmtId="0" fontId="4" fillId="0" borderId="10" xfId="93" applyFont="1" applyFill="1" applyBorder="1" applyAlignment="1">
      <alignment horizontal="center" vertical="center" wrapText="1"/>
    </xf>
    <xf numFmtId="0" fontId="4" fillId="0" borderId="7" xfId="93" applyFont="1" applyFill="1" applyBorder="1" applyAlignment="1">
      <alignment horizontal="center" vertical="center" wrapText="1"/>
    </xf>
    <xf numFmtId="0" fontId="21" fillId="0" borderId="0" xfId="43" applyFont="1" applyFill="1"/>
    <xf numFmtId="185" fontId="21" fillId="0" borderId="0" xfId="27" applyFont="1" applyFill="1" applyBorder="1" applyAlignment="1">
      <alignment horizontal="right" indent="1"/>
    </xf>
    <xf numFmtId="0" fontId="44" fillId="0" borderId="0" xfId="43" applyFont="1"/>
    <xf numFmtId="185" fontId="45" fillId="0" borderId="0" xfId="27" applyFont="1" applyFill="1" applyBorder="1" applyAlignment="1">
      <alignment horizontal="right" indent="1"/>
    </xf>
    <xf numFmtId="190" fontId="21" fillId="0" borderId="0" xfId="27" applyNumberFormat="1" applyFont="1" applyFill="1" applyBorder="1" applyAlignment="1">
      <alignment horizontal="right" indent="1"/>
    </xf>
    <xf numFmtId="0" fontId="44" fillId="0" borderId="0" xfId="43" applyFont="1" applyFill="1"/>
    <xf numFmtId="0" fontId="21" fillId="0" borderId="11" xfId="43" applyFont="1" applyBorder="1" applyAlignment="1">
      <alignment horizontal="center"/>
    </xf>
    <xf numFmtId="0" fontId="21" fillId="0" borderId="11" xfId="93" applyFont="1" applyFill="1" applyBorder="1" applyAlignment="1">
      <alignment horizontal="centerContinuous"/>
    </xf>
    <xf numFmtId="0" fontId="44" fillId="0" borderId="0" xfId="43" quotePrefix="1" applyFont="1"/>
    <xf numFmtId="0" fontId="14" fillId="0" borderId="0" xfId="43" applyFont="1"/>
    <xf numFmtId="0" fontId="14" fillId="0" borderId="0" xfId="43" applyFont="1" applyFill="1"/>
    <xf numFmtId="0" fontId="44" fillId="0" borderId="0" xfId="43" applyFont="1" applyBorder="1"/>
    <xf numFmtId="0" fontId="44" fillId="0" borderId="0" xfId="43" applyFont="1" applyAlignment="1">
      <alignment horizontal="left"/>
    </xf>
    <xf numFmtId="1" fontId="44" fillId="0" borderId="0" xfId="43" applyNumberFormat="1" applyFont="1" applyFill="1"/>
    <xf numFmtId="1" fontId="44" fillId="0" borderId="0" xfId="43" applyNumberFormat="1" applyFont="1"/>
    <xf numFmtId="0" fontId="44" fillId="0" borderId="0" xfId="43" applyFont="1" applyFill="1" applyBorder="1"/>
    <xf numFmtId="0" fontId="21" fillId="0" borderId="0" xfId="43" applyFont="1"/>
    <xf numFmtId="0" fontId="4" fillId="0" borderId="0" xfId="43" applyFont="1" applyFill="1"/>
    <xf numFmtId="193" fontId="21" fillId="0" borderId="0" xfId="27" applyNumberFormat="1" applyFont="1" applyFill="1" applyBorder="1" applyAlignment="1">
      <alignment horizontal="right" indent="2"/>
    </xf>
    <xf numFmtId="0" fontId="44" fillId="0" borderId="0" xfId="43" applyFont="1" applyBorder="1" applyAlignment="1">
      <alignment horizontal="left" indent="1"/>
    </xf>
    <xf numFmtId="0" fontId="42" fillId="0" borderId="0" xfId="95" applyFont="1"/>
    <xf numFmtId="0" fontId="42" fillId="0" borderId="0" xfId="95" applyFont="1" applyAlignment="1">
      <alignment horizontal="left"/>
    </xf>
    <xf numFmtId="0" fontId="42" fillId="0" borderId="0" xfId="95" applyFont="1" applyFill="1" applyAlignment="1">
      <alignment horizontal="left"/>
    </xf>
    <xf numFmtId="0" fontId="4" fillId="0" borderId="0" xfId="95" applyFont="1" applyFill="1"/>
    <xf numFmtId="0" fontId="42" fillId="0" borderId="0" xfId="95" applyFont="1" applyFill="1"/>
    <xf numFmtId="0" fontId="47" fillId="0" borderId="0" xfId="95" applyFont="1" applyFill="1" applyAlignment="1">
      <alignment horizontal="left"/>
    </xf>
    <xf numFmtId="0" fontId="4" fillId="0" borderId="0" xfId="95" applyFont="1"/>
    <xf numFmtId="0" fontId="47" fillId="0" borderId="0" xfId="95" applyFont="1" applyAlignment="1">
      <alignment horizontal="left"/>
    </xf>
    <xf numFmtId="187" fontId="48" fillId="0" borderId="0" xfId="37" applyFont="1" applyFill="1" applyAlignment="1">
      <alignment horizontal="right" vertical="center" indent="1"/>
    </xf>
    <xf numFmtId="0" fontId="4" fillId="0" borderId="0" xfId="95" applyFont="1" applyBorder="1" applyAlignment="1">
      <alignment horizontal="centerContinuous"/>
    </xf>
    <xf numFmtId="194" fontId="4" fillId="0" borderId="1" xfId="95" applyNumberFormat="1" applyFont="1" applyBorder="1" applyAlignment="1">
      <alignment horizontal="centerContinuous"/>
    </xf>
    <xf numFmtId="0" fontId="4" fillId="0" borderId="1" xfId="95" applyFont="1" applyBorder="1" applyAlignment="1">
      <alignment horizontal="centerContinuous"/>
    </xf>
    <xf numFmtId="0" fontId="4" fillId="0" borderId="1" xfId="95" applyFont="1" applyFill="1" applyBorder="1" applyAlignment="1">
      <alignment horizontal="centerContinuous"/>
    </xf>
    <xf numFmtId="0" fontId="4" fillId="0" borderId="0" xfId="95" applyFont="1" applyBorder="1"/>
    <xf numFmtId="0" fontId="4" fillId="0" borderId="0" xfId="95" applyFont="1" applyAlignment="1">
      <alignment vertical="top"/>
    </xf>
    <xf numFmtId="0" fontId="4" fillId="0" borderId="8" xfId="95" applyFont="1" applyFill="1" applyBorder="1" applyAlignment="1">
      <alignment horizontal="center" vertical="center"/>
    </xf>
    <xf numFmtId="0" fontId="4" fillId="0" borderId="7" xfId="95" applyFont="1" applyFill="1" applyBorder="1" applyAlignment="1">
      <alignment horizontal="center" vertical="center"/>
    </xf>
    <xf numFmtId="0" fontId="4" fillId="0" borderId="10" xfId="95" applyFont="1" applyFill="1" applyBorder="1" applyAlignment="1">
      <alignment horizontal="center" vertical="center"/>
    </xf>
    <xf numFmtId="0" fontId="4" fillId="0" borderId="0" xfId="95" applyFont="1" applyBorder="1" applyAlignment="1">
      <alignment horizontal="center" vertical="center"/>
    </xf>
    <xf numFmtId="0" fontId="4" fillId="0" borderId="0" xfId="95" applyFont="1" applyBorder="1" applyAlignment="1">
      <alignment vertical="top"/>
    </xf>
    <xf numFmtId="0" fontId="21" fillId="0" borderId="0" xfId="95" applyFont="1" applyBorder="1" applyAlignment="1">
      <alignment vertical="top"/>
    </xf>
    <xf numFmtId="0" fontId="21" fillId="0" borderId="0" xfId="95" applyFont="1" applyFill="1" applyBorder="1" applyAlignment="1">
      <alignment horizontal="center" vertical="center"/>
    </xf>
    <xf numFmtId="0" fontId="21" fillId="0" borderId="0" xfId="95" applyFont="1" applyAlignment="1">
      <alignment vertical="top"/>
    </xf>
    <xf numFmtId="0" fontId="21" fillId="0" borderId="0" xfId="95" applyFont="1" applyFill="1" applyBorder="1"/>
    <xf numFmtId="189" fontId="21" fillId="0" borderId="0" xfId="95" applyNumberFormat="1" applyFont="1" applyFill="1" applyBorder="1" applyAlignment="1">
      <alignment horizontal="left" vertical="center" indent="1"/>
    </xf>
    <xf numFmtId="0" fontId="21" fillId="0" borderId="11" xfId="95" applyFont="1" applyFill="1" applyBorder="1" applyAlignment="1">
      <alignment horizontal="center" vertical="center"/>
    </xf>
    <xf numFmtId="0" fontId="21" fillId="0" borderId="0" xfId="95" applyFont="1" applyFill="1"/>
    <xf numFmtId="187" fontId="21" fillId="0" borderId="0" xfId="37" applyFont="1" applyFill="1" applyAlignment="1">
      <alignment horizontal="right" vertical="center" indent="1"/>
    </xf>
    <xf numFmtId="0" fontId="21" fillId="0" borderId="0" xfId="95" applyFont="1" applyFill="1" applyAlignment="1">
      <alignment horizontal="center"/>
    </xf>
    <xf numFmtId="0" fontId="21" fillId="0" borderId="0" xfId="95" applyFont="1" applyFill="1" applyAlignment="1"/>
    <xf numFmtId="189" fontId="21" fillId="0" borderId="0" xfId="95" applyNumberFormat="1" applyFont="1" applyFill="1" applyBorder="1" applyAlignment="1">
      <alignment horizontal="left" vertical="center" indent="5"/>
    </xf>
    <xf numFmtId="196" fontId="21" fillId="0" borderId="0" xfId="95" applyNumberFormat="1" applyFont="1" applyFill="1"/>
    <xf numFmtId="197" fontId="21" fillId="0" borderId="0" xfId="93" applyNumberFormat="1" applyFont="1" applyFill="1" applyBorder="1"/>
    <xf numFmtId="185" fontId="21" fillId="0" borderId="0" xfId="27" applyFont="1" applyFill="1" applyBorder="1" applyAlignment="1">
      <alignment horizontal="right" vertical="center" indent="1"/>
    </xf>
    <xf numFmtId="0" fontId="21" fillId="0" borderId="11" xfId="43" applyFont="1" applyFill="1" applyBorder="1" applyAlignment="1">
      <alignment horizontal="center"/>
    </xf>
    <xf numFmtId="0" fontId="21" fillId="0" borderId="11" xfId="95" applyFont="1" applyFill="1" applyBorder="1" applyAlignment="1">
      <alignment horizontal="center"/>
    </xf>
    <xf numFmtId="0" fontId="21" fillId="0" borderId="0" xfId="95" applyFont="1" applyFill="1" applyBorder="1" applyAlignment="1">
      <alignment horizontal="right"/>
    </xf>
    <xf numFmtId="187" fontId="21" fillId="0" borderId="0" xfId="37" applyFont="1" applyFill="1" applyAlignment="1">
      <alignment horizontal="right" indent="2"/>
    </xf>
    <xf numFmtId="0" fontId="21" fillId="0" borderId="0" xfId="95" applyFont="1" applyFill="1" applyAlignment="1">
      <alignment horizontal="right" indent="2"/>
    </xf>
    <xf numFmtId="1" fontId="21" fillId="0" borderId="0" xfId="95" applyNumberFormat="1" applyFont="1" applyFill="1" applyBorder="1"/>
    <xf numFmtId="189" fontId="21" fillId="0" borderId="0" xfId="95" applyNumberFormat="1" applyFont="1" applyFill="1" applyBorder="1" applyAlignment="1">
      <alignment horizontal="left" wrapText="1" indent="1"/>
    </xf>
    <xf numFmtId="189" fontId="21" fillId="0" borderId="0" xfId="95" applyNumberFormat="1" applyFont="1" applyFill="1" applyBorder="1" applyAlignment="1">
      <alignment horizontal="left" indent="1"/>
    </xf>
    <xf numFmtId="187" fontId="21" fillId="0" borderId="0" xfId="93" applyNumberFormat="1" applyFont="1" applyFill="1" applyBorder="1" applyAlignment="1">
      <alignment horizontal="right" indent="2"/>
    </xf>
    <xf numFmtId="189" fontId="21" fillId="0" borderId="0" xfId="95" applyNumberFormat="1" applyFont="1" applyFill="1" applyBorder="1" applyAlignment="1">
      <alignment horizontal="left" indent="2"/>
    </xf>
    <xf numFmtId="191" fontId="21" fillId="0" borderId="0" xfId="93" applyNumberFormat="1" applyFont="1" applyFill="1" applyBorder="1" applyAlignment="1">
      <alignment horizontal="right" indent="1"/>
    </xf>
    <xf numFmtId="0" fontId="21" fillId="0" borderId="11" xfId="95" applyFont="1" applyFill="1" applyBorder="1" applyAlignment="1">
      <alignment horizontal="centerContinuous" vertical="center"/>
    </xf>
    <xf numFmtId="0" fontId="21" fillId="0" borderId="0" xfId="95" applyFont="1" applyFill="1" applyAlignment="1">
      <alignment vertical="top"/>
    </xf>
    <xf numFmtId="195" fontId="21" fillId="0" borderId="0" xfId="43" applyNumberFormat="1" applyFont="1" applyFill="1" applyBorder="1" applyAlignment="1">
      <alignment horizontal="right" vertical="center" indent="1"/>
    </xf>
    <xf numFmtId="195" fontId="21" fillId="0" borderId="0" xfId="27" applyNumberFormat="1" applyFont="1" applyFill="1" applyBorder="1" applyAlignment="1">
      <alignment horizontal="right" vertical="center" indent="1"/>
    </xf>
    <xf numFmtId="199" fontId="21" fillId="0" borderId="0" xfId="37" applyNumberFormat="1" applyFont="1" applyFill="1" applyAlignment="1">
      <alignment horizontal="right" vertical="center" indent="1"/>
    </xf>
    <xf numFmtId="189" fontId="21" fillId="0" borderId="0" xfId="95" applyNumberFormat="1" applyFont="1" applyFill="1" applyBorder="1"/>
    <xf numFmtId="200" fontId="21" fillId="0" borderId="0" xfId="43" applyNumberFormat="1" applyFont="1" applyFill="1" applyBorder="1" applyAlignment="1">
      <alignment horizontal="right" vertical="center"/>
    </xf>
    <xf numFmtId="185" fontId="21" fillId="0" borderId="0" xfId="27" quotePrefix="1" applyFont="1" applyFill="1" applyBorder="1" applyAlignment="1">
      <alignment horizontal="right" vertical="center" indent="1"/>
    </xf>
    <xf numFmtId="195" fontId="21" fillId="0" borderId="0" xfId="43" quotePrefix="1" applyNumberFormat="1" applyFont="1" applyFill="1" applyBorder="1" applyAlignment="1">
      <alignment horizontal="right" vertical="center" indent="1"/>
    </xf>
    <xf numFmtId="191" fontId="21" fillId="0" borderId="0" xfId="37" applyNumberFormat="1" applyFont="1" applyFill="1" applyAlignment="1">
      <alignment horizontal="right" vertical="center" indent="1"/>
    </xf>
    <xf numFmtId="0" fontId="44" fillId="0" borderId="0" xfId="95" applyFont="1" applyFill="1" applyBorder="1" applyAlignment="1">
      <alignment horizontal="center"/>
    </xf>
    <xf numFmtId="196" fontId="21" fillId="0" borderId="0" xfId="93" applyNumberFormat="1" applyFont="1" applyFill="1" applyBorder="1"/>
    <xf numFmtId="0" fontId="44" fillId="0" borderId="0" xfId="95" applyFont="1" applyFill="1" applyBorder="1"/>
    <xf numFmtId="0" fontId="44" fillId="0" borderId="0" xfId="95" applyFont="1" applyFill="1"/>
    <xf numFmtId="0" fontId="16" fillId="0" borderId="0" xfId="95" applyFont="1"/>
    <xf numFmtId="192" fontId="44" fillId="0" borderId="0" xfId="94" applyFont="1" applyFill="1">
      <alignment horizontal="left"/>
    </xf>
    <xf numFmtId="3" fontId="44" fillId="0" borderId="0" xfId="95" applyNumberFormat="1" applyFont="1" applyFill="1" applyBorder="1"/>
    <xf numFmtId="197" fontId="44" fillId="0" borderId="0" xfId="93" applyNumberFormat="1" applyFont="1" applyFill="1" applyBorder="1"/>
    <xf numFmtId="0" fontId="44" fillId="0" borderId="0" xfId="93" applyFont="1" applyFill="1"/>
    <xf numFmtId="0" fontId="44" fillId="0" borderId="0" xfId="95" applyFont="1" applyFill="1" applyAlignment="1">
      <alignment horizontal="center"/>
    </xf>
    <xf numFmtId="3" fontId="44" fillId="0" borderId="0" xfId="95" applyNumberFormat="1" applyFont="1" applyFill="1"/>
    <xf numFmtId="0" fontId="16" fillId="0" borderId="0" xfId="95" applyFont="1" applyFill="1"/>
    <xf numFmtId="189" fontId="21" fillId="0" borderId="0" xfId="95" applyNumberFormat="1" applyFont="1" applyFill="1" applyBorder="1" applyAlignment="1">
      <alignment horizontal="left" indent="5"/>
    </xf>
    <xf numFmtId="197" fontId="21" fillId="0" borderId="11" xfId="95" applyNumberFormat="1" applyFont="1" applyFill="1" applyBorder="1" applyAlignment="1">
      <alignment horizontal="center"/>
    </xf>
    <xf numFmtId="49" fontId="21" fillId="0" borderId="0" xfId="95" applyNumberFormat="1" applyFont="1" applyFill="1" applyBorder="1" applyAlignment="1">
      <alignment horizontal="left" indent="1"/>
    </xf>
    <xf numFmtId="201" fontId="21" fillId="0" borderId="0" xfId="37" quotePrefix="1" applyNumberFormat="1" applyFont="1" applyFill="1" applyBorder="1" applyAlignment="1">
      <alignment horizontal="right" vertical="center" indent="2"/>
    </xf>
    <xf numFmtId="201" fontId="21" fillId="0" borderId="0" xfId="37" quotePrefix="1" applyNumberFormat="1" applyFont="1" applyFill="1" applyAlignment="1">
      <alignment horizontal="right" vertical="center" indent="2"/>
    </xf>
    <xf numFmtId="201" fontId="48" fillId="0" borderId="0" xfId="93" applyNumberFormat="1" applyFont="1" applyFill="1" applyBorder="1" applyAlignment="1">
      <alignment horizontal="right" indent="2"/>
    </xf>
    <xf numFmtId="201" fontId="21" fillId="0" borderId="0" xfId="95" applyNumberFormat="1" applyFont="1" applyFill="1" applyAlignment="1">
      <alignment horizontal="right" indent="2"/>
    </xf>
    <xf numFmtId="201" fontId="21" fillId="0" borderId="0" xfId="37" applyNumberFormat="1" applyFont="1" applyFill="1" applyAlignment="1">
      <alignment horizontal="right" indent="2"/>
    </xf>
    <xf numFmtId="201" fontId="21" fillId="0" borderId="0" xfId="37" quotePrefix="1" applyNumberFormat="1" applyFont="1" applyFill="1" applyAlignment="1">
      <alignment horizontal="right" indent="2"/>
    </xf>
    <xf numFmtId="201" fontId="21" fillId="0" borderId="0" xfId="95" quotePrefix="1" applyNumberFormat="1" applyFont="1" applyFill="1" applyBorder="1" applyAlignment="1">
      <alignment horizontal="right" indent="2"/>
    </xf>
    <xf numFmtId="185" fontId="21" fillId="0" borderId="0" xfId="27" applyFont="1" applyFill="1" applyBorder="1" applyAlignment="1">
      <alignment horizontal="center"/>
    </xf>
    <xf numFmtId="201" fontId="21" fillId="0" borderId="0" xfId="37" applyNumberFormat="1" applyFont="1" applyFill="1" applyBorder="1" applyAlignment="1">
      <alignment horizontal="right" indent="2"/>
    </xf>
    <xf numFmtId="0" fontId="21" fillId="0" borderId="6" xfId="95" applyFont="1" applyFill="1" applyBorder="1" applyAlignment="1">
      <alignment vertical="center"/>
    </xf>
    <xf numFmtId="195" fontId="21" fillId="0" borderId="0" xfId="43" applyNumberFormat="1" applyFont="1" applyFill="1" applyBorder="1" applyAlignment="1">
      <alignment horizontal="right" indent="1"/>
    </xf>
    <xf numFmtId="0" fontId="9" fillId="0" borderId="0" xfId="43" applyFont="1" applyAlignment="1">
      <alignment horizontal="left" vertical="center"/>
    </xf>
    <xf numFmtId="0" fontId="53" fillId="0" borderId="0" xfId="43" applyFont="1" applyAlignment="1">
      <alignment vertical="center"/>
    </xf>
    <xf numFmtId="0" fontId="53" fillId="0" borderId="0" xfId="43" applyFont="1" applyAlignment="1">
      <alignment horizontal="left" vertical="center" indent="1"/>
    </xf>
    <xf numFmtId="0" fontId="15" fillId="0" borderId="0" xfId="43" applyFont="1" applyAlignment="1">
      <alignment vertical="center"/>
    </xf>
    <xf numFmtId="0" fontId="15" fillId="0" borderId="0" xfId="43" applyFont="1" applyAlignment="1">
      <alignment horizontal="left" vertical="center" indent="1"/>
    </xf>
    <xf numFmtId="0" fontId="44" fillId="0" borderId="1" xfId="43" applyFont="1" applyBorder="1" applyAlignment="1">
      <alignment horizontal="left" indent="1"/>
    </xf>
    <xf numFmtId="3" fontId="15" fillId="0" borderId="0" xfId="43" applyNumberFormat="1" applyFont="1" applyAlignment="1">
      <alignment horizontal="center" vertical="center"/>
    </xf>
    <xf numFmtId="3" fontId="14" fillId="0" borderId="0" xfId="43" applyNumberFormat="1"/>
    <xf numFmtId="0" fontId="14" fillId="0" borderId="0" xfId="43"/>
    <xf numFmtId="0" fontId="21" fillId="0" borderId="0" xfId="43" applyFont="1" applyAlignment="1">
      <alignment horizontal="center"/>
    </xf>
    <xf numFmtId="0" fontId="30" fillId="0" borderId="0" xfId="43" applyFont="1"/>
    <xf numFmtId="49" fontId="44" fillId="0" borderId="0" xfId="43" applyNumberFormat="1" applyFont="1" applyBorder="1" applyAlignment="1">
      <alignment horizontal="left"/>
    </xf>
    <xf numFmtId="0" fontId="44" fillId="0" borderId="0" xfId="43" applyFont="1" applyFill="1" applyAlignment="1">
      <alignment horizontal="left" indent="1"/>
    </xf>
    <xf numFmtId="0" fontId="44" fillId="0" borderId="0" xfId="43" applyFont="1" applyAlignment="1">
      <alignment horizontal="left" indent="1"/>
    </xf>
    <xf numFmtId="0" fontId="44" fillId="0" borderId="0" xfId="43" applyFont="1" applyAlignment="1">
      <alignment horizontal="left" vertical="center" indent="1"/>
    </xf>
    <xf numFmtId="0" fontId="44" fillId="0" borderId="0" xfId="43" applyFont="1" applyAlignment="1"/>
    <xf numFmtId="203" fontId="44" fillId="0" borderId="0" xfId="43" applyNumberFormat="1" applyFont="1" applyFill="1" applyBorder="1" applyAlignment="1">
      <alignment horizontal="right"/>
    </xf>
    <xf numFmtId="203" fontId="14" fillId="0" borderId="0" xfId="43" applyNumberFormat="1"/>
    <xf numFmtId="185" fontId="14" fillId="0" borderId="0" xfId="43" applyNumberFormat="1"/>
    <xf numFmtId="0" fontId="16" fillId="0" borderId="0" xfId="43" applyFont="1" applyAlignment="1">
      <alignment horizontal="left"/>
    </xf>
    <xf numFmtId="0" fontId="15" fillId="0" borderId="0" xfId="43" applyFont="1" applyAlignment="1">
      <alignment horizontal="left"/>
    </xf>
    <xf numFmtId="202" fontId="54" fillId="0" borderId="11" xfId="43" applyNumberFormat="1" applyFont="1" applyBorder="1" applyAlignment="1">
      <alignment horizontal="left" indent="1"/>
    </xf>
    <xf numFmtId="198" fontId="21" fillId="0" borderId="11" xfId="43" applyNumberFormat="1" applyFont="1" applyBorder="1" applyAlignment="1">
      <alignment horizontal="left" indent="2"/>
    </xf>
    <xf numFmtId="187" fontId="21" fillId="0" borderId="0" xfId="37" applyFont="1" applyFill="1" applyAlignment="1">
      <alignment horizontal="right" indent="1"/>
    </xf>
    <xf numFmtId="0" fontId="4" fillId="0" borderId="0" xfId="43" applyFont="1" applyFill="1" applyBorder="1"/>
    <xf numFmtId="193" fontId="45" fillId="0" borderId="0" xfId="27" applyNumberFormat="1" applyFont="1" applyFill="1" applyBorder="1" applyAlignment="1">
      <alignment horizontal="right" indent="2"/>
    </xf>
    <xf numFmtId="204" fontId="21" fillId="0" borderId="0" xfId="37" applyNumberFormat="1" applyFont="1" applyFill="1" applyAlignment="1">
      <alignment horizontal="right" indent="1"/>
    </xf>
    <xf numFmtId="193" fontId="21" fillId="0" borderId="0" xfId="37" applyNumberFormat="1" applyFont="1" applyFill="1" applyAlignment="1">
      <alignment horizontal="right" indent="2"/>
    </xf>
    <xf numFmtId="0" fontId="9" fillId="0" borderId="0" xfId="43" applyFont="1"/>
    <xf numFmtId="0" fontId="43" fillId="0" borderId="0" xfId="43" applyFont="1"/>
    <xf numFmtId="0" fontId="4" fillId="0" borderId="1" xfId="43" applyFont="1" applyBorder="1"/>
    <xf numFmtId="0" fontId="4" fillId="0" borderId="0" xfId="43" applyFont="1" applyBorder="1"/>
    <xf numFmtId="0" fontId="4" fillId="0" borderId="7" xfId="43" applyFont="1" applyBorder="1" applyAlignment="1">
      <alignment horizontal="center" vertical="center" wrapText="1"/>
    </xf>
    <xf numFmtId="0" fontId="4" fillId="0" borderId="8" xfId="43" applyFont="1" applyBorder="1" applyAlignment="1">
      <alignment horizontal="center" vertical="center"/>
    </xf>
    <xf numFmtId="0" fontId="4" fillId="0" borderId="7" xfId="43" applyFont="1" applyBorder="1" applyAlignment="1">
      <alignment horizontal="center" vertical="center"/>
    </xf>
    <xf numFmtId="0" fontId="4" fillId="0" borderId="10" xfId="43" applyFont="1" applyBorder="1" applyAlignment="1">
      <alignment horizontal="center" vertical="center"/>
    </xf>
    <xf numFmtId="0" fontId="4" fillId="0" borderId="8" xfId="43" applyFont="1" applyFill="1" applyBorder="1" applyAlignment="1">
      <alignment horizontal="center" vertical="center"/>
    </xf>
    <xf numFmtId="0" fontId="4" fillId="0" borderId="9" xfId="43" applyFont="1" applyFill="1" applyBorder="1" applyAlignment="1">
      <alignment horizontal="center" vertical="center"/>
    </xf>
    <xf numFmtId="0" fontId="21" fillId="0" borderId="0" xfId="43" applyFont="1" applyBorder="1" applyAlignment="1">
      <alignment horizontal="left" indent="1"/>
    </xf>
    <xf numFmtId="198" fontId="21" fillId="0" borderId="0" xfId="43" applyNumberFormat="1" applyFont="1" applyAlignment="1">
      <alignment horizontal="left" indent="1"/>
    </xf>
    <xf numFmtId="195" fontId="21" fillId="0" borderId="0" xfId="43" applyNumberFormat="1" applyFont="1" applyFill="1" applyAlignment="1">
      <alignment horizontal="right" indent="1"/>
    </xf>
    <xf numFmtId="195" fontId="21" fillId="0" borderId="0" xfId="43" quotePrefix="1" applyNumberFormat="1" applyFont="1" applyFill="1" applyAlignment="1">
      <alignment horizontal="right" indent="1"/>
    </xf>
    <xf numFmtId="195" fontId="45" fillId="0" borderId="0" xfId="43" applyNumberFormat="1" applyFont="1" applyFill="1" applyAlignment="1">
      <alignment horizontal="right" indent="1"/>
    </xf>
    <xf numFmtId="195" fontId="54" fillId="0" borderId="0" xfId="43" quotePrefix="1" applyNumberFormat="1" applyFont="1" applyFill="1" applyAlignment="1">
      <alignment horizontal="right" indent="1"/>
    </xf>
    <xf numFmtId="193" fontId="21" fillId="0" borderId="0" xfId="43" applyNumberFormat="1" applyFont="1" applyFill="1" applyAlignment="1">
      <alignment horizontal="right" indent="2"/>
    </xf>
    <xf numFmtId="0" fontId="21" fillId="0" borderId="0" xfId="43" applyFont="1" applyFill="1" applyBorder="1" applyAlignment="1">
      <alignment horizontal="left" indent="1"/>
    </xf>
    <xf numFmtId="195" fontId="45" fillId="0" borderId="0" xfId="43" quotePrefix="1" applyNumberFormat="1" applyFont="1" applyFill="1" applyAlignment="1">
      <alignment horizontal="right" indent="1"/>
    </xf>
    <xf numFmtId="49" fontId="21" fillId="0" borderId="0" xfId="43" applyNumberFormat="1" applyFont="1" applyBorder="1" applyAlignment="1">
      <alignment horizontal="left" indent="1"/>
    </xf>
    <xf numFmtId="191" fontId="45" fillId="0" borderId="0" xfId="43" applyNumberFormat="1" applyFont="1" applyFill="1" applyAlignment="1">
      <alignment horizontal="right" indent="1"/>
    </xf>
    <xf numFmtId="191" fontId="21" fillId="0" borderId="0" xfId="43" applyNumberFormat="1" applyFont="1" applyFill="1" applyAlignment="1">
      <alignment horizontal="right" indent="1"/>
    </xf>
    <xf numFmtId="205" fontId="21" fillId="0" borderId="0" xfId="43" applyNumberFormat="1" applyFont="1" applyFill="1" applyAlignment="1">
      <alignment horizontal="right" indent="2"/>
    </xf>
    <xf numFmtId="195" fontId="21" fillId="0" borderId="0" xfId="43" applyNumberFormat="1" applyFont="1" applyFill="1" applyAlignment="1">
      <alignment horizontal="right" vertical="center" indent="1"/>
    </xf>
    <xf numFmtId="198" fontId="21" fillId="0" borderId="0" xfId="43" applyNumberFormat="1" applyFont="1" applyAlignment="1">
      <alignment horizontal="left" indent="3"/>
    </xf>
    <xf numFmtId="0" fontId="4" fillId="0" borderId="0" xfId="43" quotePrefix="1" applyFont="1"/>
    <xf numFmtId="205" fontId="21" fillId="0" borderId="0" xfId="43" quotePrefix="1" applyNumberFormat="1" applyFont="1" applyFill="1" applyAlignment="1">
      <alignment horizontal="right" indent="1"/>
    </xf>
    <xf numFmtId="0" fontId="15" fillId="0" borderId="0" xfId="43" applyFont="1" applyAlignment="1">
      <alignment horizontal="left" vertical="center"/>
    </xf>
    <xf numFmtId="189" fontId="21" fillId="0" borderId="6" xfId="93" applyNumberFormat="1" applyFont="1" applyBorder="1" applyAlignment="1">
      <alignment horizontal="left" indent="1"/>
    </xf>
    <xf numFmtId="189" fontId="21" fillId="0" borderId="0" xfId="93" applyNumberFormat="1" applyFont="1" applyBorder="1" applyAlignment="1">
      <alignment horizontal="left" indent="1"/>
    </xf>
    <xf numFmtId="189" fontId="21" fillId="0" borderId="0" xfId="93" applyNumberFormat="1" applyFont="1" applyBorder="1" applyAlignment="1">
      <alignment horizontal="left" indent="3"/>
    </xf>
    <xf numFmtId="189" fontId="21" fillId="0" borderId="0" xfId="93" applyNumberFormat="1" applyFont="1" applyFill="1" applyBorder="1" applyAlignment="1">
      <alignment horizontal="left" indent="1"/>
    </xf>
    <xf numFmtId="189" fontId="21" fillId="0" borderId="0" xfId="93" applyNumberFormat="1" applyFont="1" applyFill="1" applyBorder="1" applyAlignment="1">
      <alignment horizontal="left" indent="3"/>
    </xf>
    <xf numFmtId="49" fontId="21" fillId="0" borderId="0" xfId="93" applyNumberFormat="1" applyFont="1" applyBorder="1" applyAlignment="1">
      <alignment horizontal="left" indent="1"/>
    </xf>
    <xf numFmtId="0" fontId="15" fillId="0" borderId="0" xfId="95" applyFont="1"/>
    <xf numFmtId="0" fontId="21" fillId="0" borderId="5" xfId="95" applyFont="1" applyFill="1" applyBorder="1" applyAlignment="1">
      <alignment vertical="center"/>
    </xf>
    <xf numFmtId="0" fontId="21" fillId="0" borderId="0" xfId="95" applyFont="1" applyFill="1" applyBorder="1" applyAlignment="1">
      <alignment vertical="center"/>
    </xf>
    <xf numFmtId="0" fontId="18" fillId="0" borderId="6" xfId="95" applyFont="1" applyFill="1" applyBorder="1" applyAlignment="1"/>
    <xf numFmtId="0" fontId="18" fillId="0" borderId="0" xfId="95" applyFont="1" applyFill="1" applyBorder="1" applyAlignment="1"/>
    <xf numFmtId="0" fontId="21" fillId="0" borderId="0" xfId="95" applyFont="1" applyFill="1" applyBorder="1" applyAlignment="1">
      <alignment horizontal="center"/>
    </xf>
    <xf numFmtId="0" fontId="44" fillId="0" borderId="0" xfId="95" applyFont="1" applyFill="1" applyAlignment="1">
      <alignment horizontal="left" indent="1"/>
    </xf>
    <xf numFmtId="49" fontId="21" fillId="0" borderId="0" xfId="95" quotePrefix="1" applyNumberFormat="1" applyFont="1" applyFill="1" applyBorder="1" applyAlignment="1">
      <alignment horizontal="left"/>
    </xf>
    <xf numFmtId="0" fontId="44" fillId="0" borderId="0" xfId="95" applyFont="1" applyFill="1" applyAlignment="1"/>
    <xf numFmtId="193" fontId="21" fillId="0" borderId="0" xfId="43" applyNumberFormat="1" applyFont="1" applyFill="1" applyBorder="1" applyAlignment="1">
      <alignment horizontal="right" indent="2"/>
    </xf>
    <xf numFmtId="195" fontId="21" fillId="0" borderId="0" xfId="27" applyNumberFormat="1" applyFont="1" applyFill="1" applyBorder="1" applyAlignment="1">
      <alignment horizontal="right" indent="1"/>
    </xf>
    <xf numFmtId="201" fontId="21" fillId="0" borderId="0" xfId="37" quotePrefix="1" applyNumberFormat="1" applyFont="1" applyFill="1" applyBorder="1" applyAlignment="1">
      <alignment horizontal="right" indent="2"/>
    </xf>
    <xf numFmtId="201" fontId="51" fillId="0" borderId="0" xfId="37" applyNumberFormat="1" applyFont="1" applyFill="1" applyAlignment="1">
      <alignment horizontal="right" indent="2"/>
    </xf>
    <xf numFmtId="201" fontId="21" fillId="0" borderId="0" xfId="27" applyNumberFormat="1" applyFont="1" applyFill="1" applyBorder="1" applyAlignment="1">
      <alignment horizontal="right" indent="2"/>
    </xf>
    <xf numFmtId="199" fontId="21" fillId="0" borderId="0" xfId="37" applyNumberFormat="1" applyFont="1" applyFill="1" applyAlignment="1">
      <alignment horizontal="right" indent="1"/>
    </xf>
    <xf numFmtId="195" fontId="21" fillId="0" borderId="0" xfId="37" quotePrefix="1" applyNumberFormat="1" applyFont="1" applyFill="1" applyBorder="1" applyAlignment="1">
      <alignment horizontal="right" indent="1"/>
    </xf>
    <xf numFmtId="195" fontId="21" fillId="0" borderId="0" xfId="37" applyNumberFormat="1" applyFont="1" applyFill="1" applyAlignment="1">
      <alignment horizontal="right" indent="1"/>
    </xf>
    <xf numFmtId="195" fontId="21" fillId="0" borderId="0" xfId="43" applyNumberFormat="1" applyFont="1" applyFill="1" applyBorder="1" applyAlignment="1">
      <alignment horizontal="right" indent="2"/>
    </xf>
    <xf numFmtId="195" fontId="21" fillId="0" borderId="0" xfId="27" applyNumberFormat="1" applyFont="1" applyFill="1" applyBorder="1" applyAlignment="1">
      <alignment horizontal="right" indent="2"/>
    </xf>
    <xf numFmtId="185" fontId="21" fillId="0" borderId="0" xfId="27" applyFont="1" applyFill="1" applyBorder="1" applyAlignment="1">
      <alignment horizontal="right" indent="2"/>
    </xf>
    <xf numFmtId="199" fontId="21" fillId="0" borderId="0" xfId="37" applyNumberFormat="1" applyFont="1" applyFill="1" applyAlignment="1">
      <alignment horizontal="right" indent="2"/>
    </xf>
    <xf numFmtId="199" fontId="21" fillId="0" borderId="0" xfId="37" applyNumberFormat="1" applyFont="1" applyFill="1" applyAlignment="1">
      <alignment horizontal="right" vertical="center" indent="2"/>
    </xf>
    <xf numFmtId="185" fontId="21" fillId="0" borderId="0" xfId="27" applyFont="1" applyFill="1" applyBorder="1" applyAlignment="1">
      <alignment horizontal="right" vertical="center" indent="2"/>
    </xf>
    <xf numFmtId="195" fontId="21" fillId="0" borderId="0" xfId="37" applyNumberFormat="1" applyFont="1" applyFill="1" applyAlignment="1">
      <alignment horizontal="right" indent="2"/>
    </xf>
    <xf numFmtId="195" fontId="21" fillId="0" borderId="0" xfId="43" applyNumberFormat="1" applyFont="1" applyFill="1" applyBorder="1" applyAlignment="1">
      <alignment horizontal="right" vertical="center" indent="2"/>
    </xf>
    <xf numFmtId="195" fontId="21" fillId="0" borderId="0" xfId="27" applyNumberFormat="1" applyFont="1" applyFill="1" applyBorder="1" applyAlignment="1">
      <alignment horizontal="right" vertical="center" indent="2"/>
    </xf>
    <xf numFmtId="195" fontId="21" fillId="0" borderId="0" xfId="43" quotePrefix="1" applyNumberFormat="1" applyFont="1" applyFill="1" applyBorder="1" applyAlignment="1">
      <alignment horizontal="right" indent="2"/>
    </xf>
    <xf numFmtId="195" fontId="21" fillId="0" borderId="0" xfId="43" quotePrefix="1" applyNumberFormat="1" applyFont="1" applyFill="1" applyBorder="1" applyAlignment="1">
      <alignment horizontal="right" vertical="center" indent="2"/>
    </xf>
    <xf numFmtId="185" fontId="21" fillId="0" borderId="0" xfId="27" quotePrefix="1" applyFont="1" applyFill="1" applyBorder="1" applyAlignment="1">
      <alignment horizontal="right" indent="1"/>
    </xf>
    <xf numFmtId="185" fontId="21" fillId="0" borderId="0" xfId="27" quotePrefix="1" applyFont="1" applyFill="1" applyBorder="1" applyAlignment="1">
      <alignment horizontal="right" indent="2"/>
    </xf>
    <xf numFmtId="191" fontId="21" fillId="0" borderId="0" xfId="37" applyNumberFormat="1" applyFont="1" applyFill="1" applyAlignment="1">
      <alignment horizontal="right" indent="1"/>
    </xf>
    <xf numFmtId="0" fontId="4" fillId="0" borderId="10" xfId="43" applyFont="1" applyFill="1" applyBorder="1" applyAlignment="1">
      <alignment horizontal="center" vertical="center"/>
    </xf>
    <xf numFmtId="0" fontId="42" fillId="0" borderId="0" xfId="43" applyFont="1" applyFill="1" applyAlignment="1">
      <alignment horizontal="left"/>
    </xf>
    <xf numFmtId="187" fontId="4" fillId="0" borderId="0" xfId="43" applyNumberFormat="1" applyFont="1" applyFill="1" applyAlignment="1">
      <alignment horizontal="center"/>
    </xf>
    <xf numFmtId="0" fontId="4" fillId="0" borderId="0" xfId="43" applyFont="1" applyFill="1" applyAlignment="1">
      <alignment horizontal="center"/>
    </xf>
    <xf numFmtId="0" fontId="4" fillId="0" borderId="0" xfId="43" applyFont="1" applyFill="1" applyAlignment="1">
      <alignment horizontal="left"/>
    </xf>
    <xf numFmtId="0" fontId="4" fillId="0" borderId="1" xfId="43" applyFont="1" applyFill="1" applyBorder="1"/>
    <xf numFmtId="0" fontId="59" fillId="0" borderId="0" xfId="43" applyFont="1" applyFill="1"/>
    <xf numFmtId="0" fontId="4" fillId="0" borderId="7" xfId="43" applyFont="1" applyFill="1" applyBorder="1" applyAlignment="1">
      <alignment horizontal="center" vertical="center"/>
    </xf>
    <xf numFmtId="0" fontId="44" fillId="0" borderId="12" xfId="43" applyFont="1" applyFill="1" applyBorder="1" applyAlignment="1">
      <alignment horizontal="center"/>
    </xf>
    <xf numFmtId="0" fontId="21" fillId="0" borderId="0" xfId="95" applyFont="1" applyFill="1" applyBorder="1" applyAlignment="1">
      <alignment horizontal="center" vertical="center"/>
    </xf>
    <xf numFmtId="0" fontId="21" fillId="0" borderId="11" xfId="43" applyFont="1" applyFill="1" applyBorder="1" applyAlignment="1">
      <alignment horizontal="center" vertical="center"/>
    </xf>
    <xf numFmtId="198" fontId="21" fillId="0" borderId="0" xfId="43" applyNumberFormat="1" applyFont="1" applyFill="1" applyBorder="1" applyAlignment="1">
      <alignment horizontal="left" vertical="center" indent="1"/>
    </xf>
    <xf numFmtId="195" fontId="21" fillId="0" borderId="0" xfId="37" applyNumberFormat="1" applyFont="1" applyFill="1" applyAlignment="1">
      <alignment horizontal="right" vertical="center" indent="1"/>
    </xf>
    <xf numFmtId="0" fontId="48" fillId="0" borderId="0" xfId="43" applyFont="1" applyFill="1"/>
    <xf numFmtId="191" fontId="21" fillId="0" borderId="0" xfId="43" applyNumberFormat="1" applyFont="1" applyFill="1"/>
    <xf numFmtId="204" fontId="21" fillId="0" borderId="0" xfId="43" applyNumberFormat="1" applyFont="1" applyFill="1"/>
    <xf numFmtId="0" fontId="21" fillId="0" borderId="11" xfId="43" applyFont="1" applyFill="1" applyBorder="1" applyAlignment="1">
      <alignment vertical="center"/>
    </xf>
    <xf numFmtId="196" fontId="21" fillId="0" borderId="0" xfId="93" applyNumberFormat="1" applyFont="1" applyFill="1" applyBorder="1" applyAlignment="1">
      <alignment horizontal="left" indent="1"/>
    </xf>
    <xf numFmtId="206" fontId="21" fillId="0" borderId="0" xfId="43" quotePrefix="1" applyNumberFormat="1" applyFont="1" applyFill="1" applyBorder="1" applyAlignment="1">
      <alignment horizontal="right" vertical="center" indent="1"/>
    </xf>
    <xf numFmtId="0" fontId="44" fillId="0" borderId="11" xfId="95" applyFont="1" applyFill="1" applyBorder="1" applyAlignment="1">
      <alignment horizontal="left" indent="1"/>
    </xf>
    <xf numFmtId="0" fontId="16" fillId="0" borderId="0" xfId="95" applyFont="1" applyFill="1" applyAlignment="1">
      <alignment vertical="top"/>
    </xf>
    <xf numFmtId="191" fontId="21" fillId="0" borderId="0" xfId="93" applyNumberFormat="1" applyFont="1" applyFill="1" applyBorder="1"/>
    <xf numFmtId="195" fontId="21" fillId="0" borderId="0" xfId="27" quotePrefix="1" applyNumberFormat="1" applyFont="1" applyFill="1" applyBorder="1" applyAlignment="1">
      <alignment horizontal="right" vertical="center" indent="1"/>
    </xf>
    <xf numFmtId="0" fontId="21" fillId="0" borderId="0" xfId="43" applyFont="1" applyFill="1" applyBorder="1"/>
    <xf numFmtId="0" fontId="30" fillId="0" borderId="0" xfId="43" applyFont="1" applyFill="1"/>
    <xf numFmtId="0" fontId="21" fillId="0" borderId="0" xfId="95" applyFont="1" applyFill="1" applyBorder="1" applyAlignment="1">
      <alignment horizontal="center" vertical="center" wrapText="1"/>
    </xf>
    <xf numFmtId="49" fontId="44" fillId="0" borderId="0" xfId="43" applyNumberFormat="1" applyFont="1" applyFill="1" applyBorder="1" applyAlignment="1">
      <alignment horizontal="left"/>
    </xf>
    <xf numFmtId="198" fontId="21" fillId="0" borderId="0" xfId="43" applyNumberFormat="1" applyFont="1" applyFill="1" applyBorder="1" applyAlignment="1">
      <alignment horizontal="left" indent="1"/>
    </xf>
    <xf numFmtId="201" fontId="21" fillId="0" borderId="0" xfId="43" applyNumberFormat="1" applyFont="1" applyFill="1" applyBorder="1" applyAlignment="1">
      <alignment horizontal="right" indent="2"/>
    </xf>
    <xf numFmtId="198" fontId="21" fillId="0" borderId="0" xfId="43" applyNumberFormat="1" applyFont="1" applyFill="1" applyBorder="1" applyAlignment="1">
      <alignment horizontal="left" indent="2"/>
    </xf>
    <xf numFmtId="195" fontId="21" fillId="0" borderId="0" xfId="37" applyNumberFormat="1" applyFont="1" applyFill="1" applyAlignment="1">
      <alignment horizontal="right" vertical="center" indent="2"/>
    </xf>
    <xf numFmtId="206" fontId="21" fillId="0" borderId="0" xfId="43" quotePrefix="1" applyNumberFormat="1" applyFont="1" applyFill="1" applyBorder="1" applyAlignment="1">
      <alignment horizontal="right" indent="2"/>
    </xf>
    <xf numFmtId="206" fontId="21" fillId="0" borderId="0" xfId="43" applyNumberFormat="1" applyFont="1" applyFill="1" applyBorder="1" applyAlignment="1">
      <alignment horizontal="right" indent="2"/>
    </xf>
    <xf numFmtId="187" fontId="21" fillId="0" borderId="0" xfId="37" quotePrefix="1" applyFont="1" applyFill="1" applyAlignment="1">
      <alignment horizontal="right" indent="2"/>
    </xf>
    <xf numFmtId="49" fontId="21" fillId="0" borderId="0" xfId="43" applyNumberFormat="1" applyFont="1" applyFill="1" applyBorder="1" applyAlignment="1">
      <alignment horizontal="left" indent="1"/>
    </xf>
    <xf numFmtId="49" fontId="21" fillId="0" borderId="11" xfId="43" applyNumberFormat="1" applyFont="1" applyFill="1" applyBorder="1" applyAlignment="1">
      <alignment horizontal="center"/>
    </xf>
    <xf numFmtId="49" fontId="21" fillId="0" borderId="0" xfId="37" applyNumberFormat="1" applyFont="1" applyFill="1" applyAlignment="1">
      <alignment horizontal="right" vertical="center" indent="2"/>
    </xf>
    <xf numFmtId="49" fontId="21" fillId="0" borderId="0" xfId="37" applyNumberFormat="1" applyFont="1" applyFill="1" applyAlignment="1">
      <alignment horizontal="right" indent="2"/>
    </xf>
    <xf numFmtId="49" fontId="21" fillId="0" borderId="0" xfId="43" quotePrefix="1" applyNumberFormat="1" applyFont="1" applyFill="1" applyBorder="1" applyAlignment="1">
      <alignment horizontal="right" indent="2"/>
    </xf>
    <xf numFmtId="49" fontId="21" fillId="0" borderId="0" xfId="43" applyNumberFormat="1" applyFont="1" applyFill="1" applyBorder="1" applyAlignment="1">
      <alignment horizontal="right" indent="2"/>
    </xf>
    <xf numFmtId="49" fontId="21" fillId="0" borderId="0" xfId="43" applyNumberFormat="1" applyFont="1" applyFill="1"/>
    <xf numFmtId="49" fontId="21" fillId="0" borderId="0" xfId="37" quotePrefix="1" applyNumberFormat="1" applyFont="1" applyFill="1" applyAlignment="1">
      <alignment horizontal="right" indent="2"/>
    </xf>
    <xf numFmtId="49" fontId="21" fillId="0" borderId="0" xfId="43" applyNumberFormat="1" applyFont="1" applyFill="1" applyBorder="1" applyAlignment="1">
      <alignment horizontal="left" indent="2"/>
    </xf>
    <xf numFmtId="198" fontId="21" fillId="0" borderId="0" xfId="43" applyNumberFormat="1" applyFont="1" applyFill="1" applyBorder="1" applyAlignment="1">
      <alignment horizontal="left" indent="3"/>
    </xf>
    <xf numFmtId="49" fontId="21" fillId="0" borderId="0" xfId="37" applyNumberFormat="1" applyFont="1" applyFill="1" applyAlignment="1">
      <alignment horizontal="right" vertical="center" indent="1"/>
    </xf>
    <xf numFmtId="187" fontId="51" fillId="0" borderId="0" xfId="37" applyFont="1" applyFill="1" applyAlignment="1">
      <alignment horizontal="right" indent="1"/>
    </xf>
    <xf numFmtId="187" fontId="51" fillId="0" borderId="0" xfId="37" applyFont="1" applyFill="1" applyAlignment="1">
      <alignment horizontal="right" indent="2"/>
    </xf>
    <xf numFmtId="0" fontId="15" fillId="0" borderId="0" xfId="43" applyFont="1" applyFill="1" applyAlignment="1">
      <alignment horizontal="left"/>
    </xf>
    <xf numFmtId="187" fontId="15" fillId="0" borderId="0" xfId="43" applyNumberFormat="1" applyFont="1" applyFill="1" applyAlignment="1">
      <alignment horizontal="left"/>
    </xf>
    <xf numFmtId="49" fontId="21" fillId="0" borderId="0" xfId="43" quotePrefix="1" applyNumberFormat="1" applyFont="1" applyFill="1" applyBorder="1" applyAlignment="1">
      <alignment horizontal="left"/>
    </xf>
    <xf numFmtId="0" fontId="44" fillId="0" borderId="0" xfId="43" applyFont="1" applyFill="1" applyAlignment="1"/>
    <xf numFmtId="49" fontId="44" fillId="0" borderId="0" xfId="43" applyNumberFormat="1" applyFont="1" applyFill="1" applyBorder="1" applyAlignment="1">
      <alignment horizontal="left" indent="1"/>
    </xf>
    <xf numFmtId="206" fontId="21" fillId="0" borderId="0" xfId="43" quotePrefix="1" applyNumberFormat="1" applyFont="1" applyFill="1" applyBorder="1" applyAlignment="1">
      <alignment horizontal="right" indent="1"/>
    </xf>
    <xf numFmtId="0" fontId="21" fillId="0" borderId="11" xfId="43" applyFont="1" applyFill="1" applyBorder="1" applyAlignment="1">
      <alignment horizontal="center" wrapText="1"/>
    </xf>
    <xf numFmtId="195" fontId="21" fillId="0" borderId="0" xfId="27" quotePrefix="1" applyNumberFormat="1" applyFont="1" applyFill="1" applyBorder="1" applyAlignment="1">
      <alignment horizontal="right" indent="1"/>
    </xf>
    <xf numFmtId="1" fontId="21" fillId="0" borderId="0" xfId="27" applyNumberFormat="1" applyFont="1" applyFill="1" applyBorder="1" applyAlignment="1">
      <alignment horizontal="right" indent="2"/>
    </xf>
    <xf numFmtId="1" fontId="21" fillId="0" borderId="0" xfId="37" applyNumberFormat="1" applyFont="1" applyFill="1" applyAlignment="1">
      <alignment horizontal="right" indent="2"/>
    </xf>
    <xf numFmtId="195" fontId="21" fillId="0" borderId="0" xfId="37" quotePrefix="1" applyNumberFormat="1" applyFont="1" applyFill="1" applyAlignment="1">
      <alignment horizontal="right" indent="1"/>
    </xf>
    <xf numFmtId="0" fontId="21" fillId="0" borderId="12" xfId="95" applyFont="1" applyFill="1" applyBorder="1" applyAlignment="1">
      <alignment horizontal="centerContinuous" vertical="center"/>
    </xf>
    <xf numFmtId="0" fontId="16" fillId="0" borderId="0" xfId="95" applyFont="1" applyBorder="1"/>
    <xf numFmtId="0" fontId="18" fillId="0" borderId="11" xfId="95" applyFont="1" applyFill="1" applyBorder="1" applyAlignment="1"/>
    <xf numFmtId="195" fontId="21" fillId="0" borderId="0" xfId="43" quotePrefix="1" applyNumberFormat="1" applyFont="1" applyFill="1" applyBorder="1" applyAlignment="1">
      <alignment horizontal="right" indent="1"/>
    </xf>
    <xf numFmtId="0" fontId="5" fillId="0" borderId="1" xfId="0" applyFont="1" applyBorder="1" applyAlignment="1"/>
    <xf numFmtId="0" fontId="8" fillId="0" borderId="1" xfId="0" applyFont="1" applyBorder="1" applyAlignment="1"/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21" fillId="0" borderId="0" xfId="2" applyFont="1" applyAlignment="1">
      <alignment horizontal="left" vertical="center" wrapText="1" indent="2"/>
    </xf>
    <xf numFmtId="0" fontId="39" fillId="0" borderId="0" xfId="60" applyFont="1" applyFill="1" applyBorder="1" applyAlignment="1">
      <alignment horizontal="left" vertical="center"/>
    </xf>
    <xf numFmtId="0" fontId="4" fillId="0" borderId="0" xfId="60" quotePrefix="1" applyFont="1" applyFill="1" applyBorder="1" applyAlignment="1">
      <alignment horizontal="center" vertical="center"/>
    </xf>
    <xf numFmtId="0" fontId="39" fillId="0" borderId="1" xfId="60" applyFont="1" applyFill="1" applyBorder="1" applyAlignment="1">
      <alignment horizontal="left" indent="2"/>
    </xf>
    <xf numFmtId="0" fontId="39" fillId="0" borderId="0" xfId="60" applyFont="1" applyFill="1" applyBorder="1" applyAlignment="1">
      <alignment horizontal="left" indent="2"/>
    </xf>
  </cellXfs>
  <cellStyles count="96">
    <cellStyle name="0mitP" xfId="4"/>
    <cellStyle name="0ohneP" xfId="5"/>
    <cellStyle name="10mitP" xfId="6"/>
    <cellStyle name="12mitP" xfId="7"/>
    <cellStyle name="12ohneP" xfId="8"/>
    <cellStyle name="13mitP" xfId="9"/>
    <cellStyle name="1mitP" xfId="10"/>
    <cellStyle name="1ohneP" xfId="11"/>
    <cellStyle name="2mitP" xfId="12"/>
    <cellStyle name="2ohneP" xfId="13"/>
    <cellStyle name="3mitP" xfId="14"/>
    <cellStyle name="3ohneP" xfId="15"/>
    <cellStyle name="4mitP" xfId="16"/>
    <cellStyle name="4ohneP" xfId="17"/>
    <cellStyle name="5x indented GHG Textfiels" xfId="18"/>
    <cellStyle name="6mitP" xfId="19"/>
    <cellStyle name="6ohneP" xfId="20"/>
    <cellStyle name="7mitP" xfId="21"/>
    <cellStyle name="9mitP" xfId="22"/>
    <cellStyle name="9ohneP" xfId="23"/>
    <cellStyle name="Comma [0]" xfId="24"/>
    <cellStyle name="Currency [0]" xfId="25"/>
    <cellStyle name="CustomizationCells" xfId="26"/>
    <cellStyle name="Eine_Nachkommastelle" xfId="27"/>
    <cellStyle name="FEST" xfId="28"/>
    <cellStyle name="Fuss" xfId="29"/>
    <cellStyle name="Hyperlink 2" xfId="3"/>
    <cellStyle name="Hyperlink 2 2" xfId="30"/>
    <cellStyle name="Hyperlink 2 3" xfId="92"/>
    <cellStyle name="Hyperlink 3" xfId="31"/>
    <cellStyle name="Komma 2" xfId="32"/>
    <cellStyle name="Komma 2 2" xfId="33"/>
    <cellStyle name="Komma 3" xfId="34"/>
    <cellStyle name="Link" xfId="1" builtinId="8"/>
    <cellStyle name="mitP" xfId="35"/>
    <cellStyle name="Notiz 2" xfId="36"/>
    <cellStyle name="Ohne_Nachkomma" xfId="37"/>
    <cellStyle name="ohneP" xfId="38"/>
    <cellStyle name="Prozent 2" xfId="39"/>
    <cellStyle name="Standard" xfId="0" builtinId="0"/>
    <cellStyle name="Standard 10" xfId="40"/>
    <cellStyle name="Standard 10 2" xfId="41"/>
    <cellStyle name="Standard 10 2 2" xfId="42"/>
    <cellStyle name="Standard 11" xfId="43"/>
    <cellStyle name="Standard 11 2" xfId="44"/>
    <cellStyle name="Standard 12" xfId="45"/>
    <cellStyle name="Standard 12 2" xfId="46"/>
    <cellStyle name="Standard 13" xfId="47"/>
    <cellStyle name="Standard 13 2" xfId="48"/>
    <cellStyle name="Standard 14" xfId="49"/>
    <cellStyle name="Standard 14 2" xfId="50"/>
    <cellStyle name="Standard 15" xfId="51"/>
    <cellStyle name="Standard 15 2" xfId="52"/>
    <cellStyle name="Standard 16" xfId="53"/>
    <cellStyle name="Standard 16 2" xfId="54"/>
    <cellStyle name="Standard 17" xfId="55"/>
    <cellStyle name="Standard 17 2" xfId="56"/>
    <cellStyle name="Standard 18" xfId="57"/>
    <cellStyle name="Standard 18 2" xfId="58"/>
    <cellStyle name="Standard 19" xfId="59"/>
    <cellStyle name="Standard 2" xfId="60"/>
    <cellStyle name="Standard 2 2" xfId="61"/>
    <cellStyle name="Standard 2 2 2" xfId="62"/>
    <cellStyle name="Standard 2 2 2 2" xfId="63"/>
    <cellStyle name="Standard 2 3" xfId="64"/>
    <cellStyle name="Standard 2 3 2" xfId="65"/>
    <cellStyle name="Standard 2 4" xfId="66"/>
    <cellStyle name="Standard 2 5" xfId="67"/>
    <cellStyle name="Standard 2 6" xfId="68"/>
    <cellStyle name="Standard 2 6 2" xfId="69"/>
    <cellStyle name="Standard 20" xfId="70"/>
    <cellStyle name="Standard 3" xfId="71"/>
    <cellStyle name="Standard 3 2" xfId="72"/>
    <cellStyle name="Standard 3 3" xfId="73"/>
    <cellStyle name="Standard 4" xfId="74"/>
    <cellStyle name="Standard 4 2" xfId="2"/>
    <cellStyle name="Standard 4 3" xfId="75"/>
    <cellStyle name="Standard 5" xfId="76"/>
    <cellStyle name="Standard 5 2" xfId="77"/>
    <cellStyle name="Standard 5 2 2" xfId="78"/>
    <cellStyle name="Standard 5 3" xfId="79"/>
    <cellStyle name="Standard 5 4" xfId="80"/>
    <cellStyle name="Standard 5 5" xfId="81"/>
    <cellStyle name="Standard 6" xfId="82"/>
    <cellStyle name="Standard 6 2" xfId="83"/>
    <cellStyle name="Standard 6 2 2" xfId="84"/>
    <cellStyle name="Standard 6 3" xfId="85"/>
    <cellStyle name="Standard 6 4" xfId="86"/>
    <cellStyle name="Standard 7" xfId="87"/>
    <cellStyle name="Standard 7 2" xfId="88"/>
    <cellStyle name="Standard 8" xfId="89"/>
    <cellStyle name="Standard 8 2" xfId="90"/>
    <cellStyle name="Standard 9" xfId="91"/>
    <cellStyle name="Standard_Abwasser 1995 n. NACE" xfId="94"/>
    <cellStyle name="Standard_pres98t1" xfId="93"/>
    <cellStyle name="Standard_Tabelle1 (2)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1034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14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7826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24" name="Textfeld 23"/>
        <xdr:cNvSpPr txBox="1"/>
      </xdr:nvSpPr>
      <xdr:spPr>
        <a:xfrm>
          <a:off x="539750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66676</xdr:colOff>
      <xdr:row>19</xdr:row>
      <xdr:rowOff>117476</xdr:rowOff>
    </xdr:from>
    <xdr:to>
      <xdr:col>4</xdr:col>
      <xdr:colOff>657627</xdr:colOff>
      <xdr:row>37</xdr:row>
      <xdr:rowOff>79777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1" y="4432301"/>
          <a:ext cx="2876951" cy="28769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8</xdr:row>
      <xdr:rowOff>28575</xdr:rowOff>
    </xdr:from>
    <xdr:to>
      <xdr:col>3</xdr:col>
      <xdr:colOff>104775</xdr:colOff>
      <xdr:row>9</xdr:row>
      <xdr:rowOff>171450</xdr:rowOff>
    </xdr:to>
    <xdr:sp macro="" textlink="">
      <xdr:nvSpPr>
        <xdr:cNvPr id="2" name="Geschweifte Klammer rechts 1"/>
        <xdr:cNvSpPr/>
      </xdr:nvSpPr>
      <xdr:spPr>
        <a:xfrm>
          <a:off x="4162425" y="1543050"/>
          <a:ext cx="95250" cy="3333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Themen/Gesellschaft-Umwelt/Nachhaltigkeitsindikatoren/Deutsche-Nachhaltigkeit/_inhalt.html" TargetMode="External"/><Relationship Id="rId1" Type="http://schemas.openxmlformats.org/officeDocument/2006/relationships/hyperlink" Target="http://www.destatis.de/Umwelt/Materialfluesse-Energiefluess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estatis.de/DE/Themen/Gesellschaft-Umwelt/Nachhaltigkeitsindikatoren/_inhalt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"/>
      <c r="B1" s="319"/>
      <c r="C1" s="320"/>
      <c r="D1" s="320"/>
      <c r="E1" s="320"/>
      <c r="F1" s="320"/>
      <c r="G1" s="320"/>
      <c r="H1" s="320"/>
    </row>
    <row r="2" spans="1:9" ht="14.25" customHeight="1">
      <c r="A2" s="10"/>
      <c r="B2" s="10"/>
      <c r="C2" s="10"/>
      <c r="D2" s="10"/>
      <c r="E2" s="10"/>
      <c r="F2" s="10"/>
      <c r="G2" s="10"/>
      <c r="H2" s="10"/>
    </row>
    <row r="3" spans="1:9" ht="11.25" customHeight="1">
      <c r="A3" s="10"/>
      <c r="B3" s="10"/>
      <c r="C3" s="10"/>
      <c r="D3" s="10"/>
      <c r="E3" s="10"/>
      <c r="F3" s="10"/>
      <c r="G3" s="10"/>
      <c r="H3" s="321" t="s">
        <v>1</v>
      </c>
      <c r="I3" s="3"/>
    </row>
    <row r="4" spans="1:9">
      <c r="A4" s="10"/>
      <c r="B4" s="10"/>
      <c r="C4" s="10"/>
      <c r="D4" s="10"/>
      <c r="E4" s="10"/>
      <c r="F4" s="10"/>
      <c r="G4" s="10"/>
      <c r="H4" s="322"/>
    </row>
    <row r="5" spans="1:9">
      <c r="A5" s="10"/>
      <c r="B5" s="10"/>
      <c r="C5" s="10"/>
      <c r="D5" s="10"/>
      <c r="E5" s="10"/>
      <c r="F5" s="10"/>
      <c r="G5" s="10"/>
      <c r="H5" s="10"/>
    </row>
    <row r="6" spans="1:9">
      <c r="A6" s="10"/>
      <c r="B6" s="10"/>
      <c r="C6" s="10"/>
      <c r="D6" s="10"/>
      <c r="E6" s="10"/>
      <c r="F6" s="10"/>
      <c r="G6" s="10"/>
      <c r="H6" s="10"/>
    </row>
    <row r="7" spans="1:9">
      <c r="A7" s="10"/>
      <c r="B7" s="10"/>
      <c r="C7" s="10"/>
      <c r="D7" s="10"/>
      <c r="E7" s="10"/>
      <c r="F7" s="10"/>
      <c r="G7" s="10"/>
      <c r="H7" s="10"/>
    </row>
    <row r="8" spans="1:9">
      <c r="A8" s="10"/>
      <c r="B8" s="10"/>
      <c r="C8" s="10"/>
      <c r="D8" s="10"/>
      <c r="E8" s="10"/>
      <c r="F8" s="10"/>
      <c r="G8" s="10"/>
      <c r="H8" s="10"/>
    </row>
    <row r="9" spans="1:9">
      <c r="A9" s="10"/>
      <c r="B9" s="10"/>
      <c r="C9" s="10"/>
      <c r="D9" s="10"/>
      <c r="E9" s="10"/>
      <c r="F9" s="10"/>
      <c r="G9" s="10"/>
      <c r="H9" s="10"/>
    </row>
    <row r="10" spans="1:9" s="5" customFormat="1" ht="34.5">
      <c r="A10" s="11"/>
      <c r="B10" s="4" t="s">
        <v>6</v>
      </c>
      <c r="C10" s="4"/>
      <c r="D10" s="11"/>
      <c r="E10" s="11"/>
      <c r="F10" s="11"/>
      <c r="G10" s="11"/>
      <c r="H10" s="11"/>
    </row>
    <row r="11" spans="1:9">
      <c r="A11" s="10"/>
      <c r="B11" s="10"/>
      <c r="C11" s="10"/>
      <c r="D11" s="10"/>
      <c r="E11" s="10"/>
      <c r="F11" s="10"/>
      <c r="G11" s="10"/>
      <c r="H11" s="10"/>
    </row>
    <row r="12" spans="1:9">
      <c r="A12" s="10"/>
      <c r="B12" s="10"/>
      <c r="C12" s="10"/>
      <c r="D12" s="10"/>
      <c r="E12" s="10"/>
      <c r="F12" s="10"/>
      <c r="G12" s="10"/>
      <c r="H12" s="10"/>
    </row>
    <row r="13" spans="1:9">
      <c r="A13" s="10"/>
      <c r="B13" s="10"/>
      <c r="C13" s="10"/>
      <c r="D13" s="10"/>
      <c r="E13" s="10"/>
      <c r="F13" s="10"/>
      <c r="G13" s="10"/>
      <c r="H13" s="10"/>
    </row>
    <row r="14" spans="1:9" s="5" customFormat="1" ht="27">
      <c r="A14" s="11"/>
      <c r="B14" s="9" t="s">
        <v>7</v>
      </c>
      <c r="C14" s="6"/>
      <c r="D14" s="6"/>
      <c r="E14" s="7"/>
      <c r="F14" s="11"/>
      <c r="G14" s="11"/>
      <c r="H14" s="11"/>
    </row>
    <row r="15" spans="1:9" s="5" customFormat="1" ht="27">
      <c r="A15" s="11"/>
      <c r="B15" s="9" t="s">
        <v>11</v>
      </c>
      <c r="C15" s="6"/>
      <c r="D15" s="6"/>
      <c r="E15" s="7"/>
      <c r="F15" s="11"/>
      <c r="G15" s="11"/>
      <c r="H15" s="11"/>
    </row>
    <row r="16" spans="1:9" s="5" customFormat="1" ht="27">
      <c r="A16" s="11"/>
      <c r="B16" s="9" t="s">
        <v>12</v>
      </c>
      <c r="C16" s="6"/>
      <c r="D16" s="6"/>
      <c r="E16" s="7"/>
      <c r="F16" s="11"/>
      <c r="G16" s="11"/>
      <c r="H16" s="11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0"/>
      <c r="B18" s="16"/>
      <c r="C18" s="16"/>
      <c r="D18" s="16"/>
      <c r="E18" s="16"/>
      <c r="F18" s="10"/>
      <c r="G18" s="10"/>
      <c r="H18" s="10"/>
    </row>
    <row r="19" spans="1:8">
      <c r="A19" s="10"/>
      <c r="B19" s="16"/>
      <c r="C19" s="16"/>
      <c r="D19" s="16"/>
      <c r="E19" s="16"/>
      <c r="F19" s="10"/>
      <c r="G19" s="10"/>
      <c r="H19" s="10"/>
    </row>
    <row r="20" spans="1:8">
      <c r="A20" s="10"/>
      <c r="B20" s="323"/>
      <c r="C20" s="324"/>
      <c r="D20" s="324"/>
      <c r="E20" s="324"/>
      <c r="F20" s="17"/>
      <c r="G20" s="10"/>
      <c r="H20" s="10"/>
    </row>
    <row r="21" spans="1:8">
      <c r="A21" s="10"/>
      <c r="B21" s="324"/>
      <c r="C21" s="324"/>
      <c r="D21" s="324"/>
      <c r="E21" s="324"/>
      <c r="F21" s="17"/>
      <c r="G21" s="10"/>
      <c r="H21" s="10"/>
    </row>
    <row r="22" spans="1:8">
      <c r="A22" s="10"/>
      <c r="B22" s="324"/>
      <c r="C22" s="324"/>
      <c r="D22" s="324"/>
      <c r="E22" s="324"/>
      <c r="F22" s="17"/>
      <c r="G22" s="10"/>
      <c r="H22" s="10"/>
    </row>
    <row r="23" spans="1:8">
      <c r="A23" s="10"/>
      <c r="B23" s="324"/>
      <c r="C23" s="324"/>
      <c r="D23" s="324"/>
      <c r="E23" s="324"/>
      <c r="F23" s="17"/>
      <c r="G23" s="10"/>
      <c r="H23" s="10"/>
    </row>
    <row r="24" spans="1:8">
      <c r="A24" s="10"/>
      <c r="B24" s="324"/>
      <c r="C24" s="324"/>
      <c r="D24" s="324"/>
      <c r="E24" s="324"/>
      <c r="F24" s="17"/>
      <c r="G24" s="10"/>
      <c r="H24" s="10"/>
    </row>
    <row r="25" spans="1:8">
      <c r="A25" s="10"/>
      <c r="B25" s="324"/>
      <c r="C25" s="324"/>
      <c r="D25" s="324"/>
      <c r="E25" s="324"/>
      <c r="F25" s="17"/>
      <c r="G25" s="10"/>
      <c r="H25" s="10"/>
    </row>
    <row r="26" spans="1:8">
      <c r="A26" s="10"/>
      <c r="B26" s="324"/>
      <c r="C26" s="324"/>
      <c r="D26" s="324"/>
      <c r="E26" s="324"/>
      <c r="F26" s="17"/>
      <c r="G26" s="10"/>
      <c r="H26" s="10"/>
    </row>
    <row r="27" spans="1:8">
      <c r="A27" s="10"/>
      <c r="B27" s="324"/>
      <c r="C27" s="324"/>
      <c r="D27" s="324"/>
      <c r="E27" s="324"/>
      <c r="F27" s="17"/>
      <c r="G27" s="10"/>
      <c r="H27" s="10"/>
    </row>
    <row r="28" spans="1:8">
      <c r="A28" s="10"/>
      <c r="B28" s="324"/>
      <c r="C28" s="324"/>
      <c r="D28" s="324"/>
      <c r="E28" s="324"/>
      <c r="F28" s="17"/>
      <c r="G28" s="10"/>
      <c r="H28" s="10"/>
    </row>
    <row r="29" spans="1:8">
      <c r="A29" s="10"/>
      <c r="B29" s="324"/>
      <c r="C29" s="324"/>
      <c r="D29" s="324"/>
      <c r="E29" s="324"/>
      <c r="F29" s="17"/>
      <c r="G29" s="10"/>
      <c r="H29" s="10"/>
    </row>
    <row r="30" spans="1:8">
      <c r="A30" s="10"/>
      <c r="B30" s="324"/>
      <c r="C30" s="324"/>
      <c r="D30" s="324"/>
      <c r="E30" s="324"/>
      <c r="F30" s="17"/>
      <c r="G30" s="10"/>
      <c r="H30" s="10"/>
    </row>
    <row r="31" spans="1:8">
      <c r="A31" s="10"/>
      <c r="B31" s="324"/>
      <c r="C31" s="324"/>
      <c r="D31" s="324"/>
      <c r="E31" s="324"/>
      <c r="F31" s="17"/>
      <c r="G31" s="10"/>
      <c r="H31" s="10"/>
    </row>
    <row r="32" spans="1:8">
      <c r="A32" s="10"/>
      <c r="B32" s="324"/>
      <c r="C32" s="324"/>
      <c r="D32" s="324"/>
      <c r="E32" s="324"/>
      <c r="F32" s="17"/>
      <c r="G32" s="10"/>
      <c r="H32" s="10"/>
    </row>
    <row r="33" spans="1:8">
      <c r="A33" s="10"/>
      <c r="B33" s="324"/>
      <c r="C33" s="324"/>
      <c r="D33" s="324"/>
      <c r="E33" s="324"/>
      <c r="F33" s="17"/>
      <c r="G33" s="10"/>
      <c r="H33" s="10"/>
    </row>
    <row r="34" spans="1:8">
      <c r="A34" s="10"/>
      <c r="B34" s="324"/>
      <c r="C34" s="324"/>
      <c r="D34" s="324"/>
      <c r="E34" s="324"/>
      <c r="F34" s="17"/>
      <c r="G34" s="10"/>
      <c r="H34" s="10"/>
    </row>
    <row r="35" spans="1:8">
      <c r="A35" s="10"/>
      <c r="B35" s="324"/>
      <c r="C35" s="324"/>
      <c r="D35" s="324"/>
      <c r="E35" s="324"/>
      <c r="F35" s="17"/>
      <c r="G35" s="10"/>
      <c r="H35" s="10"/>
    </row>
    <row r="36" spans="1:8">
      <c r="A36" s="10"/>
      <c r="B36" s="324"/>
      <c r="C36" s="324"/>
      <c r="D36" s="324"/>
      <c r="E36" s="324"/>
      <c r="F36" s="17"/>
      <c r="G36" s="10"/>
      <c r="H36" s="10"/>
    </row>
    <row r="37" spans="1:8">
      <c r="A37" s="10"/>
      <c r="B37" s="324"/>
      <c r="C37" s="324"/>
      <c r="D37" s="324"/>
      <c r="E37" s="324"/>
      <c r="F37" s="17"/>
      <c r="G37" s="10"/>
      <c r="H37" s="10"/>
    </row>
    <row r="38" spans="1:8">
      <c r="A38" s="10"/>
      <c r="B38" s="324"/>
      <c r="C38" s="324"/>
      <c r="D38" s="324"/>
      <c r="E38" s="324"/>
      <c r="F38" s="17"/>
      <c r="G38" s="10"/>
      <c r="H38" s="10"/>
    </row>
    <row r="39" spans="1:8">
      <c r="A39" s="10"/>
      <c r="B39" s="17"/>
      <c r="C39" s="17"/>
      <c r="D39" s="17"/>
      <c r="E39" s="17"/>
      <c r="F39" s="17"/>
      <c r="G39" s="10"/>
      <c r="H39" s="10"/>
    </row>
    <row r="40" spans="1:8">
      <c r="A40" s="10"/>
      <c r="B40" s="17"/>
      <c r="C40" s="17"/>
      <c r="D40" s="17"/>
      <c r="E40" s="17"/>
      <c r="F40" s="17"/>
      <c r="G40" s="10"/>
      <c r="H40" s="10"/>
    </row>
    <row r="41" spans="1:8">
      <c r="A41" s="10"/>
      <c r="B41" s="10"/>
      <c r="C41" s="10"/>
      <c r="D41" s="10"/>
      <c r="E41" s="10"/>
      <c r="F41" s="10"/>
      <c r="G41" s="10"/>
      <c r="H41" s="10"/>
    </row>
    <row r="42" spans="1:8">
      <c r="A42" s="10"/>
      <c r="B42" s="10"/>
      <c r="C42" s="10"/>
      <c r="D42" s="10"/>
      <c r="E42" s="10"/>
      <c r="F42" s="10"/>
      <c r="G42" s="10"/>
      <c r="H42" s="10"/>
    </row>
    <row r="43" spans="1:8">
      <c r="A43" s="10"/>
      <c r="B43" s="10"/>
      <c r="C43" s="10"/>
      <c r="D43" s="10"/>
      <c r="E43" s="10"/>
      <c r="F43" s="10"/>
      <c r="G43" s="10"/>
      <c r="H43" s="10"/>
    </row>
    <row r="44" spans="1:8">
      <c r="A44" s="10"/>
      <c r="B44" s="10"/>
      <c r="C44" s="10"/>
      <c r="D44" s="10"/>
      <c r="E44" s="10"/>
      <c r="F44" s="10"/>
      <c r="G44" s="10"/>
      <c r="H44" s="10"/>
    </row>
    <row r="45" spans="1:8">
      <c r="A45" s="10"/>
      <c r="B45" s="10"/>
      <c r="C45" s="10"/>
      <c r="D45" s="10"/>
      <c r="E45" s="10"/>
      <c r="F45" s="10"/>
      <c r="G45" s="10"/>
      <c r="H45" s="10"/>
    </row>
    <row r="46" spans="1:8">
      <c r="A46" s="10"/>
      <c r="B46" s="10"/>
      <c r="C46" s="10"/>
      <c r="D46" s="10"/>
      <c r="E46" s="10"/>
      <c r="F46" s="10"/>
      <c r="G46" s="10"/>
      <c r="H46" s="10"/>
    </row>
    <row r="47" spans="1:8">
      <c r="A47" s="10"/>
      <c r="B47" s="10"/>
      <c r="C47" s="10"/>
      <c r="D47" s="10"/>
      <c r="E47" s="10"/>
      <c r="F47" s="10"/>
      <c r="G47" s="10"/>
      <c r="H47" s="10"/>
    </row>
    <row r="48" spans="1:8" s="5" customFormat="1" ht="33">
      <c r="A48" s="11"/>
      <c r="B48" s="12" t="s">
        <v>8</v>
      </c>
      <c r="C48" s="8"/>
      <c r="D48" s="8"/>
      <c r="E48" s="8"/>
      <c r="F48" s="8"/>
      <c r="G48" s="8"/>
      <c r="H48" s="8"/>
    </row>
    <row r="49" spans="1:8">
      <c r="A49" s="10"/>
      <c r="B49" s="2"/>
      <c r="C49" s="2"/>
      <c r="D49" s="2"/>
      <c r="E49" s="2"/>
      <c r="F49" s="2"/>
      <c r="G49" s="2"/>
      <c r="H49" s="2"/>
    </row>
    <row r="50" spans="1:8">
      <c r="A50" s="10"/>
      <c r="B50" s="2"/>
      <c r="C50" s="2"/>
      <c r="D50" s="2"/>
      <c r="E50" s="2"/>
      <c r="F50" s="2"/>
      <c r="G50" s="2"/>
      <c r="H50" s="2"/>
    </row>
    <row r="51" spans="1:8">
      <c r="A51" s="10"/>
      <c r="B51" s="2"/>
      <c r="C51" s="2"/>
      <c r="D51" s="2"/>
      <c r="E51" s="2"/>
      <c r="F51" s="2"/>
      <c r="G51" s="2"/>
      <c r="H51" s="2"/>
    </row>
    <row r="52" spans="1:8" s="5" customFormat="1">
      <c r="A52" s="11"/>
      <c r="B52" s="13" t="s">
        <v>9</v>
      </c>
      <c r="C52" s="8"/>
      <c r="D52" s="8"/>
      <c r="E52" s="8"/>
      <c r="F52" s="8"/>
      <c r="G52" s="8"/>
      <c r="H52" s="8"/>
    </row>
    <row r="53" spans="1:8" s="5" customFormat="1">
      <c r="A53" s="11"/>
      <c r="B53" s="13" t="s">
        <v>639</v>
      </c>
      <c r="C53" s="8"/>
      <c r="D53" s="8"/>
      <c r="E53" s="8"/>
      <c r="F53" s="8"/>
      <c r="G53" s="8"/>
      <c r="H53" s="8"/>
    </row>
    <row r="54" spans="1:8" s="5" customFormat="1">
      <c r="A54" s="11"/>
      <c r="B54" s="13" t="s">
        <v>10</v>
      </c>
      <c r="C54" s="8"/>
      <c r="D54" s="8"/>
      <c r="E54" s="8"/>
      <c r="F54" s="8"/>
      <c r="G54" s="8"/>
      <c r="H54" s="8"/>
    </row>
    <row r="55" spans="1:8" ht="15" customHeight="1">
      <c r="A55" s="10"/>
      <c r="B55" s="2"/>
      <c r="C55" s="2"/>
      <c r="D55" s="2"/>
      <c r="E55" s="2"/>
      <c r="F55" s="2"/>
      <c r="G55" s="2"/>
      <c r="H55" s="2"/>
    </row>
    <row r="56" spans="1:8" s="5" customFormat="1">
      <c r="A56" s="11"/>
      <c r="B56" s="10" t="s">
        <v>2</v>
      </c>
      <c r="C56" s="8"/>
      <c r="D56" s="8"/>
      <c r="E56" s="8"/>
      <c r="F56" s="8"/>
      <c r="G56" s="8"/>
      <c r="H56" s="8"/>
    </row>
    <row r="57" spans="1:8" s="5" customFormat="1">
      <c r="A57" s="11"/>
      <c r="B57" s="18" t="s">
        <v>3</v>
      </c>
      <c r="C57" s="8"/>
      <c r="D57" s="8"/>
      <c r="E57" s="8"/>
      <c r="F57" s="8"/>
      <c r="G57" s="8"/>
      <c r="H57" s="8"/>
    </row>
    <row r="58" spans="1:8" s="5" customFormat="1">
      <c r="A58" s="11"/>
      <c r="B58" s="10" t="s">
        <v>4</v>
      </c>
      <c r="C58" s="8"/>
      <c r="D58" s="8"/>
      <c r="E58" s="8"/>
      <c r="F58" s="8"/>
      <c r="G58" s="8"/>
      <c r="H58" s="8"/>
    </row>
    <row r="59" spans="1:8" ht="15" customHeight="1">
      <c r="A59" s="10"/>
      <c r="B59" s="2"/>
      <c r="C59" s="2"/>
      <c r="D59" s="2"/>
      <c r="E59" s="2"/>
      <c r="F59" s="2"/>
      <c r="G59" s="2"/>
      <c r="H59" s="2"/>
    </row>
    <row r="60" spans="1:8" ht="18">
      <c r="A60" s="10"/>
      <c r="B60" s="15" t="s">
        <v>5</v>
      </c>
      <c r="C60" s="2"/>
      <c r="D60" s="2"/>
      <c r="E60" s="2"/>
      <c r="F60" s="2"/>
      <c r="G60" s="2"/>
      <c r="H60" s="2"/>
    </row>
    <row r="61" spans="1:8">
      <c r="A61" s="10"/>
      <c r="B61" s="14" t="s">
        <v>0</v>
      </c>
      <c r="C61" s="2"/>
      <c r="D61" s="2"/>
      <c r="E61" s="2"/>
      <c r="F61" s="2"/>
      <c r="G61" s="2"/>
      <c r="H61" s="2"/>
    </row>
    <row r="62" spans="1:8">
      <c r="A62" s="10"/>
      <c r="B62" s="2"/>
      <c r="C62" s="2"/>
      <c r="D62" s="2"/>
      <c r="E62" s="2"/>
      <c r="F62" s="2"/>
      <c r="G62" s="2"/>
      <c r="H62" s="2"/>
    </row>
    <row r="63" spans="1:8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phoneticPr fontId="3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0"/>
  <sheetViews>
    <sheetView workbookViewId="0"/>
  </sheetViews>
  <sheetFormatPr baseColWidth="10" defaultRowHeight="12.75"/>
  <cols>
    <col min="1" max="1" width="8.7109375" style="65" customWidth="1"/>
    <col min="2" max="2" width="52.7109375" style="177" customWidth="1"/>
    <col min="3" max="3" width="11.7109375" style="172" customWidth="1"/>
    <col min="4" max="7" width="11.7109375" style="172" hidden="1" customWidth="1"/>
    <col min="8" max="8" width="11.7109375" style="172" customWidth="1"/>
    <col min="9" max="12" width="11.7109375" style="172" hidden="1" customWidth="1"/>
    <col min="13" max="13" width="11.7109375" style="172" customWidth="1"/>
    <col min="14" max="17" width="11.7109375" style="172" hidden="1" customWidth="1"/>
    <col min="18" max="19" width="11.7109375" style="172" customWidth="1"/>
    <col min="20" max="254" width="11.42578125" style="172"/>
    <col min="255" max="255" width="5.7109375" style="172" customWidth="1"/>
    <col min="256" max="256" width="11.7109375" style="172" customWidth="1"/>
    <col min="257" max="257" width="52.7109375" style="172" customWidth="1"/>
    <col min="258" max="274" width="11.7109375" style="172" customWidth="1"/>
    <col min="275" max="275" width="5.7109375" style="172" customWidth="1"/>
    <col min="276" max="510" width="11.42578125" style="172"/>
    <col min="511" max="511" width="5.7109375" style="172" customWidth="1"/>
    <col min="512" max="512" width="11.7109375" style="172" customWidth="1"/>
    <col min="513" max="513" width="52.7109375" style="172" customWidth="1"/>
    <col min="514" max="530" width="11.7109375" style="172" customWidth="1"/>
    <col min="531" max="531" width="5.7109375" style="172" customWidth="1"/>
    <col min="532" max="766" width="11.42578125" style="172"/>
    <col min="767" max="767" width="5.7109375" style="172" customWidth="1"/>
    <col min="768" max="768" width="11.7109375" style="172" customWidth="1"/>
    <col min="769" max="769" width="52.7109375" style="172" customWidth="1"/>
    <col min="770" max="786" width="11.7109375" style="172" customWidth="1"/>
    <col min="787" max="787" width="5.7109375" style="172" customWidth="1"/>
    <col min="788" max="1022" width="11.42578125" style="172"/>
    <col min="1023" max="1023" width="5.7109375" style="172" customWidth="1"/>
    <col min="1024" max="1024" width="11.7109375" style="172" customWidth="1"/>
    <col min="1025" max="1025" width="52.7109375" style="172" customWidth="1"/>
    <col min="1026" max="1042" width="11.7109375" style="172" customWidth="1"/>
    <col min="1043" max="1043" width="5.7109375" style="172" customWidth="1"/>
    <col min="1044" max="1278" width="11.42578125" style="172"/>
    <col min="1279" max="1279" width="5.7109375" style="172" customWidth="1"/>
    <col min="1280" max="1280" width="11.7109375" style="172" customWidth="1"/>
    <col min="1281" max="1281" width="52.7109375" style="172" customWidth="1"/>
    <col min="1282" max="1298" width="11.7109375" style="172" customWidth="1"/>
    <col min="1299" max="1299" width="5.7109375" style="172" customWidth="1"/>
    <col min="1300" max="1534" width="11.42578125" style="172"/>
    <col min="1535" max="1535" width="5.7109375" style="172" customWidth="1"/>
    <col min="1536" max="1536" width="11.7109375" style="172" customWidth="1"/>
    <col min="1537" max="1537" width="52.7109375" style="172" customWidth="1"/>
    <col min="1538" max="1554" width="11.7109375" style="172" customWidth="1"/>
    <col min="1555" max="1555" width="5.7109375" style="172" customWidth="1"/>
    <col min="1556" max="1790" width="11.42578125" style="172"/>
    <col min="1791" max="1791" width="5.7109375" style="172" customWidth="1"/>
    <col min="1792" max="1792" width="11.7109375" style="172" customWidth="1"/>
    <col min="1793" max="1793" width="52.7109375" style="172" customWidth="1"/>
    <col min="1794" max="1810" width="11.7109375" style="172" customWidth="1"/>
    <col min="1811" max="1811" width="5.7109375" style="172" customWidth="1"/>
    <col min="1812" max="2046" width="11.42578125" style="172"/>
    <col min="2047" max="2047" width="5.7109375" style="172" customWidth="1"/>
    <col min="2048" max="2048" width="11.7109375" style="172" customWidth="1"/>
    <col min="2049" max="2049" width="52.7109375" style="172" customWidth="1"/>
    <col min="2050" max="2066" width="11.7109375" style="172" customWidth="1"/>
    <col min="2067" max="2067" width="5.7109375" style="172" customWidth="1"/>
    <col min="2068" max="2302" width="11.42578125" style="172"/>
    <col min="2303" max="2303" width="5.7109375" style="172" customWidth="1"/>
    <col min="2304" max="2304" width="11.7109375" style="172" customWidth="1"/>
    <col min="2305" max="2305" width="52.7109375" style="172" customWidth="1"/>
    <col min="2306" max="2322" width="11.7109375" style="172" customWidth="1"/>
    <col min="2323" max="2323" width="5.7109375" style="172" customWidth="1"/>
    <col min="2324" max="2558" width="11.42578125" style="172"/>
    <col min="2559" max="2559" width="5.7109375" style="172" customWidth="1"/>
    <col min="2560" max="2560" width="11.7109375" style="172" customWidth="1"/>
    <col min="2561" max="2561" width="52.7109375" style="172" customWidth="1"/>
    <col min="2562" max="2578" width="11.7109375" style="172" customWidth="1"/>
    <col min="2579" max="2579" width="5.7109375" style="172" customWidth="1"/>
    <col min="2580" max="2814" width="11.42578125" style="172"/>
    <col min="2815" max="2815" width="5.7109375" style="172" customWidth="1"/>
    <col min="2816" max="2816" width="11.7109375" style="172" customWidth="1"/>
    <col min="2817" max="2817" width="52.7109375" style="172" customWidth="1"/>
    <col min="2818" max="2834" width="11.7109375" style="172" customWidth="1"/>
    <col min="2835" max="2835" width="5.7109375" style="172" customWidth="1"/>
    <col min="2836" max="3070" width="11.42578125" style="172"/>
    <col min="3071" max="3071" width="5.7109375" style="172" customWidth="1"/>
    <col min="3072" max="3072" width="11.7109375" style="172" customWidth="1"/>
    <col min="3073" max="3073" width="52.7109375" style="172" customWidth="1"/>
    <col min="3074" max="3090" width="11.7109375" style="172" customWidth="1"/>
    <col min="3091" max="3091" width="5.7109375" style="172" customWidth="1"/>
    <col min="3092" max="3326" width="11.42578125" style="172"/>
    <col min="3327" max="3327" width="5.7109375" style="172" customWidth="1"/>
    <col min="3328" max="3328" width="11.7109375" style="172" customWidth="1"/>
    <col min="3329" max="3329" width="52.7109375" style="172" customWidth="1"/>
    <col min="3330" max="3346" width="11.7109375" style="172" customWidth="1"/>
    <col min="3347" max="3347" width="5.7109375" style="172" customWidth="1"/>
    <col min="3348" max="3582" width="11.42578125" style="172"/>
    <col min="3583" max="3583" width="5.7109375" style="172" customWidth="1"/>
    <col min="3584" max="3584" width="11.7109375" style="172" customWidth="1"/>
    <col min="3585" max="3585" width="52.7109375" style="172" customWidth="1"/>
    <col min="3586" max="3602" width="11.7109375" style="172" customWidth="1"/>
    <col min="3603" max="3603" width="5.7109375" style="172" customWidth="1"/>
    <col min="3604" max="3838" width="11.42578125" style="172"/>
    <col min="3839" max="3839" width="5.7109375" style="172" customWidth="1"/>
    <col min="3840" max="3840" width="11.7109375" style="172" customWidth="1"/>
    <col min="3841" max="3841" width="52.7109375" style="172" customWidth="1"/>
    <col min="3842" max="3858" width="11.7109375" style="172" customWidth="1"/>
    <col min="3859" max="3859" width="5.7109375" style="172" customWidth="1"/>
    <col min="3860" max="4094" width="11.42578125" style="172"/>
    <col min="4095" max="4095" width="5.7109375" style="172" customWidth="1"/>
    <col min="4096" max="4096" width="11.7109375" style="172" customWidth="1"/>
    <col min="4097" max="4097" width="52.7109375" style="172" customWidth="1"/>
    <col min="4098" max="4114" width="11.7109375" style="172" customWidth="1"/>
    <col min="4115" max="4115" width="5.7109375" style="172" customWidth="1"/>
    <col min="4116" max="4350" width="11.42578125" style="172"/>
    <col min="4351" max="4351" width="5.7109375" style="172" customWidth="1"/>
    <col min="4352" max="4352" width="11.7109375" style="172" customWidth="1"/>
    <col min="4353" max="4353" width="52.7109375" style="172" customWidth="1"/>
    <col min="4354" max="4370" width="11.7109375" style="172" customWidth="1"/>
    <col min="4371" max="4371" width="5.7109375" style="172" customWidth="1"/>
    <col min="4372" max="4606" width="11.42578125" style="172"/>
    <col min="4607" max="4607" width="5.7109375" style="172" customWidth="1"/>
    <col min="4608" max="4608" width="11.7109375" style="172" customWidth="1"/>
    <col min="4609" max="4609" width="52.7109375" style="172" customWidth="1"/>
    <col min="4610" max="4626" width="11.7109375" style="172" customWidth="1"/>
    <col min="4627" max="4627" width="5.7109375" style="172" customWidth="1"/>
    <col min="4628" max="4862" width="11.42578125" style="172"/>
    <col min="4863" max="4863" width="5.7109375" style="172" customWidth="1"/>
    <col min="4864" max="4864" width="11.7109375" style="172" customWidth="1"/>
    <col min="4865" max="4865" width="52.7109375" style="172" customWidth="1"/>
    <col min="4866" max="4882" width="11.7109375" style="172" customWidth="1"/>
    <col min="4883" max="4883" width="5.7109375" style="172" customWidth="1"/>
    <col min="4884" max="5118" width="11.42578125" style="172"/>
    <col min="5119" max="5119" width="5.7109375" style="172" customWidth="1"/>
    <col min="5120" max="5120" width="11.7109375" style="172" customWidth="1"/>
    <col min="5121" max="5121" width="52.7109375" style="172" customWidth="1"/>
    <col min="5122" max="5138" width="11.7109375" style="172" customWidth="1"/>
    <col min="5139" max="5139" width="5.7109375" style="172" customWidth="1"/>
    <col min="5140" max="5374" width="11.42578125" style="172"/>
    <col min="5375" max="5375" width="5.7109375" style="172" customWidth="1"/>
    <col min="5376" max="5376" width="11.7109375" style="172" customWidth="1"/>
    <col min="5377" max="5377" width="52.7109375" style="172" customWidth="1"/>
    <col min="5378" max="5394" width="11.7109375" style="172" customWidth="1"/>
    <col min="5395" max="5395" width="5.7109375" style="172" customWidth="1"/>
    <col min="5396" max="5630" width="11.42578125" style="172"/>
    <col min="5631" max="5631" width="5.7109375" style="172" customWidth="1"/>
    <col min="5632" max="5632" width="11.7109375" style="172" customWidth="1"/>
    <col min="5633" max="5633" width="52.7109375" style="172" customWidth="1"/>
    <col min="5634" max="5650" width="11.7109375" style="172" customWidth="1"/>
    <col min="5651" max="5651" width="5.7109375" style="172" customWidth="1"/>
    <col min="5652" max="5886" width="11.42578125" style="172"/>
    <col min="5887" max="5887" width="5.7109375" style="172" customWidth="1"/>
    <col min="5888" max="5888" width="11.7109375" style="172" customWidth="1"/>
    <col min="5889" max="5889" width="52.7109375" style="172" customWidth="1"/>
    <col min="5890" max="5906" width="11.7109375" style="172" customWidth="1"/>
    <col min="5907" max="5907" width="5.7109375" style="172" customWidth="1"/>
    <col min="5908" max="6142" width="11.42578125" style="172"/>
    <col min="6143" max="6143" width="5.7109375" style="172" customWidth="1"/>
    <col min="6144" max="6144" width="11.7109375" style="172" customWidth="1"/>
    <col min="6145" max="6145" width="52.7109375" style="172" customWidth="1"/>
    <col min="6146" max="6162" width="11.7109375" style="172" customWidth="1"/>
    <col min="6163" max="6163" width="5.7109375" style="172" customWidth="1"/>
    <col min="6164" max="6398" width="11.42578125" style="172"/>
    <col min="6399" max="6399" width="5.7109375" style="172" customWidth="1"/>
    <col min="6400" max="6400" width="11.7109375" style="172" customWidth="1"/>
    <col min="6401" max="6401" width="52.7109375" style="172" customWidth="1"/>
    <col min="6402" max="6418" width="11.7109375" style="172" customWidth="1"/>
    <col min="6419" max="6419" width="5.7109375" style="172" customWidth="1"/>
    <col min="6420" max="6654" width="11.42578125" style="172"/>
    <col min="6655" max="6655" width="5.7109375" style="172" customWidth="1"/>
    <col min="6656" max="6656" width="11.7109375" style="172" customWidth="1"/>
    <col min="6657" max="6657" width="52.7109375" style="172" customWidth="1"/>
    <col min="6658" max="6674" width="11.7109375" style="172" customWidth="1"/>
    <col min="6675" max="6675" width="5.7109375" style="172" customWidth="1"/>
    <col min="6676" max="6910" width="11.42578125" style="172"/>
    <col min="6911" max="6911" width="5.7109375" style="172" customWidth="1"/>
    <col min="6912" max="6912" width="11.7109375" style="172" customWidth="1"/>
    <col min="6913" max="6913" width="52.7109375" style="172" customWidth="1"/>
    <col min="6914" max="6930" width="11.7109375" style="172" customWidth="1"/>
    <col min="6931" max="6931" width="5.7109375" style="172" customWidth="1"/>
    <col min="6932" max="7166" width="11.42578125" style="172"/>
    <col min="7167" max="7167" width="5.7109375" style="172" customWidth="1"/>
    <col min="7168" max="7168" width="11.7109375" style="172" customWidth="1"/>
    <col min="7169" max="7169" width="52.7109375" style="172" customWidth="1"/>
    <col min="7170" max="7186" width="11.7109375" style="172" customWidth="1"/>
    <col min="7187" max="7187" width="5.7109375" style="172" customWidth="1"/>
    <col min="7188" max="7422" width="11.42578125" style="172"/>
    <col min="7423" max="7423" width="5.7109375" style="172" customWidth="1"/>
    <col min="7424" max="7424" width="11.7109375" style="172" customWidth="1"/>
    <col min="7425" max="7425" width="52.7109375" style="172" customWidth="1"/>
    <col min="7426" max="7442" width="11.7109375" style="172" customWidth="1"/>
    <col min="7443" max="7443" width="5.7109375" style="172" customWidth="1"/>
    <col min="7444" max="7678" width="11.42578125" style="172"/>
    <col min="7679" max="7679" width="5.7109375" style="172" customWidth="1"/>
    <col min="7680" max="7680" width="11.7109375" style="172" customWidth="1"/>
    <col min="7681" max="7681" width="52.7109375" style="172" customWidth="1"/>
    <col min="7682" max="7698" width="11.7109375" style="172" customWidth="1"/>
    <col min="7699" max="7699" width="5.7109375" style="172" customWidth="1"/>
    <col min="7700" max="7934" width="11.42578125" style="172"/>
    <col min="7935" max="7935" width="5.7109375" style="172" customWidth="1"/>
    <col min="7936" max="7936" width="11.7109375" style="172" customWidth="1"/>
    <col min="7937" max="7937" width="52.7109375" style="172" customWidth="1"/>
    <col min="7938" max="7954" width="11.7109375" style="172" customWidth="1"/>
    <col min="7955" max="7955" width="5.7109375" style="172" customWidth="1"/>
    <col min="7956" max="8190" width="11.42578125" style="172"/>
    <col min="8191" max="8191" width="5.7109375" style="172" customWidth="1"/>
    <col min="8192" max="8192" width="11.7109375" style="172" customWidth="1"/>
    <col min="8193" max="8193" width="52.7109375" style="172" customWidth="1"/>
    <col min="8194" max="8210" width="11.7109375" style="172" customWidth="1"/>
    <col min="8211" max="8211" width="5.7109375" style="172" customWidth="1"/>
    <col min="8212" max="8446" width="11.42578125" style="172"/>
    <col min="8447" max="8447" width="5.7109375" style="172" customWidth="1"/>
    <col min="8448" max="8448" width="11.7109375" style="172" customWidth="1"/>
    <col min="8449" max="8449" width="52.7109375" style="172" customWidth="1"/>
    <col min="8450" max="8466" width="11.7109375" style="172" customWidth="1"/>
    <col min="8467" max="8467" width="5.7109375" style="172" customWidth="1"/>
    <col min="8468" max="8702" width="11.42578125" style="172"/>
    <col min="8703" max="8703" width="5.7109375" style="172" customWidth="1"/>
    <col min="8704" max="8704" width="11.7109375" style="172" customWidth="1"/>
    <col min="8705" max="8705" width="52.7109375" style="172" customWidth="1"/>
    <col min="8706" max="8722" width="11.7109375" style="172" customWidth="1"/>
    <col min="8723" max="8723" width="5.7109375" style="172" customWidth="1"/>
    <col min="8724" max="8958" width="11.42578125" style="172"/>
    <col min="8959" max="8959" width="5.7109375" style="172" customWidth="1"/>
    <col min="8960" max="8960" width="11.7109375" style="172" customWidth="1"/>
    <col min="8961" max="8961" width="52.7109375" style="172" customWidth="1"/>
    <col min="8962" max="8978" width="11.7109375" style="172" customWidth="1"/>
    <col min="8979" max="8979" width="5.7109375" style="172" customWidth="1"/>
    <col min="8980" max="9214" width="11.42578125" style="172"/>
    <col min="9215" max="9215" width="5.7109375" style="172" customWidth="1"/>
    <col min="9216" max="9216" width="11.7109375" style="172" customWidth="1"/>
    <col min="9217" max="9217" width="52.7109375" style="172" customWidth="1"/>
    <col min="9218" max="9234" width="11.7109375" style="172" customWidth="1"/>
    <col min="9235" max="9235" width="5.7109375" style="172" customWidth="1"/>
    <col min="9236" max="9470" width="11.42578125" style="172"/>
    <col min="9471" max="9471" width="5.7109375" style="172" customWidth="1"/>
    <col min="9472" max="9472" width="11.7109375" style="172" customWidth="1"/>
    <col min="9473" max="9473" width="52.7109375" style="172" customWidth="1"/>
    <col min="9474" max="9490" width="11.7109375" style="172" customWidth="1"/>
    <col min="9491" max="9491" width="5.7109375" style="172" customWidth="1"/>
    <col min="9492" max="9726" width="11.42578125" style="172"/>
    <col min="9727" max="9727" width="5.7109375" style="172" customWidth="1"/>
    <col min="9728" max="9728" width="11.7109375" style="172" customWidth="1"/>
    <col min="9729" max="9729" width="52.7109375" style="172" customWidth="1"/>
    <col min="9730" max="9746" width="11.7109375" style="172" customWidth="1"/>
    <col min="9747" max="9747" width="5.7109375" style="172" customWidth="1"/>
    <col min="9748" max="9982" width="11.42578125" style="172"/>
    <col min="9983" max="9983" width="5.7109375" style="172" customWidth="1"/>
    <col min="9984" max="9984" width="11.7109375" style="172" customWidth="1"/>
    <col min="9985" max="9985" width="52.7109375" style="172" customWidth="1"/>
    <col min="9986" max="10002" width="11.7109375" style="172" customWidth="1"/>
    <col min="10003" max="10003" width="5.7109375" style="172" customWidth="1"/>
    <col min="10004" max="10238" width="11.42578125" style="172"/>
    <col min="10239" max="10239" width="5.7109375" style="172" customWidth="1"/>
    <col min="10240" max="10240" width="11.7109375" style="172" customWidth="1"/>
    <col min="10241" max="10241" width="52.7109375" style="172" customWidth="1"/>
    <col min="10242" max="10258" width="11.7109375" style="172" customWidth="1"/>
    <col min="10259" max="10259" width="5.7109375" style="172" customWidth="1"/>
    <col min="10260" max="10494" width="11.42578125" style="172"/>
    <col min="10495" max="10495" width="5.7109375" style="172" customWidth="1"/>
    <col min="10496" max="10496" width="11.7109375" style="172" customWidth="1"/>
    <col min="10497" max="10497" width="52.7109375" style="172" customWidth="1"/>
    <col min="10498" max="10514" width="11.7109375" style="172" customWidth="1"/>
    <col min="10515" max="10515" width="5.7109375" style="172" customWidth="1"/>
    <col min="10516" max="10750" width="11.42578125" style="172"/>
    <col min="10751" max="10751" width="5.7109375" style="172" customWidth="1"/>
    <col min="10752" max="10752" width="11.7109375" style="172" customWidth="1"/>
    <col min="10753" max="10753" width="52.7109375" style="172" customWidth="1"/>
    <col min="10754" max="10770" width="11.7109375" style="172" customWidth="1"/>
    <col min="10771" max="10771" width="5.7109375" style="172" customWidth="1"/>
    <col min="10772" max="11006" width="11.42578125" style="172"/>
    <col min="11007" max="11007" width="5.7109375" style="172" customWidth="1"/>
    <col min="11008" max="11008" width="11.7109375" style="172" customWidth="1"/>
    <col min="11009" max="11009" width="52.7109375" style="172" customWidth="1"/>
    <col min="11010" max="11026" width="11.7109375" style="172" customWidth="1"/>
    <col min="11027" max="11027" width="5.7109375" style="172" customWidth="1"/>
    <col min="11028" max="11262" width="11.42578125" style="172"/>
    <col min="11263" max="11263" width="5.7109375" style="172" customWidth="1"/>
    <col min="11264" max="11264" width="11.7109375" style="172" customWidth="1"/>
    <col min="11265" max="11265" width="52.7109375" style="172" customWidth="1"/>
    <col min="11266" max="11282" width="11.7109375" style="172" customWidth="1"/>
    <col min="11283" max="11283" width="5.7109375" style="172" customWidth="1"/>
    <col min="11284" max="11518" width="11.42578125" style="172"/>
    <col min="11519" max="11519" width="5.7109375" style="172" customWidth="1"/>
    <col min="11520" max="11520" width="11.7109375" style="172" customWidth="1"/>
    <col min="11521" max="11521" width="52.7109375" style="172" customWidth="1"/>
    <col min="11522" max="11538" width="11.7109375" style="172" customWidth="1"/>
    <col min="11539" max="11539" width="5.7109375" style="172" customWidth="1"/>
    <col min="11540" max="11774" width="11.42578125" style="172"/>
    <col min="11775" max="11775" width="5.7109375" style="172" customWidth="1"/>
    <col min="11776" max="11776" width="11.7109375" style="172" customWidth="1"/>
    <col min="11777" max="11777" width="52.7109375" style="172" customWidth="1"/>
    <col min="11778" max="11794" width="11.7109375" style="172" customWidth="1"/>
    <col min="11795" max="11795" width="5.7109375" style="172" customWidth="1"/>
    <col min="11796" max="12030" width="11.42578125" style="172"/>
    <col min="12031" max="12031" width="5.7109375" style="172" customWidth="1"/>
    <col min="12032" max="12032" width="11.7109375" style="172" customWidth="1"/>
    <col min="12033" max="12033" width="52.7109375" style="172" customWidth="1"/>
    <col min="12034" max="12050" width="11.7109375" style="172" customWidth="1"/>
    <col min="12051" max="12051" width="5.7109375" style="172" customWidth="1"/>
    <col min="12052" max="12286" width="11.42578125" style="172"/>
    <col min="12287" max="12287" width="5.7109375" style="172" customWidth="1"/>
    <col min="12288" max="12288" width="11.7109375" style="172" customWidth="1"/>
    <col min="12289" max="12289" width="52.7109375" style="172" customWidth="1"/>
    <col min="12290" max="12306" width="11.7109375" style="172" customWidth="1"/>
    <col min="12307" max="12307" width="5.7109375" style="172" customWidth="1"/>
    <col min="12308" max="12542" width="11.42578125" style="172"/>
    <col min="12543" max="12543" width="5.7109375" style="172" customWidth="1"/>
    <col min="12544" max="12544" width="11.7109375" style="172" customWidth="1"/>
    <col min="12545" max="12545" width="52.7109375" style="172" customWidth="1"/>
    <col min="12546" max="12562" width="11.7109375" style="172" customWidth="1"/>
    <col min="12563" max="12563" width="5.7109375" style="172" customWidth="1"/>
    <col min="12564" max="12798" width="11.42578125" style="172"/>
    <col min="12799" max="12799" width="5.7109375" style="172" customWidth="1"/>
    <col min="12800" max="12800" width="11.7109375" style="172" customWidth="1"/>
    <col min="12801" max="12801" width="52.7109375" style="172" customWidth="1"/>
    <col min="12802" max="12818" width="11.7109375" style="172" customWidth="1"/>
    <col min="12819" max="12819" width="5.7109375" style="172" customWidth="1"/>
    <col min="12820" max="13054" width="11.42578125" style="172"/>
    <col min="13055" max="13055" width="5.7109375" style="172" customWidth="1"/>
    <col min="13056" max="13056" width="11.7109375" style="172" customWidth="1"/>
    <col min="13057" max="13057" width="52.7109375" style="172" customWidth="1"/>
    <col min="13058" max="13074" width="11.7109375" style="172" customWidth="1"/>
    <col min="13075" max="13075" width="5.7109375" style="172" customWidth="1"/>
    <col min="13076" max="13310" width="11.42578125" style="172"/>
    <col min="13311" max="13311" width="5.7109375" style="172" customWidth="1"/>
    <col min="13312" max="13312" width="11.7109375" style="172" customWidth="1"/>
    <col min="13313" max="13313" width="52.7109375" style="172" customWidth="1"/>
    <col min="13314" max="13330" width="11.7109375" style="172" customWidth="1"/>
    <col min="13331" max="13331" width="5.7109375" style="172" customWidth="1"/>
    <col min="13332" max="13566" width="11.42578125" style="172"/>
    <col min="13567" max="13567" width="5.7109375" style="172" customWidth="1"/>
    <col min="13568" max="13568" width="11.7109375" style="172" customWidth="1"/>
    <col min="13569" max="13569" width="52.7109375" style="172" customWidth="1"/>
    <col min="13570" max="13586" width="11.7109375" style="172" customWidth="1"/>
    <col min="13587" max="13587" width="5.7109375" style="172" customWidth="1"/>
    <col min="13588" max="13822" width="11.42578125" style="172"/>
    <col min="13823" max="13823" width="5.7109375" style="172" customWidth="1"/>
    <col min="13824" max="13824" width="11.7109375" style="172" customWidth="1"/>
    <col min="13825" max="13825" width="52.7109375" style="172" customWidth="1"/>
    <col min="13826" max="13842" width="11.7109375" style="172" customWidth="1"/>
    <col min="13843" max="13843" width="5.7109375" style="172" customWidth="1"/>
    <col min="13844" max="14078" width="11.42578125" style="172"/>
    <col min="14079" max="14079" width="5.7109375" style="172" customWidth="1"/>
    <col min="14080" max="14080" width="11.7109375" style="172" customWidth="1"/>
    <col min="14081" max="14081" width="52.7109375" style="172" customWidth="1"/>
    <col min="14082" max="14098" width="11.7109375" style="172" customWidth="1"/>
    <col min="14099" max="14099" width="5.7109375" style="172" customWidth="1"/>
    <col min="14100" max="14334" width="11.42578125" style="172"/>
    <col min="14335" max="14335" width="5.7109375" style="172" customWidth="1"/>
    <col min="14336" max="14336" width="11.7109375" style="172" customWidth="1"/>
    <col min="14337" max="14337" width="52.7109375" style="172" customWidth="1"/>
    <col min="14338" max="14354" width="11.7109375" style="172" customWidth="1"/>
    <col min="14355" max="14355" width="5.7109375" style="172" customWidth="1"/>
    <col min="14356" max="14590" width="11.42578125" style="172"/>
    <col min="14591" max="14591" width="5.7109375" style="172" customWidth="1"/>
    <col min="14592" max="14592" width="11.7109375" style="172" customWidth="1"/>
    <col min="14593" max="14593" width="52.7109375" style="172" customWidth="1"/>
    <col min="14594" max="14610" width="11.7109375" style="172" customWidth="1"/>
    <col min="14611" max="14611" width="5.7109375" style="172" customWidth="1"/>
    <col min="14612" max="14846" width="11.42578125" style="172"/>
    <col min="14847" max="14847" width="5.7109375" style="172" customWidth="1"/>
    <col min="14848" max="14848" width="11.7109375" style="172" customWidth="1"/>
    <col min="14849" max="14849" width="52.7109375" style="172" customWidth="1"/>
    <col min="14850" max="14866" width="11.7109375" style="172" customWidth="1"/>
    <col min="14867" max="14867" width="5.7109375" style="172" customWidth="1"/>
    <col min="14868" max="15102" width="11.42578125" style="172"/>
    <col min="15103" max="15103" width="5.7109375" style="172" customWidth="1"/>
    <col min="15104" max="15104" width="11.7109375" style="172" customWidth="1"/>
    <col min="15105" max="15105" width="52.7109375" style="172" customWidth="1"/>
    <col min="15106" max="15122" width="11.7109375" style="172" customWidth="1"/>
    <col min="15123" max="15123" width="5.7109375" style="172" customWidth="1"/>
    <col min="15124" max="15358" width="11.42578125" style="172"/>
    <col min="15359" max="15359" width="5.7109375" style="172" customWidth="1"/>
    <col min="15360" max="15360" width="11.7109375" style="172" customWidth="1"/>
    <col min="15361" max="15361" width="52.7109375" style="172" customWidth="1"/>
    <col min="15362" max="15378" width="11.7109375" style="172" customWidth="1"/>
    <col min="15379" max="15379" width="5.7109375" style="172" customWidth="1"/>
    <col min="15380" max="15614" width="11.42578125" style="172"/>
    <col min="15615" max="15615" width="5.7109375" style="172" customWidth="1"/>
    <col min="15616" max="15616" width="11.7109375" style="172" customWidth="1"/>
    <col min="15617" max="15617" width="52.7109375" style="172" customWidth="1"/>
    <col min="15618" max="15634" width="11.7109375" style="172" customWidth="1"/>
    <col min="15635" max="15635" width="5.7109375" style="172" customWidth="1"/>
    <col min="15636" max="15870" width="11.42578125" style="172"/>
    <col min="15871" max="15871" width="5.7109375" style="172" customWidth="1"/>
    <col min="15872" max="15872" width="11.7109375" style="172" customWidth="1"/>
    <col min="15873" max="15873" width="52.7109375" style="172" customWidth="1"/>
    <col min="15874" max="15890" width="11.7109375" style="172" customWidth="1"/>
    <col min="15891" max="15891" width="5.7109375" style="172" customWidth="1"/>
    <col min="15892" max="16126" width="11.42578125" style="172"/>
    <col min="16127" max="16127" width="5.7109375" style="172" customWidth="1"/>
    <col min="16128" max="16128" width="11.7109375" style="172" customWidth="1"/>
    <col min="16129" max="16129" width="52.7109375" style="172" customWidth="1"/>
    <col min="16130" max="16146" width="11.7109375" style="172" customWidth="1"/>
    <col min="16147" max="16147" width="5.7109375" style="172" customWidth="1"/>
    <col min="16148" max="16384" width="11.42578125" style="172"/>
  </cols>
  <sheetData>
    <row r="1" spans="1:20" s="165" customFormat="1" ht="20.100000000000001" customHeight="1">
      <c r="A1" s="184" t="s">
        <v>410</v>
      </c>
      <c r="B1" s="166"/>
      <c r="C1" s="164"/>
    </row>
    <row r="2" spans="1:20" s="167" customFormat="1" ht="18" customHeight="1">
      <c r="A2" s="183" t="s">
        <v>411</v>
      </c>
      <c r="B2" s="168"/>
      <c r="C2" s="49"/>
    </row>
    <row r="3" spans="1:20" s="65" customFormat="1" ht="15" customHeight="1">
      <c r="B3" s="169"/>
    </row>
    <row r="4" spans="1:20" s="80" customFormat="1" ht="27" customHeight="1">
      <c r="A4" s="58" t="s">
        <v>413</v>
      </c>
      <c r="B4" s="58" t="s">
        <v>412</v>
      </c>
      <c r="C4" s="59">
        <v>2000</v>
      </c>
      <c r="D4" s="62">
        <v>2001</v>
      </c>
      <c r="E4" s="59">
        <v>2002</v>
      </c>
      <c r="F4" s="59">
        <v>2003</v>
      </c>
      <c r="G4" s="62">
        <v>2004</v>
      </c>
      <c r="H4" s="59">
        <v>2005</v>
      </c>
      <c r="I4" s="59">
        <v>2006</v>
      </c>
      <c r="J4" s="60">
        <v>2007</v>
      </c>
      <c r="K4" s="59">
        <v>2008</v>
      </c>
      <c r="L4" s="59">
        <v>2009</v>
      </c>
      <c r="M4" s="60">
        <v>2010</v>
      </c>
      <c r="N4" s="59">
        <v>2011</v>
      </c>
      <c r="O4" s="59">
        <v>2012</v>
      </c>
      <c r="P4" s="59">
        <v>2013</v>
      </c>
      <c r="Q4" s="59">
        <v>2014</v>
      </c>
      <c r="R4" s="59">
        <v>2015</v>
      </c>
      <c r="S4" s="61">
        <v>2016</v>
      </c>
      <c r="T4" s="188"/>
    </row>
    <row r="5" spans="1:20" ht="18" customHeight="1">
      <c r="A5" s="173" t="s">
        <v>372</v>
      </c>
      <c r="B5" s="186" t="s">
        <v>373</v>
      </c>
      <c r="C5" s="66">
        <f>'2.1'!C5/'2.1'!C$23*100</f>
        <v>1.054897253878291</v>
      </c>
      <c r="D5" s="66">
        <f>'2.1'!D5/'2.1'!D$23*100</f>
        <v>1.153599571302266</v>
      </c>
      <c r="E5" s="66">
        <f>'2.1'!E5/'2.1'!E$23*100</f>
        <v>0.94776302666726808</v>
      </c>
      <c r="F5" s="66">
        <f>'2.1'!F5/'2.1'!F$23*100</f>
        <v>0.8714159485202263</v>
      </c>
      <c r="G5" s="66">
        <f>'2.1'!G5/'2.1'!G$23*100</f>
        <v>1.0066762939243632</v>
      </c>
      <c r="H5" s="66">
        <f>'2.1'!H5/'2.1'!H$23*100</f>
        <v>0.76083814368576008</v>
      </c>
      <c r="I5" s="66">
        <f>'2.1'!I5/'2.1'!I$23*100</f>
        <v>0.78074986030780391</v>
      </c>
      <c r="J5" s="66">
        <f>'2.1'!J5/'2.1'!J$23*100</f>
        <v>0.8246416493187253</v>
      </c>
      <c r="K5" s="66">
        <f>'2.1'!K5/'2.1'!K$23*100</f>
        <v>0.89367862424862188</v>
      </c>
      <c r="L5" s="66">
        <f>'2.1'!L5/'2.1'!L$23*100</f>
        <v>0.73874937658519813</v>
      </c>
      <c r="M5" s="66">
        <f>'2.1'!M5/'2.1'!M$23*100</f>
        <v>0.72087335068665293</v>
      </c>
      <c r="N5" s="66">
        <f>'2.1'!N5/'2.1'!N$23*100</f>
        <v>0.7847356302850711</v>
      </c>
      <c r="O5" s="66">
        <f>'2.1'!O5/'2.1'!O$23*100</f>
        <v>0.75026665373800061</v>
      </c>
      <c r="P5" s="66">
        <f>'2.1'!P5/'2.1'!P$23*100</f>
        <v>0.91975703878034865</v>
      </c>
      <c r="Q5" s="66">
        <f>'2.1'!Q5/'2.1'!Q$23*100</f>
        <v>0.74065768220209283</v>
      </c>
      <c r="R5" s="66">
        <f>'2.1'!R5/'2.1'!R$23*100</f>
        <v>0.69251971615870844</v>
      </c>
      <c r="S5" s="66">
        <f>'2.1'!S5/'2.1'!S$23*100</f>
        <v>0.70715524072894587</v>
      </c>
      <c r="T5" s="171"/>
    </row>
    <row r="6" spans="1:20" ht="18" customHeight="1">
      <c r="A6" s="173" t="s">
        <v>374</v>
      </c>
      <c r="B6" s="186" t="s">
        <v>375</v>
      </c>
      <c r="C6" s="66">
        <f>'2.1'!C6/'2.1'!C$23*100</f>
        <v>0.28170462247383871</v>
      </c>
      <c r="D6" s="66">
        <f>'2.1'!D6/'2.1'!D$23*100</f>
        <v>0.26605493859077822</v>
      </c>
      <c r="E6" s="66">
        <f>'2.1'!E6/'2.1'!E$23*100</f>
        <v>0.27819959605679262</v>
      </c>
      <c r="F6" s="66">
        <f>'2.1'!F6/'2.1'!F$23*100</f>
        <v>0.23531127670977794</v>
      </c>
      <c r="G6" s="66">
        <f>'2.1'!G6/'2.1'!G$23*100</f>
        <v>0.23766379844474525</v>
      </c>
      <c r="H6" s="66">
        <f>'2.1'!H6/'2.1'!H$23*100</f>
        <v>0.23535093166357468</v>
      </c>
      <c r="I6" s="66">
        <f>'2.1'!I6/'2.1'!I$23*100</f>
        <v>0.28007822762982121</v>
      </c>
      <c r="J6" s="66">
        <f>'2.1'!J6/'2.1'!J$23*100</f>
        <v>0.27920554177610146</v>
      </c>
      <c r="K6" s="66">
        <f>'2.1'!K6/'2.1'!K$23*100</f>
        <v>0.32525851402405714</v>
      </c>
      <c r="L6" s="66">
        <f>'2.1'!L6/'2.1'!L$23*100</f>
        <v>0.31716440770034704</v>
      </c>
      <c r="M6" s="66">
        <f>'2.1'!M6/'2.1'!M$23*100</f>
        <v>0.33857960547665239</v>
      </c>
      <c r="N6" s="66">
        <f>'2.1'!N6/'2.1'!N$23*100</f>
        <v>0.3414246332070251</v>
      </c>
      <c r="O6" s="66">
        <f>'2.1'!O6/'2.1'!O$23*100</f>
        <v>0.33153948091405666</v>
      </c>
      <c r="P6" s="66">
        <f>'2.1'!P6/'2.1'!P$23*100</f>
        <v>0.29209935547000976</v>
      </c>
      <c r="Q6" s="66">
        <f>'2.1'!Q6/'2.1'!Q$23*100</f>
        <v>0.26077575103719347</v>
      </c>
      <c r="R6" s="66">
        <f>'2.1'!R6/'2.1'!R$23*100</f>
        <v>0.24120900275631008</v>
      </c>
      <c r="S6" s="66">
        <f>'2.1'!S6/'2.1'!S$23*100</f>
        <v>0.20539051152246957</v>
      </c>
      <c r="T6" s="171"/>
    </row>
    <row r="7" spans="1:20" ht="18" customHeight="1">
      <c r="A7" s="173" t="s">
        <v>376</v>
      </c>
      <c r="B7" s="186" t="s">
        <v>377</v>
      </c>
      <c r="C7" s="66">
        <f>'2.1'!C7/'2.1'!C$23*100</f>
        <v>20.136162480091823</v>
      </c>
      <c r="D7" s="66">
        <f>'2.1'!D7/'2.1'!D$23*100</f>
        <v>19.731179269576749</v>
      </c>
      <c r="E7" s="66">
        <f>'2.1'!E7/'2.1'!E$23*100</f>
        <v>19.151819498529065</v>
      </c>
      <c r="F7" s="66">
        <f>'2.1'!F7/'2.1'!F$23*100</f>
        <v>19.26290778005713</v>
      </c>
      <c r="G7" s="66">
        <f>'2.1'!G7/'2.1'!G$23*100</f>
        <v>19.470812325420777</v>
      </c>
      <c r="H7" s="66">
        <f>'2.1'!H7/'2.1'!H$23*100</f>
        <v>19.459861675411961</v>
      </c>
      <c r="I7" s="66">
        <f>'2.1'!I7/'2.1'!I$23*100</f>
        <v>20.134039750293262</v>
      </c>
      <c r="J7" s="66">
        <f>'2.1'!J7/'2.1'!J$23*100</f>
        <v>20.501303475832223</v>
      </c>
      <c r="K7" s="66">
        <f>'2.1'!K7/'2.1'!K$23*100</f>
        <v>19.516466972831527</v>
      </c>
      <c r="L7" s="66">
        <f>'2.1'!L7/'2.1'!L$23*100</f>
        <v>16.87950883762807</v>
      </c>
      <c r="M7" s="66">
        <f>'2.1'!M7/'2.1'!M$23*100</f>
        <v>19.276080037008139</v>
      </c>
      <c r="N7" s="66">
        <f>'2.1'!N7/'2.1'!N$23*100</f>
        <v>19.63507583657708</v>
      </c>
      <c r="O7" s="66">
        <f>'2.1'!O7/'2.1'!O$23*100</f>
        <v>19.47133876337309</v>
      </c>
      <c r="P7" s="66">
        <f>'2.1'!P7/'2.1'!P$23*100</f>
        <v>19.068066583078611</v>
      </c>
      <c r="Q7" s="66">
        <f>'2.1'!Q7/'2.1'!Q$23*100</f>
        <v>19.393851692693733</v>
      </c>
      <c r="R7" s="66">
        <f>'2.1'!R7/'2.1'!R$23*100</f>
        <v>19.354600182054153</v>
      </c>
      <c r="S7" s="66">
        <f>'2.1'!S7/'2.1'!S$23*100</f>
        <v>19.650529963130516</v>
      </c>
      <c r="T7" s="171"/>
    </row>
    <row r="8" spans="1:20" ht="18" customHeight="1">
      <c r="A8" s="173" t="s">
        <v>378</v>
      </c>
      <c r="B8" s="186" t="s">
        <v>379</v>
      </c>
      <c r="C8" s="66">
        <f>'2.1'!C8/'2.1'!C$23*100</f>
        <v>1.1481692871666496</v>
      </c>
      <c r="D8" s="66">
        <f>'2.1'!D8/'2.1'!D$23*100</f>
        <v>1.1157224588906227</v>
      </c>
      <c r="E8" s="66">
        <f>'2.1'!E8/'2.1'!E$23*100</f>
        <v>1.2002525897971765</v>
      </c>
      <c r="F8" s="66">
        <f>'2.1'!F8/'2.1'!F$23*100</f>
        <v>1.1653677344334175</v>
      </c>
      <c r="G8" s="66">
        <f>'2.1'!G8/'2.1'!G$23*100</f>
        <v>1.379111965785758</v>
      </c>
      <c r="H8" s="66">
        <f>'2.1'!H8/'2.1'!H$23*100</f>
        <v>1.3993592182481867</v>
      </c>
      <c r="I8" s="66">
        <f>'2.1'!I8/'2.1'!I$23*100</f>
        <v>1.4640389731976007</v>
      </c>
      <c r="J8" s="66">
        <f>'2.1'!J8/'2.1'!J$23*100</f>
        <v>1.5192235561796532</v>
      </c>
      <c r="K8" s="66">
        <f>'2.1'!K8/'2.1'!K$23*100</f>
        <v>1.8000911801660104</v>
      </c>
      <c r="L8" s="66">
        <f>'2.1'!L8/'2.1'!L$23*100</f>
        <v>1.9688789515649243</v>
      </c>
      <c r="M8" s="66">
        <f>'2.1'!M8/'2.1'!M$23*100</f>
        <v>1.8915319713048822</v>
      </c>
      <c r="N8" s="66">
        <f>'2.1'!N8/'2.1'!N$23*100</f>
        <v>1.4863762609315148</v>
      </c>
      <c r="O8" s="66">
        <f>'2.1'!O8/'2.1'!O$23*100</f>
        <v>1.7637124664662724</v>
      </c>
      <c r="P8" s="66">
        <f>'2.1'!P8/'2.1'!P$23*100</f>
        <v>1.5142207196648507</v>
      </c>
      <c r="Q8" s="66">
        <f>'2.1'!Q8/'2.1'!Q$23*100</f>
        <v>1.3500562160392997</v>
      </c>
      <c r="R8" s="66">
        <f>'2.1'!R8/'2.1'!R$23*100</f>
        <v>1.208849769627554</v>
      </c>
      <c r="S8" s="66">
        <f>'2.1'!S8/'2.1'!S$23*100</f>
        <v>1.2008138080030908</v>
      </c>
      <c r="T8" s="171"/>
    </row>
    <row r="9" spans="1:20" ht="18" customHeight="1">
      <c r="A9" s="173" t="s">
        <v>380</v>
      </c>
      <c r="B9" s="186" t="s">
        <v>381</v>
      </c>
      <c r="C9" s="66">
        <f>'2.1'!C9/'2.1'!C$23*100</f>
        <v>1.0137694281763376</v>
      </c>
      <c r="D9" s="66">
        <f>'2.1'!D9/'2.1'!D$23*100</f>
        <v>0.97428067804606977</v>
      </c>
      <c r="E9" s="66">
        <f>'2.1'!E9/'2.1'!E$23*100</f>
        <v>0.97798359168658822</v>
      </c>
      <c r="F9" s="66">
        <f>'2.1'!F9/'2.1'!F$23*100</f>
        <v>1.0202149918907268</v>
      </c>
      <c r="G9" s="66">
        <f>'2.1'!G9/'2.1'!G$23*100</f>
        <v>1.0450782470214151</v>
      </c>
      <c r="H9" s="66">
        <f>'2.1'!H9/'2.1'!H$23*100</f>
        <v>1.0755051771914019</v>
      </c>
      <c r="I9" s="66">
        <f>'2.1'!I9/'2.1'!I$23*100</f>
        <v>1.0484315619252731</v>
      </c>
      <c r="J9" s="66">
        <f>'2.1'!J9/'2.1'!J$23*100</f>
        <v>1.0425592498072573</v>
      </c>
      <c r="K9" s="66">
        <f>'2.1'!K9/'2.1'!K$23*100</f>
        <v>1.0792550345750149</v>
      </c>
      <c r="L9" s="66">
        <f>'2.1'!L9/'2.1'!L$23*100</f>
        <v>1.0759265906664084</v>
      </c>
      <c r="M9" s="66">
        <f>'2.1'!M9/'2.1'!M$23*100</f>
        <v>1.0802959270332038</v>
      </c>
      <c r="N9" s="66">
        <f>'2.1'!N9/'2.1'!N$23*100</f>
        <v>1.1009674455102063</v>
      </c>
      <c r="O9" s="66">
        <f>'2.1'!O9/'2.1'!O$23*100</f>
        <v>1.1034616503442258</v>
      </c>
      <c r="P9" s="66">
        <f>'2.1'!P9/'2.1'!P$23*100</f>
        <v>1.0869069325123455</v>
      </c>
      <c r="Q9" s="66">
        <f>'2.1'!Q9/'2.1'!Q$23*100</f>
        <v>1.1037132891080288</v>
      </c>
      <c r="R9" s="66">
        <f>'2.1'!R9/'2.1'!R$23*100</f>
        <v>1.1081335369756062</v>
      </c>
      <c r="S9" s="66">
        <f>'2.1'!S9/'2.1'!S$23*100</f>
        <v>1.0946991003779141</v>
      </c>
      <c r="T9" s="171"/>
    </row>
    <row r="10" spans="1:20" ht="18" customHeight="1">
      <c r="A10" s="173" t="s">
        <v>382</v>
      </c>
      <c r="B10" s="186" t="s">
        <v>383</v>
      </c>
      <c r="C10" s="66">
        <f>'2.1'!C10/'2.1'!C$23*100</f>
        <v>5.3286763764706873</v>
      </c>
      <c r="D10" s="66">
        <f>'2.1'!D10/'2.1'!D$23*100</f>
        <v>4.9007899284503882</v>
      </c>
      <c r="E10" s="66">
        <f>'2.1'!E10/'2.1'!E$23*100</f>
        <v>4.6572747365097502</v>
      </c>
      <c r="F10" s="66">
        <f>'2.1'!F10/'2.1'!F$23*100</f>
        <v>4.4424930907594247</v>
      </c>
      <c r="G10" s="66">
        <f>'2.1'!G10/'2.1'!G$23*100</f>
        <v>4.2052815583502827</v>
      </c>
      <c r="H10" s="66">
        <f>'2.1'!H10/'2.1'!H$23*100</f>
        <v>4.0602725414774152</v>
      </c>
      <c r="I10" s="66">
        <f>'2.1'!I10/'2.1'!I$23*100</f>
        <v>4.0230427365608712</v>
      </c>
      <c r="J10" s="66">
        <f>'2.1'!J10/'2.1'!J$23*100</f>
        <v>4.0745852989536324</v>
      </c>
      <c r="K10" s="66">
        <f>'2.1'!K10/'2.1'!K$23*100</f>
        <v>4.1814667837782746</v>
      </c>
      <c r="L10" s="66">
        <f>'2.1'!L10/'2.1'!L$23*100</f>
        <v>4.3915176559694205</v>
      </c>
      <c r="M10" s="66">
        <f>'2.1'!M10/'2.1'!M$23*100</f>
        <v>4.567027196840499</v>
      </c>
      <c r="N10" s="66">
        <f>'2.1'!N10/'2.1'!N$23*100</f>
        <v>4.6620755165043928</v>
      </c>
      <c r="O10" s="66">
        <f>'2.1'!O10/'2.1'!O$23*100</f>
        <v>4.7241345874139435</v>
      </c>
      <c r="P10" s="66">
        <f>'2.1'!P10/'2.1'!P$23*100</f>
        <v>4.6610436131435664</v>
      </c>
      <c r="Q10" s="66">
        <f>'2.1'!Q10/'2.1'!Q$23*100</f>
        <v>4.7398379280980185</v>
      </c>
      <c r="R10" s="66">
        <f>'2.1'!R10/'2.1'!R$23*100</f>
        <v>4.8131795841457716</v>
      </c>
      <c r="S10" s="66">
        <f>'2.1'!S10/'2.1'!S$23*100</f>
        <v>4.9451137133328196</v>
      </c>
      <c r="T10" s="171"/>
    </row>
    <row r="11" spans="1:20" ht="18" customHeight="1">
      <c r="A11" s="173" t="s">
        <v>384</v>
      </c>
      <c r="B11" s="186" t="s">
        <v>385</v>
      </c>
      <c r="C11" s="66">
        <f>'2.1'!C11/'2.1'!C$23*100</f>
        <v>11.202558738299029</v>
      </c>
      <c r="D11" s="66">
        <f>'2.1'!D11/'2.1'!D$23*100</f>
        <v>11.593141853090696</v>
      </c>
      <c r="E11" s="66">
        <f>'2.1'!E11/'2.1'!E$23*100</f>
        <v>11.600336786396236</v>
      </c>
      <c r="F11" s="66">
        <f>'2.1'!F11/'2.1'!F$23*100</f>
        <v>11.735444391664657</v>
      </c>
      <c r="G11" s="66">
        <f>'2.1'!G11/'2.1'!G$23*100</f>
        <v>11.488949339111635</v>
      </c>
      <c r="H11" s="66">
        <f>'2.1'!H11/'2.1'!H$23*100</f>
        <v>11.575292817828373</v>
      </c>
      <c r="I11" s="66">
        <f>'2.1'!I11/'2.1'!I$23*100</f>
        <v>11.466000214626421</v>
      </c>
      <c r="J11" s="66">
        <f>'2.1'!J11/'2.1'!J$23*100</f>
        <v>11.318474550226663</v>
      </c>
      <c r="K11" s="66">
        <f>'2.1'!K11/'2.1'!K$23*100</f>
        <v>11.51625488550544</v>
      </c>
      <c r="L11" s="66">
        <f>'2.1'!L11/'2.1'!L$23*100</f>
        <v>11.864916733565106</v>
      </c>
      <c r="M11" s="66">
        <f>'2.1'!M11/'2.1'!M$23*100</f>
        <v>10.847579626190164</v>
      </c>
      <c r="N11" s="66">
        <f>'2.1'!N11/'2.1'!N$23*100</f>
        <v>11.301911143691987</v>
      </c>
      <c r="O11" s="66">
        <f>'2.1'!O11/'2.1'!O$23*100</f>
        <v>10.69459258541</v>
      </c>
      <c r="P11" s="66">
        <f>'2.1'!P11/'2.1'!P$23*100</f>
        <v>10.46511719370667</v>
      </c>
      <c r="Q11" s="66">
        <f>'2.1'!Q11/'2.1'!Q$23*100</f>
        <v>10.746051997563466</v>
      </c>
      <c r="R11" s="66">
        <f>'2.1'!R11/'2.1'!R$23*100</f>
        <v>10.871452211513558</v>
      </c>
      <c r="S11" s="66">
        <f>'2.1'!S11/'2.1'!S$23*100</f>
        <v>11.056096167256577</v>
      </c>
      <c r="T11" s="171"/>
    </row>
    <row r="12" spans="1:20" ht="18" customHeight="1">
      <c r="A12" s="173" t="s">
        <v>386</v>
      </c>
      <c r="B12" s="186" t="s">
        <v>387</v>
      </c>
      <c r="C12" s="66">
        <f>'2.1'!C12/'2.1'!C$23*100</f>
        <v>4.1679169385789496</v>
      </c>
      <c r="D12" s="66">
        <f>'2.1'!D12/'2.1'!D$23*100</f>
        <v>4.2458463551795296</v>
      </c>
      <c r="E12" s="66">
        <f>'2.1'!E12/'2.1'!E$23*100</f>
        <v>4.3006921160910725</v>
      </c>
      <c r="F12" s="66">
        <f>'2.1'!F12/'2.1'!F$23*100</f>
        <v>4.3453416508951666</v>
      </c>
      <c r="G12" s="66">
        <f>'2.1'!G12/'2.1'!G$23*100</f>
        <v>4.3132353377790045</v>
      </c>
      <c r="H12" s="66">
        <f>'2.1'!H12/'2.1'!H$23*100</f>
        <v>4.4583922351989376</v>
      </c>
      <c r="I12" s="66">
        <f>'2.1'!I12/'2.1'!I$23*100</f>
        <v>4.5486924440398608</v>
      </c>
      <c r="J12" s="66">
        <f>'2.1'!J12/'2.1'!J$23*100</f>
        <v>4.5855247979247125</v>
      </c>
      <c r="K12" s="66">
        <f>'2.1'!K12/'2.1'!K$23*100</f>
        <v>4.616506565363097</v>
      </c>
      <c r="L12" s="66">
        <f>'2.1'!L12/'2.1'!L$23*100</f>
        <v>4.6653890539479006</v>
      </c>
      <c r="M12" s="66">
        <f>'2.1'!M12/'2.1'!M$23*100</f>
        <v>4.5795847631409963</v>
      </c>
      <c r="N12" s="66">
        <f>'2.1'!N12/'2.1'!N$23*100</f>
        <v>4.4168791880478659</v>
      </c>
      <c r="O12" s="66">
        <f>'2.1'!O12/'2.1'!O$23*100</f>
        <v>4.5822828792139374</v>
      </c>
      <c r="P12" s="66">
        <f>'2.1'!P12/'2.1'!P$23*100</f>
        <v>4.7407249507202787</v>
      </c>
      <c r="Q12" s="66">
        <f>'2.1'!Q12/'2.1'!Q$23*100</f>
        <v>4.6400961279119457</v>
      </c>
      <c r="R12" s="66">
        <f>'2.1'!R12/'2.1'!R$23*100</f>
        <v>4.6761836524987643</v>
      </c>
      <c r="S12" s="66">
        <f>'2.1'!S12/'2.1'!S$23*100</f>
        <v>4.5464192288830985</v>
      </c>
      <c r="T12" s="171"/>
    </row>
    <row r="13" spans="1:20" ht="18" customHeight="1">
      <c r="A13" s="173" t="s">
        <v>388</v>
      </c>
      <c r="B13" s="186" t="s">
        <v>389</v>
      </c>
      <c r="C13" s="66">
        <f>'2.1'!C13/'2.1'!C$23*100</f>
        <v>1.6550277717741411</v>
      </c>
      <c r="D13" s="66">
        <f>'2.1'!D13/'2.1'!D$23*100</f>
        <v>1.649611797729102</v>
      </c>
      <c r="E13" s="66">
        <f>'2.1'!E13/'2.1'!E$23*100</f>
        <v>1.5929194669553406</v>
      </c>
      <c r="F13" s="66">
        <f>'2.1'!F13/'2.1'!F$23*100</f>
        <v>1.5652620416587371</v>
      </c>
      <c r="G13" s="66">
        <f>'2.1'!G13/'2.1'!G$23*100</f>
        <v>1.5324277481123907</v>
      </c>
      <c r="H13" s="66">
        <f>'2.1'!H13/'2.1'!H$23*100</f>
        <v>1.5365871373236371</v>
      </c>
      <c r="I13" s="66">
        <f>'2.1'!I13/'2.1'!I$23*100</f>
        <v>1.4889707923045326</v>
      </c>
      <c r="J13" s="66">
        <f>'2.1'!J13/'2.1'!J$23*100</f>
        <v>1.5153266350573225</v>
      </c>
      <c r="K13" s="66">
        <f>'2.1'!K13/'2.1'!K$23*100</f>
        <v>1.4736592321656508</v>
      </c>
      <c r="L13" s="66">
        <f>'2.1'!L13/'2.1'!L$23*100</f>
        <v>1.4757289131503197</v>
      </c>
      <c r="M13" s="66">
        <f>'2.1'!M13/'2.1'!M$23*100</f>
        <v>1.4806276884411702</v>
      </c>
      <c r="N13" s="66">
        <f>'2.1'!N13/'2.1'!N$23*100</f>
        <v>1.5177227344532436</v>
      </c>
      <c r="O13" s="66">
        <f>'2.1'!O13/'2.1'!O$23*100</f>
        <v>1.5530156113642974</v>
      </c>
      <c r="P13" s="66">
        <f>'2.1'!P13/'2.1'!P$23*100</f>
        <v>1.4862575256781565</v>
      </c>
      <c r="Q13" s="66">
        <f>'2.1'!Q13/'2.1'!Q$23*100</f>
        <v>1.5291974895219969</v>
      </c>
      <c r="R13" s="66">
        <f>'2.1'!R13/'2.1'!R$23*100</f>
        <v>1.6042839185134647</v>
      </c>
      <c r="S13" s="66">
        <f>'2.1'!S13/'2.1'!S$23*100</f>
        <v>1.6438473661926387</v>
      </c>
      <c r="T13" s="171"/>
    </row>
    <row r="14" spans="1:20" ht="18" customHeight="1">
      <c r="A14" s="173" t="s">
        <v>390</v>
      </c>
      <c r="B14" s="186" t="s">
        <v>391</v>
      </c>
      <c r="C14" s="66">
        <f>'2.1'!C14/'2.1'!C$23*100</f>
        <v>4.6381590681609772</v>
      </c>
      <c r="D14" s="66">
        <f>'2.1'!D14/'2.1'!D$23*100</f>
        <v>4.9599188972218533</v>
      </c>
      <c r="E14" s="66">
        <f>'2.1'!E14/'2.1'!E$23*100</f>
        <v>5.0579603373878008</v>
      </c>
      <c r="F14" s="66">
        <f>'2.1'!F14/'2.1'!F$23*100</f>
        <v>4.6081750064559497</v>
      </c>
      <c r="G14" s="66">
        <f>'2.1'!G14/'2.1'!G$23*100</f>
        <v>4.8001467937776185</v>
      </c>
      <c r="H14" s="66">
        <f>'2.1'!H14/'2.1'!H$23*100</f>
        <v>4.7247673546661106</v>
      </c>
      <c r="I14" s="66">
        <f>'2.1'!I14/'2.1'!I$23*100</f>
        <v>4.8228499428279621</v>
      </c>
      <c r="J14" s="66">
        <f>'2.1'!J14/'2.1'!J$23*100</f>
        <v>4.911006278028494</v>
      </c>
      <c r="K14" s="66">
        <f>'2.1'!K14/'2.1'!K$23*100</f>
        <v>4.8790950129490609</v>
      </c>
      <c r="L14" s="66">
        <f>'2.1'!L14/'2.1'!L$23*100</f>
        <v>4.8909755857376309</v>
      </c>
      <c r="M14" s="66">
        <f>'2.1'!M14/'2.1'!M$23*100</f>
        <v>4.6295561094501947</v>
      </c>
      <c r="N14" s="66">
        <f>'2.1'!N14/'2.1'!N$23*100</f>
        <v>4.8465612835947258</v>
      </c>
      <c r="O14" s="66">
        <f>'2.1'!O14/'2.1'!O$23*100</f>
        <v>4.908448883286467</v>
      </c>
      <c r="P14" s="66">
        <f>'2.1'!P14/'2.1'!P$23*100</f>
        <v>4.9381978016445975</v>
      </c>
      <c r="Q14" s="66">
        <f>'2.1'!Q14/'2.1'!Q$23*100</f>
        <v>4.9245856529394469</v>
      </c>
      <c r="R14" s="66">
        <f>'2.1'!R14/'2.1'!R$23*100</f>
        <v>4.893534017863745</v>
      </c>
      <c r="S14" s="66">
        <f>'2.1'!S14/'2.1'!S$23*100</f>
        <v>4.8744072006357069</v>
      </c>
      <c r="T14" s="171"/>
    </row>
    <row r="15" spans="1:20" ht="18" customHeight="1">
      <c r="A15" s="173" t="s">
        <v>392</v>
      </c>
      <c r="B15" s="186" t="s">
        <v>393</v>
      </c>
      <c r="C15" s="66">
        <f>'2.1'!C15/'2.1'!C$23*100</f>
        <v>4.2939758227138904</v>
      </c>
      <c r="D15" s="66">
        <f>'2.1'!D15/'2.1'!D$23*100</f>
        <v>4.3277015913979806</v>
      </c>
      <c r="E15" s="66">
        <f>'2.1'!E15/'2.1'!E$23*100</f>
        <v>4.6170808838638226</v>
      </c>
      <c r="F15" s="66">
        <f>'2.1'!F15/'2.1'!F$23*100</f>
        <v>4.8082220587214275</v>
      </c>
      <c r="G15" s="66">
        <f>'2.1'!G15/'2.1'!G$23*100</f>
        <v>5.2709479247127033</v>
      </c>
      <c r="H15" s="66">
        <f>'2.1'!H15/'2.1'!H$23*100</f>
        <v>5.1094672834307273</v>
      </c>
      <c r="I15" s="66">
        <f>'2.1'!I15/'2.1'!I$23*100</f>
        <v>4.8933898762937718</v>
      </c>
      <c r="J15" s="66">
        <f>'2.1'!J15/'2.1'!J$23*100</f>
        <v>4.4245996688502709</v>
      </c>
      <c r="K15" s="66">
        <f>'2.1'!K15/'2.1'!K$23*100</f>
        <v>3.9655983926562159</v>
      </c>
      <c r="L15" s="66">
        <f>'2.1'!L15/'2.1'!L$23*100</f>
        <v>4.5658242076902731</v>
      </c>
      <c r="M15" s="66">
        <f>'2.1'!M15/'2.1'!M$23*100</f>
        <v>4.4234998239351526</v>
      </c>
      <c r="N15" s="66">
        <f>'2.1'!N15/'2.1'!N$23*100</f>
        <v>3.9445758004398415</v>
      </c>
      <c r="O15" s="66">
        <f>'2.1'!O15/'2.1'!O$23*100</f>
        <v>4.0177849962830088</v>
      </c>
      <c r="P15" s="66">
        <f>'2.1'!P15/'2.1'!P$23*100</f>
        <v>4.1031169325595407</v>
      </c>
      <c r="Q15" s="66">
        <f>'2.1'!Q15/'2.1'!Q$23*100</f>
        <v>3.9608442406591977</v>
      </c>
      <c r="R15" s="66">
        <f>'2.1'!R15/'2.1'!R$23*100</f>
        <v>3.8691789022622722</v>
      </c>
      <c r="S15" s="66">
        <f>'2.1'!S15/'2.1'!S$23*100</f>
        <v>3.6958746937847384</v>
      </c>
      <c r="T15" s="171"/>
    </row>
    <row r="16" spans="1:20" ht="18" customHeight="1">
      <c r="A16" s="173" t="s">
        <v>394</v>
      </c>
      <c r="B16" s="186" t="s">
        <v>395</v>
      </c>
      <c r="C16" s="66">
        <f>'2.1'!C16/'2.1'!C$23*100</f>
        <v>11.634820579860374</v>
      </c>
      <c r="D16" s="66">
        <f>'2.1'!D16/'2.1'!D$23*100</f>
        <v>11.785476237323241</v>
      </c>
      <c r="E16" s="66">
        <f>'2.1'!E16/'2.1'!E$23*100</f>
        <v>11.995309046623866</v>
      </c>
      <c r="F16" s="66">
        <f>'2.1'!F16/'2.1'!F$23*100</f>
        <v>11.954272390659677</v>
      </c>
      <c r="G16" s="66">
        <f>'2.1'!G16/'2.1'!G$23*100</f>
        <v>11.767059301084453</v>
      </c>
      <c r="H16" s="66">
        <f>'2.1'!H16/'2.1'!H$23*100</f>
        <v>11.915789291412361</v>
      </c>
      <c r="I16" s="66">
        <f>'2.1'!I16/'2.1'!I$23*100</f>
        <v>11.922590170850032</v>
      </c>
      <c r="J16" s="66">
        <f>'2.1'!J16/'2.1'!J$23*100</f>
        <v>12.15520551166353</v>
      </c>
      <c r="K16" s="66">
        <f>'2.1'!K16/'2.1'!K$23*100</f>
        <v>12.441442385043672</v>
      </c>
      <c r="L16" s="66">
        <f>'2.1'!L16/'2.1'!L$23*100</f>
        <v>12.81060125095923</v>
      </c>
      <c r="M16" s="66">
        <f>'2.1'!M16/'2.1'!M$23*100</f>
        <v>12.24444705281255</v>
      </c>
      <c r="N16" s="66">
        <f>'2.1'!N16/'2.1'!N$23*100</f>
        <v>12.36595665596316</v>
      </c>
      <c r="O16" s="66">
        <f>'2.1'!O16/'2.1'!O$23*100</f>
        <v>11.923219884288439</v>
      </c>
      <c r="P16" s="66">
        <f>'2.1'!P16/'2.1'!P$23*100</f>
        <v>12.004823355992304</v>
      </c>
      <c r="Q16" s="66">
        <f>'2.1'!Q16/'2.1'!Q$23*100</f>
        <v>11.716687829757831</v>
      </c>
      <c r="R16" s="66">
        <f>'2.1'!R16/'2.1'!R$23*100</f>
        <v>11.77429219072194</v>
      </c>
      <c r="S16" s="66">
        <f>'2.1'!S16/'2.1'!S$23*100</f>
        <v>11.580358110056634</v>
      </c>
      <c r="T16" s="171"/>
    </row>
    <row r="17" spans="1:20" ht="18" customHeight="1">
      <c r="A17" s="173" t="s">
        <v>396</v>
      </c>
      <c r="B17" s="186" t="s">
        <v>397</v>
      </c>
      <c r="C17" s="66">
        <f>'2.1'!C17/'2.1'!C$23*100</f>
        <v>7.9272310271674478</v>
      </c>
      <c r="D17" s="66">
        <f>'2.1'!D17/'2.1'!D$23*100</f>
        <v>8.0150003533502439</v>
      </c>
      <c r="E17" s="66">
        <f>'2.1'!E17/'2.1'!E$23*100</f>
        <v>7.9164849924573888</v>
      </c>
      <c r="F17" s="66">
        <f>'2.1'!F17/'2.1'!F$23*100</f>
        <v>7.9614730855547045</v>
      </c>
      <c r="G17" s="66">
        <f>'2.1'!G17/'2.1'!G$23*100</f>
        <v>7.5893745835529645</v>
      </c>
      <c r="H17" s="66">
        <f>'2.1'!H17/'2.1'!H$23*100</f>
        <v>7.6437345810989097</v>
      </c>
      <c r="I17" s="66">
        <f>'2.1'!I17/'2.1'!I$23*100</f>
        <v>7.6767800116194298</v>
      </c>
      <c r="J17" s="66">
        <f>'2.1'!J17/'2.1'!J$23*100</f>
        <v>7.7520389089860782</v>
      </c>
      <c r="K17" s="66">
        <f>'2.1'!K17/'2.1'!K$23*100</f>
        <v>7.8501863804299017</v>
      </c>
      <c r="L17" s="66">
        <f>'2.1'!L17/'2.1'!L$23*100</f>
        <v>7.4455354424078175</v>
      </c>
      <c r="M17" s="66">
        <f>'2.1'!M17/'2.1'!M$23*100</f>
        <v>7.3421198898041187</v>
      </c>
      <c r="N17" s="66">
        <f>'2.1'!N17/'2.1'!N$23*100</f>
        <v>7.2762227292907804</v>
      </c>
      <c r="O17" s="66">
        <f>'2.1'!O17/'2.1'!O$23*100</f>
        <v>7.5625424221855901</v>
      </c>
      <c r="P17" s="66">
        <f>'2.1'!P17/'2.1'!P$23*100</f>
        <v>7.5771996532721264</v>
      </c>
      <c r="Q17" s="66">
        <f>'2.1'!Q17/'2.1'!Q$23*100</f>
        <v>7.4424884158592874</v>
      </c>
      <c r="R17" s="66">
        <f>'2.1'!R17/'2.1'!R$23*100</f>
        <v>7.3541426790226492</v>
      </c>
      <c r="S17" s="66">
        <f>'2.1'!S17/'2.1'!S$23*100</f>
        <v>7.3060950467986867</v>
      </c>
      <c r="T17" s="171"/>
    </row>
    <row r="18" spans="1:20" ht="18" customHeight="1">
      <c r="A18" s="173" t="s">
        <v>398</v>
      </c>
      <c r="B18" s="186" t="s">
        <v>399</v>
      </c>
      <c r="C18" s="66">
        <f>'2.1'!C18/'2.1'!C$23*100</f>
        <v>4.2067365699813033</v>
      </c>
      <c r="D18" s="66">
        <f>'2.1'!D18/'2.1'!D$23*100</f>
        <v>4.1712106491120231</v>
      </c>
      <c r="E18" s="66">
        <f>'2.1'!E18/'2.1'!E$23*100</f>
        <v>4.1960477715465609</v>
      </c>
      <c r="F18" s="66">
        <f>'2.1'!F18/'2.1'!F$23*100</f>
        <v>4.2975401455223672</v>
      </c>
      <c r="G18" s="66">
        <f>'2.1'!G18/'2.1'!G$23*100</f>
        <v>4.3311465148889097</v>
      </c>
      <c r="H18" s="66">
        <f>'2.1'!H18/'2.1'!H$23*100</f>
        <v>4.5144281713093122</v>
      </c>
      <c r="I18" s="66">
        <f>'2.1'!I18/'2.1'!I$23*100</f>
        <v>4.4753309132354193</v>
      </c>
      <c r="J18" s="66">
        <f>'2.1'!J18/'2.1'!J$23*100</f>
        <v>4.7126175663461893</v>
      </c>
      <c r="K18" s="66">
        <f>'2.1'!K18/'2.1'!K$23*100</f>
        <v>4.7428462901450228</v>
      </c>
      <c r="L18" s="66">
        <f>'2.1'!L18/'2.1'!L$23*100</f>
        <v>4.6137460297723392</v>
      </c>
      <c r="M18" s="66">
        <f>'2.1'!M18/'2.1'!M$23*100</f>
        <v>4.6692138531964398</v>
      </c>
      <c r="N18" s="66">
        <f>'2.1'!N18/'2.1'!N$23*100</f>
        <v>4.7061835978235056</v>
      </c>
      <c r="O18" s="66">
        <f>'2.1'!O18/'2.1'!O$23*100</f>
        <v>4.8013025631080515</v>
      </c>
      <c r="P18" s="66">
        <f>'2.1'!P18/'2.1'!P$23*100</f>
        <v>5.1772024849879728</v>
      </c>
      <c r="Q18" s="66">
        <f>'2.1'!Q18/'2.1'!Q$23*100</f>
        <v>5.4268933895392708</v>
      </c>
      <c r="R18" s="66">
        <f>'2.1'!R18/'2.1'!R$23*100</f>
        <v>5.496592950155117</v>
      </c>
      <c r="S18" s="66">
        <f>'2.1'!S18/'2.1'!S$23*100</f>
        <v>5.4874311370739495</v>
      </c>
      <c r="T18" s="171"/>
    </row>
    <row r="19" spans="1:20" ht="18" customHeight="1">
      <c r="A19" s="173" t="s">
        <v>400</v>
      </c>
      <c r="B19" s="186" t="s">
        <v>401</v>
      </c>
      <c r="C19" s="66">
        <f>'2.1'!C19/'2.1'!C$23*100</f>
        <v>6.5194423402572168</v>
      </c>
      <c r="D19" s="66">
        <f>'2.1'!D19/'2.1'!D$23*100</f>
        <v>6.4152134820149804</v>
      </c>
      <c r="E19" s="66">
        <f>'2.1'!E19/'2.1'!E$23*100</f>
        <v>6.4504618283692414</v>
      </c>
      <c r="F19" s="66">
        <f>'2.1'!F19/'2.1'!F$23*100</f>
        <v>6.4903155748493164</v>
      </c>
      <c r="G19" s="66">
        <f>'2.1'!G19/'2.1'!G$23*100</f>
        <v>6.3232782515965518</v>
      </c>
      <c r="H19" s="66">
        <f>'2.1'!H19/'2.1'!H$23*100</f>
        <v>6.266308742135128</v>
      </c>
      <c r="I19" s="66">
        <f>'2.1'!I19/'2.1'!I$23*100</f>
        <v>6.0883132213575486</v>
      </c>
      <c r="J19" s="66">
        <f>'2.1'!J19/'2.1'!J$23*100</f>
        <v>5.9018427565757223</v>
      </c>
      <c r="K19" s="66">
        <f>'2.1'!K19/'2.1'!K$23*100</f>
        <v>5.9832529241322785</v>
      </c>
      <c r="L19" s="66">
        <f>'2.1'!L19/'2.1'!L$23*100</f>
        <v>6.4872805228198178</v>
      </c>
      <c r="M19" s="66">
        <f>'2.1'!M19/'2.1'!M$23*100</f>
        <v>6.3149023357936391</v>
      </c>
      <c r="N19" s="66">
        <f>'2.1'!N19/'2.1'!N$23*100</f>
        <v>6.1396549409930516</v>
      </c>
      <c r="O19" s="66">
        <f>'2.1'!O19/'2.1'!O$23*100</f>
        <v>6.1579236562267683</v>
      </c>
      <c r="P19" s="66">
        <f>'2.1'!P19/'2.1'!P$23*100</f>
        <v>6.1602405070659181</v>
      </c>
      <c r="Q19" s="66">
        <f>'2.1'!Q19/'2.1'!Q$23*100</f>
        <v>6.0633013816114456</v>
      </c>
      <c r="R19" s="66">
        <f>'2.1'!R19/'2.1'!R$23*100</f>
        <v>5.9748220345990308</v>
      </c>
      <c r="S19" s="66">
        <f>'2.1'!S19/'2.1'!S$23*100</f>
        <v>5.9676313315776577</v>
      </c>
      <c r="T19" s="171"/>
    </row>
    <row r="20" spans="1:20" ht="18" customHeight="1">
      <c r="A20" s="173" t="s">
        <v>402</v>
      </c>
      <c r="B20" s="186" t="s">
        <v>403</v>
      </c>
      <c r="C20" s="66">
        <f>'2.1'!C20/'2.1'!C$23*100</f>
        <v>4.2690053571091333</v>
      </c>
      <c r="D20" s="66">
        <f>'2.1'!D20/'2.1'!D$23*100</f>
        <v>4.2451854122783867</v>
      </c>
      <c r="E20" s="66">
        <f>'2.1'!E20/'2.1'!E$23*100</f>
        <v>4.3264021490179569</v>
      </c>
      <c r="F20" s="66">
        <f>'2.1'!F20/'2.1'!F$23*100</f>
        <v>4.3254618189846408</v>
      </c>
      <c r="G20" s="66">
        <f>'2.1'!G20/'2.1'!G$23*100</f>
        <v>4.3066646613935768</v>
      </c>
      <c r="H20" s="66">
        <f>'2.1'!H20/'2.1'!H$23*100</f>
        <v>4.3012992160259884</v>
      </c>
      <c r="I20" s="66">
        <f>'2.1'!I20/'2.1'!I$23*100</f>
        <v>4.116756772758726</v>
      </c>
      <c r="J20" s="66">
        <f>'2.1'!J20/'2.1'!J$23*100</f>
        <v>4.032471980915715</v>
      </c>
      <c r="K20" s="66">
        <f>'2.1'!K20/'2.1'!K$23*100</f>
        <v>4.0588212029958202</v>
      </c>
      <c r="L20" s="66">
        <f>'2.1'!L20/'2.1'!L$23*100</f>
        <v>4.392152983156115</v>
      </c>
      <c r="M20" s="66">
        <f>'2.1'!M20/'2.1'!M$23*100</f>
        <v>4.3411204628779352</v>
      </c>
      <c r="N20" s="66">
        <f>'2.1'!N20/'2.1'!N$23*100</f>
        <v>4.3320496009416329</v>
      </c>
      <c r="O20" s="66">
        <f>'2.1'!O20/'2.1'!O$23*100</f>
        <v>4.3612834933255762</v>
      </c>
      <c r="P20" s="66">
        <f>'2.1'!P20/'2.1'!P$23*100</f>
        <v>4.3925812191165985</v>
      </c>
      <c r="Q20" s="66">
        <f>'2.1'!Q20/'2.1'!Q$23*100</f>
        <v>4.4669022386408752</v>
      </c>
      <c r="R20" s="66">
        <f>'2.1'!R20/'2.1'!R$23*100</f>
        <v>4.488774966424887</v>
      </c>
      <c r="S20" s="66">
        <f>'2.1'!S20/'2.1'!S$23*100</f>
        <v>4.5358770638403794</v>
      </c>
      <c r="T20" s="171"/>
    </row>
    <row r="21" spans="1:20" ht="18" customHeight="1">
      <c r="A21" s="173" t="s">
        <v>404</v>
      </c>
      <c r="B21" s="186" t="s">
        <v>405</v>
      </c>
      <c r="C21" s="66">
        <f>'2.1'!C21/'2.1'!C$23*100</f>
        <v>6.191363995945971</v>
      </c>
      <c r="D21" s="66">
        <f>'2.1'!D21/'2.1'!D$23*100</f>
        <v>6.1802737015395399</v>
      </c>
      <c r="E21" s="66">
        <f>'2.1'!E21/'2.1'!E$23*100</f>
        <v>6.4815343827838001</v>
      </c>
      <c r="F21" s="66">
        <f>'2.1'!F21/'2.1'!F$23*100</f>
        <v>6.5797248691202777</v>
      </c>
      <c r="G21" s="66">
        <f>'2.1'!G21/'2.1'!G$23*100</f>
        <v>6.5661012477957819</v>
      </c>
      <c r="H21" s="66">
        <f>'2.1'!H21/'2.1'!H$23*100</f>
        <v>6.5932892517302593</v>
      </c>
      <c r="I21" s="66">
        <f>'2.1'!I21/'2.1'!I$23*100</f>
        <v>6.4614116497740879</v>
      </c>
      <c r="J21" s="66">
        <f>'2.1'!J21/'2.1'!J$23*100</f>
        <v>6.2517685600832165</v>
      </c>
      <c r="K21" s="66">
        <f>'2.1'!K21/'2.1'!K$23*100</f>
        <v>6.3994308410609753</v>
      </c>
      <c r="L21" s="66">
        <f>'2.1'!L21/'2.1'!L$23*100</f>
        <v>7.0336619033767187</v>
      </c>
      <c r="M21" s="66">
        <f>'2.1'!M21/'2.1'!M$23*100</f>
        <v>7.0161410037767631</v>
      </c>
      <c r="N21" s="66">
        <f>'2.1'!N21/'2.1'!N$23*100</f>
        <v>6.9709766346938133</v>
      </c>
      <c r="O21" s="66">
        <f>'2.1'!O21/'2.1'!O$23*100</f>
        <v>7.1775509874268728</v>
      </c>
      <c r="P21" s="66">
        <f>'2.1'!P21/'2.1'!P$23*100</f>
        <v>7.284274380680146</v>
      </c>
      <c r="Q21" s="66">
        <f>'2.1'!Q21/'2.1'!Q$23*100</f>
        <v>7.3549444355212641</v>
      </c>
      <c r="R21" s="66">
        <f>'2.1'!R21/'2.1'!R$23*100</f>
        <v>7.4080158465062755</v>
      </c>
      <c r="S21" s="66">
        <f>'2.1'!S21/'2.1'!S$23*100</f>
        <v>7.4694902311973257</v>
      </c>
      <c r="T21" s="171"/>
    </row>
    <row r="22" spans="1:20" ht="18" customHeight="1">
      <c r="A22" s="173" t="s">
        <v>406</v>
      </c>
      <c r="B22" s="186" t="s">
        <v>407</v>
      </c>
      <c r="C22" s="66">
        <f>'2.1'!C22/'2.1'!C$23*100</f>
        <v>4.3303823418939364</v>
      </c>
      <c r="D22" s="66">
        <f>'2.1'!D22/'2.1'!D$23*100</f>
        <v>4.269792824905549</v>
      </c>
      <c r="E22" s="66">
        <f>'2.1'!E22/'2.1'!E$23*100</f>
        <v>4.2514771992602727</v>
      </c>
      <c r="F22" s="66">
        <f>'2.1'!F22/'2.1'!F$23*100</f>
        <v>4.3310561435423764</v>
      </c>
      <c r="G22" s="66">
        <f>'2.1'!G22/'2.1'!G$23*100</f>
        <v>4.3660441072470668</v>
      </c>
      <c r="H22" s="66">
        <f>'2.1'!H22/'2.1'!H$23*100</f>
        <v>4.3694562301619566</v>
      </c>
      <c r="I22" s="66">
        <f>'2.1'!I22/'2.1'!I$23*100</f>
        <v>4.3085328803975766</v>
      </c>
      <c r="J22" s="66">
        <f>'2.1'!J22/'2.1'!J$23*100</f>
        <v>4.1976040134744901</v>
      </c>
      <c r="K22" s="66">
        <f>'2.1'!K22/'2.1'!K$23*100</f>
        <v>4.2766887779293583</v>
      </c>
      <c r="L22" s="66">
        <f>'2.1'!L22/'2.1'!L$23*100</f>
        <v>4.3824415533023622</v>
      </c>
      <c r="M22" s="66">
        <f>'2.1'!M22/'2.1'!M$23*100</f>
        <v>4.2368193022308454</v>
      </c>
      <c r="N22" s="66">
        <f>'2.1'!N22/'2.1'!N$23*100</f>
        <v>4.1706503670510982</v>
      </c>
      <c r="O22" s="66">
        <f>'2.1'!O22/'2.1'!O$23*100</f>
        <v>4.1155984356314042</v>
      </c>
      <c r="P22" s="66">
        <f>'2.1'!P22/'2.1'!P$23*100</f>
        <v>4.1281697519259604</v>
      </c>
      <c r="Q22" s="66">
        <f>'2.1'!Q22/'2.1'!Q$23*100</f>
        <v>4.1391142412956059</v>
      </c>
      <c r="R22" s="66">
        <f>'2.1'!R22/'2.1'!R$23*100</f>
        <v>4.1702348382001917</v>
      </c>
      <c r="S22" s="66">
        <f>'2.1'!S22/'2.1'!S$23*100</f>
        <v>4.0327700856068311</v>
      </c>
      <c r="T22" s="171"/>
    </row>
    <row r="23" spans="1:20" ht="18" customHeight="1">
      <c r="A23" s="174"/>
      <c r="B23" s="185" t="s">
        <v>408</v>
      </c>
      <c r="C23" s="189">
        <f>'2.1'!C23/'2.1'!C$23*100</f>
        <v>100</v>
      </c>
      <c r="D23" s="189">
        <f>'2.1'!D23/'2.1'!D$23*100</f>
        <v>100</v>
      </c>
      <c r="E23" s="189">
        <f>'2.1'!E23/'2.1'!E$23*100</f>
        <v>100</v>
      </c>
      <c r="F23" s="189">
        <f>'2.1'!F23/'2.1'!F$23*100</f>
        <v>100</v>
      </c>
      <c r="G23" s="189">
        <f>'2.1'!G23/'2.1'!G$23*100</f>
        <v>100</v>
      </c>
      <c r="H23" s="189">
        <f>'2.1'!H23/'2.1'!H$23*100</f>
        <v>100</v>
      </c>
      <c r="I23" s="189">
        <f>'2.1'!I23/'2.1'!I$23*100</f>
        <v>100</v>
      </c>
      <c r="J23" s="189">
        <f>'2.1'!J23/'2.1'!J$23*100</f>
        <v>100</v>
      </c>
      <c r="K23" s="189">
        <f>'2.1'!K23/'2.1'!K$23*100</f>
        <v>100</v>
      </c>
      <c r="L23" s="189">
        <f>'2.1'!L23/'2.1'!L$23*100</f>
        <v>100</v>
      </c>
      <c r="M23" s="189">
        <f>'2.1'!M23/'2.1'!M$23*100</f>
        <v>100</v>
      </c>
      <c r="N23" s="189">
        <f>'2.1'!N23/'2.1'!N$23*100</f>
        <v>100</v>
      </c>
      <c r="O23" s="189">
        <f>'2.1'!O23/'2.1'!O$23*100</f>
        <v>100</v>
      </c>
      <c r="P23" s="189">
        <f>'2.1'!P23/'2.1'!P$23*100</f>
        <v>100</v>
      </c>
      <c r="Q23" s="189">
        <f>'2.1'!Q23/'2.1'!Q$23*100</f>
        <v>100</v>
      </c>
      <c r="R23" s="189">
        <f>'2.1'!R23/'2.1'!R$23*100</f>
        <v>100</v>
      </c>
      <c r="S23" s="189">
        <f>'2.1'!S23/'2.1'!S$23*100</f>
        <v>100</v>
      </c>
      <c r="T23" s="171"/>
    </row>
    <row r="24" spans="1:20" ht="15" customHeight="1">
      <c r="A24" s="175" t="s">
        <v>409</v>
      </c>
      <c r="B24" s="176"/>
      <c r="C24" s="182"/>
      <c r="D24" s="182"/>
      <c r="E24" s="182"/>
      <c r="F24" s="182"/>
      <c r="G24" s="182"/>
      <c r="H24" s="182"/>
      <c r="T24" s="171"/>
    </row>
    <row r="25" spans="1:20" ht="15" customHeight="1">
      <c r="A25" s="75" t="s">
        <v>414</v>
      </c>
      <c r="T25" s="171"/>
    </row>
    <row r="26" spans="1:20" ht="12.95" customHeight="1">
      <c r="A26" s="75"/>
      <c r="B26" s="178"/>
      <c r="T26" s="171"/>
    </row>
    <row r="27" spans="1:20" ht="12.95" customHeight="1">
      <c r="A27" s="179"/>
      <c r="B27" s="178"/>
      <c r="T27" s="171"/>
    </row>
    <row r="28" spans="1:20" ht="12.95" customHeight="1">
      <c r="A28" s="179"/>
      <c r="B28" s="178"/>
      <c r="C28" s="180"/>
      <c r="D28" s="180"/>
      <c r="E28" s="180"/>
      <c r="T28" s="171"/>
    </row>
    <row r="29" spans="1:20" ht="12.95" customHeight="1">
      <c r="A29" s="179"/>
      <c r="B29" s="178"/>
      <c r="C29" s="180"/>
      <c r="D29" s="180"/>
      <c r="E29" s="180"/>
      <c r="F29" s="180"/>
      <c r="T29" s="171"/>
    </row>
    <row r="30" spans="1:20" ht="12.95" customHeight="1">
      <c r="A30" s="179"/>
      <c r="B30" s="178"/>
      <c r="T30" s="171"/>
    </row>
    <row r="31" spans="1:20" ht="12.95" customHeight="1">
      <c r="A31" s="179"/>
      <c r="B31" s="178"/>
      <c r="T31" s="171"/>
    </row>
    <row r="32" spans="1:20" ht="12.95" customHeight="1">
      <c r="A32" s="179"/>
      <c r="B32" s="178"/>
      <c r="T32" s="171"/>
    </row>
    <row r="33" spans="1:20" ht="12.95" customHeight="1">
      <c r="A33" s="179"/>
      <c r="B33" s="178"/>
      <c r="C33" s="180"/>
      <c r="D33" s="180"/>
      <c r="E33" s="180"/>
      <c r="F33" s="180"/>
      <c r="T33" s="171"/>
    </row>
    <row r="34" spans="1:20" ht="12.95" customHeight="1">
      <c r="A34" s="179"/>
      <c r="B34" s="178"/>
      <c r="C34" s="181"/>
      <c r="D34" s="181"/>
      <c r="E34" s="181"/>
      <c r="F34" s="181"/>
      <c r="T34" s="171"/>
    </row>
    <row r="35" spans="1:20" ht="12.95" customHeight="1">
      <c r="A35" s="179"/>
      <c r="B35" s="178"/>
      <c r="C35" s="180"/>
      <c r="D35" s="180"/>
      <c r="E35" s="180"/>
      <c r="F35" s="180"/>
      <c r="T35" s="171"/>
    </row>
    <row r="36" spans="1:20" ht="12.95" customHeight="1">
      <c r="A36" s="179"/>
      <c r="B36" s="178"/>
      <c r="C36" s="181"/>
      <c r="D36" s="181"/>
      <c r="E36" s="181"/>
      <c r="F36" s="181"/>
      <c r="T36" s="171"/>
    </row>
    <row r="37" spans="1:20" ht="12.95" customHeight="1">
      <c r="A37" s="179"/>
      <c r="B37" s="178"/>
      <c r="C37" s="180"/>
      <c r="D37" s="180"/>
      <c r="E37" s="180"/>
      <c r="F37" s="180"/>
      <c r="T37" s="171"/>
    </row>
    <row r="38" spans="1:20" ht="12.95" customHeight="1">
      <c r="A38" s="179"/>
      <c r="B38" s="178"/>
      <c r="C38" s="181"/>
      <c r="D38" s="181"/>
      <c r="E38" s="181"/>
      <c r="F38" s="181"/>
      <c r="T38" s="171"/>
    </row>
    <row r="39" spans="1:20" ht="12.95" customHeight="1">
      <c r="A39" s="179"/>
      <c r="B39" s="178"/>
      <c r="C39" s="180"/>
      <c r="D39" s="180"/>
      <c r="E39" s="180"/>
      <c r="F39" s="180"/>
      <c r="T39" s="171"/>
    </row>
    <row r="40" spans="1:20" ht="12.95" customHeight="1">
      <c r="A40" s="179"/>
      <c r="B40" s="178"/>
      <c r="C40" s="181"/>
      <c r="D40" s="181"/>
      <c r="E40" s="181"/>
      <c r="F40" s="181"/>
      <c r="T40" s="171"/>
    </row>
    <row r="41" spans="1:20" ht="12.95" customHeight="1">
      <c r="A41" s="179"/>
      <c r="B41" s="178"/>
      <c r="T41" s="171"/>
    </row>
    <row r="42" spans="1:20" ht="12.95" customHeight="1">
      <c r="A42" s="179"/>
      <c r="B42" s="178"/>
      <c r="T42" s="171"/>
    </row>
    <row r="43" spans="1:20" ht="12.95" customHeight="1">
      <c r="A43" s="179"/>
      <c r="B43" s="178"/>
      <c r="T43" s="171"/>
    </row>
    <row r="44" spans="1:20" ht="12.95" customHeight="1">
      <c r="A44" s="179"/>
      <c r="B44" s="178"/>
      <c r="T44" s="171"/>
    </row>
    <row r="45" spans="1:20" ht="12.95" customHeight="1">
      <c r="A45" s="179"/>
      <c r="B45" s="178"/>
      <c r="T45" s="171"/>
    </row>
    <row r="46" spans="1:20" ht="12.95" customHeight="1">
      <c r="A46" s="179"/>
      <c r="B46" s="178"/>
      <c r="T46" s="171"/>
    </row>
    <row r="47" spans="1:20" ht="12.95" customHeight="1">
      <c r="A47" s="179"/>
      <c r="B47" s="178"/>
      <c r="T47" s="171"/>
    </row>
    <row r="48" spans="1:20" ht="12.95" customHeight="1">
      <c r="A48" s="179"/>
      <c r="B48" s="178"/>
      <c r="T48" s="171"/>
    </row>
    <row r="49" spans="1:20" ht="12.95" customHeight="1">
      <c r="A49" s="179"/>
      <c r="B49" s="178"/>
      <c r="T49" s="171"/>
    </row>
    <row r="50" spans="1:20" ht="12.95" customHeight="1">
      <c r="A50" s="179"/>
      <c r="B50" s="178"/>
      <c r="T50" s="171"/>
    </row>
    <row r="51" spans="1:20" ht="12.95" customHeight="1">
      <c r="A51" s="179"/>
      <c r="B51" s="178"/>
      <c r="T51" s="171"/>
    </row>
    <row r="52" spans="1:20" ht="12.95" customHeight="1">
      <c r="A52" s="179"/>
      <c r="B52" s="178"/>
      <c r="T52" s="171"/>
    </row>
    <row r="53" spans="1:20" ht="12.95" customHeight="1">
      <c r="A53" s="179"/>
      <c r="B53" s="178"/>
      <c r="T53" s="171"/>
    </row>
    <row r="54" spans="1:20" ht="12.95" customHeight="1">
      <c r="A54" s="179"/>
      <c r="B54" s="178"/>
      <c r="T54" s="171"/>
    </row>
    <row r="55" spans="1:20" ht="12.95" customHeight="1">
      <c r="A55" s="179"/>
      <c r="B55" s="178"/>
      <c r="T55" s="171"/>
    </row>
    <row r="56" spans="1:20" ht="12.95" customHeight="1">
      <c r="A56" s="179"/>
      <c r="B56" s="178"/>
      <c r="T56" s="171"/>
    </row>
    <row r="57" spans="1:20" ht="12.95" customHeight="1">
      <c r="A57" s="179"/>
      <c r="B57" s="178"/>
      <c r="T57" s="171"/>
    </row>
    <row r="58" spans="1:20" ht="12.95" customHeight="1">
      <c r="A58" s="179"/>
      <c r="B58" s="178"/>
      <c r="T58" s="171"/>
    </row>
    <row r="59" spans="1:20" ht="12.95" customHeight="1">
      <c r="A59" s="179"/>
      <c r="B59" s="178"/>
      <c r="T59" s="171"/>
    </row>
    <row r="60" spans="1:20" ht="12.95" customHeight="1">
      <c r="A60" s="179"/>
      <c r="B60" s="178"/>
      <c r="T60" s="171"/>
    </row>
    <row r="61" spans="1:20" ht="12.95" customHeight="1">
      <c r="A61" s="179"/>
      <c r="B61" s="178"/>
      <c r="T61" s="171"/>
    </row>
    <row r="62" spans="1:20" ht="12.95" customHeight="1">
      <c r="A62" s="179"/>
      <c r="B62" s="178"/>
      <c r="T62" s="171"/>
    </row>
    <row r="63" spans="1:20" ht="12.95" customHeight="1">
      <c r="A63" s="179"/>
      <c r="B63" s="178"/>
      <c r="T63" s="171"/>
    </row>
    <row r="64" spans="1:20" ht="12.95" customHeight="1">
      <c r="A64" s="179"/>
      <c r="B64" s="178"/>
      <c r="T64" s="171"/>
    </row>
    <row r="65" spans="1:20" ht="12.95" customHeight="1">
      <c r="A65" s="179"/>
      <c r="B65" s="178"/>
      <c r="T65" s="171"/>
    </row>
    <row r="66" spans="1:20" ht="12.95" customHeight="1">
      <c r="A66" s="179"/>
      <c r="B66" s="178"/>
      <c r="T66" s="171"/>
    </row>
    <row r="67" spans="1:20" ht="12.95" customHeight="1">
      <c r="A67" s="179"/>
      <c r="B67" s="178"/>
      <c r="T67" s="171"/>
    </row>
    <row r="68" spans="1:20" ht="12.95" customHeight="1">
      <c r="A68" s="179"/>
      <c r="B68" s="178"/>
      <c r="T68" s="171"/>
    </row>
    <row r="69" spans="1:20" ht="12.95" customHeight="1">
      <c r="A69" s="179"/>
      <c r="B69" s="178"/>
      <c r="T69" s="171"/>
    </row>
    <row r="70" spans="1:20" ht="12.95" customHeight="1">
      <c r="A70" s="179"/>
      <c r="B70" s="178"/>
      <c r="T70" s="171"/>
    </row>
    <row r="71" spans="1:20" ht="12.95" customHeight="1">
      <c r="A71" s="179"/>
      <c r="B71" s="178"/>
      <c r="T71" s="171"/>
    </row>
    <row r="72" spans="1:20" ht="9" customHeight="1">
      <c r="A72" s="179"/>
      <c r="B72" s="178"/>
      <c r="T72" s="171"/>
    </row>
    <row r="73" spans="1:20" ht="15" customHeight="1">
      <c r="A73" s="179"/>
      <c r="B73" s="178"/>
      <c r="T73" s="171"/>
    </row>
    <row r="74" spans="1:20" ht="12" customHeight="1">
      <c r="A74" s="179"/>
      <c r="B74" s="178"/>
    </row>
    <row r="75" spans="1:20" ht="12" customHeight="1">
      <c r="A75" s="179"/>
      <c r="B75" s="178"/>
    </row>
    <row r="76" spans="1:20" ht="12" customHeight="1">
      <c r="A76" s="179"/>
      <c r="B76" s="178"/>
    </row>
    <row r="77" spans="1:20" ht="12" customHeight="1">
      <c r="A77" s="179"/>
      <c r="B77" s="178"/>
    </row>
    <row r="78" spans="1:20" ht="12" customHeight="1">
      <c r="A78" s="179"/>
      <c r="B78" s="178"/>
    </row>
    <row r="79" spans="1:20" ht="12" customHeight="1">
      <c r="A79" s="179"/>
      <c r="B79" s="178"/>
    </row>
    <row r="80" spans="1:20" ht="12" customHeight="1">
      <c r="A80" s="179"/>
      <c r="B80" s="178"/>
    </row>
    <row r="81" spans="1:2" ht="12" customHeight="1">
      <c r="A81" s="179"/>
      <c r="B81" s="178"/>
    </row>
    <row r="82" spans="1:2" ht="12" customHeight="1">
      <c r="A82" s="179"/>
      <c r="B82" s="178"/>
    </row>
    <row r="83" spans="1:2" ht="12" customHeight="1">
      <c r="A83" s="179"/>
      <c r="B83" s="178"/>
    </row>
    <row r="84" spans="1:2" ht="12" customHeight="1">
      <c r="A84" s="179"/>
      <c r="B84" s="178"/>
    </row>
    <row r="85" spans="1:2">
      <c r="A85" s="179"/>
      <c r="B85" s="178"/>
    </row>
    <row r="86" spans="1:2">
      <c r="A86" s="179"/>
      <c r="B86" s="178"/>
    </row>
    <row r="87" spans="1:2">
      <c r="A87" s="179"/>
      <c r="B87" s="178"/>
    </row>
    <row r="88" spans="1:2">
      <c r="A88" s="179"/>
      <c r="B88" s="178"/>
    </row>
    <row r="89" spans="1:2">
      <c r="A89" s="179"/>
      <c r="B89" s="178"/>
    </row>
    <row r="90" spans="1:2">
      <c r="A90" s="179"/>
      <c r="B90" s="178"/>
    </row>
    <row r="91" spans="1:2">
      <c r="A91" s="179"/>
      <c r="B91" s="178"/>
    </row>
    <row r="92" spans="1:2">
      <c r="A92" s="179"/>
      <c r="B92" s="178"/>
    </row>
    <row r="93" spans="1:2">
      <c r="A93" s="179"/>
      <c r="B93" s="178"/>
    </row>
    <row r="94" spans="1:2">
      <c r="A94" s="179"/>
      <c r="B94" s="178"/>
    </row>
    <row r="95" spans="1:2">
      <c r="A95" s="179"/>
      <c r="B95" s="178"/>
    </row>
    <row r="96" spans="1:2">
      <c r="A96" s="179"/>
      <c r="B96" s="178"/>
    </row>
    <row r="97" spans="1:2">
      <c r="A97" s="179"/>
      <c r="B97" s="178"/>
    </row>
    <row r="98" spans="1:2">
      <c r="A98" s="179"/>
      <c r="B98" s="178"/>
    </row>
    <row r="99" spans="1:2">
      <c r="A99" s="179"/>
      <c r="B99" s="178"/>
    </row>
    <row r="100" spans="1:2">
      <c r="A100" s="179"/>
      <c r="B100" s="178"/>
    </row>
    <row r="101" spans="1:2">
      <c r="A101" s="179"/>
      <c r="B101" s="178"/>
    </row>
    <row r="102" spans="1:2">
      <c r="A102" s="179"/>
      <c r="B102" s="178"/>
    </row>
    <row r="103" spans="1:2">
      <c r="A103" s="179"/>
      <c r="B103" s="178"/>
    </row>
    <row r="104" spans="1:2">
      <c r="A104" s="179"/>
      <c r="B104" s="178"/>
    </row>
    <row r="105" spans="1:2">
      <c r="A105" s="179"/>
      <c r="B105" s="178"/>
    </row>
    <row r="106" spans="1:2">
      <c r="A106" s="179"/>
      <c r="B106" s="178"/>
    </row>
    <row r="107" spans="1:2">
      <c r="A107" s="179"/>
      <c r="B107" s="178"/>
    </row>
    <row r="108" spans="1:2">
      <c r="A108" s="179"/>
      <c r="B108" s="178"/>
    </row>
    <row r="109" spans="1:2">
      <c r="A109" s="179"/>
      <c r="B109" s="178"/>
    </row>
    <row r="110" spans="1:2">
      <c r="A110" s="179"/>
      <c r="B110" s="178"/>
    </row>
    <row r="111" spans="1:2">
      <c r="A111" s="179"/>
      <c r="B111" s="178"/>
    </row>
    <row r="112" spans="1:2">
      <c r="A112" s="179"/>
      <c r="B112" s="178"/>
    </row>
    <row r="113" spans="1:2">
      <c r="A113" s="179"/>
      <c r="B113" s="178"/>
    </row>
    <row r="114" spans="1:2">
      <c r="A114" s="179"/>
      <c r="B114" s="178"/>
    </row>
    <row r="115" spans="1:2">
      <c r="A115" s="179"/>
      <c r="B115" s="178"/>
    </row>
    <row r="116" spans="1:2">
      <c r="A116" s="179"/>
      <c r="B116" s="178"/>
    </row>
    <row r="117" spans="1:2">
      <c r="A117" s="179"/>
      <c r="B117" s="178"/>
    </row>
    <row r="118" spans="1:2">
      <c r="A118" s="179"/>
      <c r="B118" s="178"/>
    </row>
    <row r="119" spans="1:2">
      <c r="A119" s="179"/>
      <c r="B119" s="178"/>
    </row>
    <row r="120" spans="1:2">
      <c r="A120" s="179"/>
      <c r="B120" s="178"/>
    </row>
    <row r="121" spans="1:2">
      <c r="A121" s="179"/>
      <c r="B121" s="178"/>
    </row>
    <row r="122" spans="1:2">
      <c r="A122" s="179"/>
      <c r="B122" s="178"/>
    </row>
    <row r="123" spans="1:2">
      <c r="A123" s="179"/>
      <c r="B123" s="178"/>
    </row>
    <row r="124" spans="1:2">
      <c r="A124" s="179"/>
      <c r="B124" s="178"/>
    </row>
    <row r="125" spans="1:2">
      <c r="A125" s="179"/>
      <c r="B125" s="178"/>
    </row>
    <row r="126" spans="1:2">
      <c r="A126" s="179"/>
      <c r="B126" s="178"/>
    </row>
    <row r="127" spans="1:2">
      <c r="A127" s="179"/>
      <c r="B127" s="178"/>
    </row>
    <row r="128" spans="1:2">
      <c r="A128" s="179"/>
      <c r="B128" s="178"/>
    </row>
    <row r="129" spans="1:2">
      <c r="A129" s="179"/>
      <c r="B129" s="178"/>
    </row>
    <row r="130" spans="1:2">
      <c r="A130" s="179"/>
      <c r="B130" s="178"/>
    </row>
    <row r="131" spans="1:2">
      <c r="A131" s="179"/>
      <c r="B131" s="178"/>
    </row>
    <row r="132" spans="1:2">
      <c r="A132" s="179"/>
      <c r="B132" s="178"/>
    </row>
    <row r="133" spans="1:2">
      <c r="A133" s="179"/>
      <c r="B133" s="178"/>
    </row>
    <row r="134" spans="1:2">
      <c r="B134" s="178"/>
    </row>
    <row r="135" spans="1:2">
      <c r="B135" s="178"/>
    </row>
    <row r="136" spans="1:2">
      <c r="B136" s="178"/>
    </row>
    <row r="137" spans="1:2">
      <c r="B137" s="178"/>
    </row>
    <row r="138" spans="1:2">
      <c r="B138" s="178"/>
    </row>
    <row r="139" spans="1:2">
      <c r="B139" s="178"/>
    </row>
    <row r="140" spans="1:2">
      <c r="B140" s="178"/>
    </row>
    <row r="141" spans="1:2">
      <c r="B141" s="178"/>
    </row>
    <row r="142" spans="1:2">
      <c r="B142" s="178"/>
    </row>
    <row r="143" spans="1:2">
      <c r="B143" s="178"/>
    </row>
    <row r="144" spans="1:2">
      <c r="B144" s="178"/>
    </row>
    <row r="145" spans="2:2">
      <c r="B145" s="178"/>
    </row>
    <row r="146" spans="2:2">
      <c r="B146" s="178"/>
    </row>
    <row r="147" spans="2:2">
      <c r="B147" s="178"/>
    </row>
    <row r="148" spans="2:2">
      <c r="B148" s="178"/>
    </row>
    <row r="149" spans="2:2">
      <c r="B149" s="178"/>
    </row>
    <row r="150" spans="2:2">
      <c r="B150" s="178"/>
    </row>
    <row r="151" spans="2:2">
      <c r="B151" s="178"/>
    </row>
    <row r="152" spans="2:2">
      <c r="B152" s="178"/>
    </row>
    <row r="153" spans="2:2">
      <c r="B153" s="178"/>
    </row>
    <row r="154" spans="2:2">
      <c r="B154" s="178"/>
    </row>
    <row r="155" spans="2:2">
      <c r="B155" s="178"/>
    </row>
    <row r="156" spans="2:2">
      <c r="B156" s="178"/>
    </row>
    <row r="157" spans="2:2">
      <c r="B157" s="178"/>
    </row>
    <row r="158" spans="2:2">
      <c r="B158" s="178"/>
    </row>
    <row r="159" spans="2:2">
      <c r="B159" s="178"/>
    </row>
    <row r="160" spans="2:2">
      <c r="B160" s="178"/>
    </row>
  </sheetData>
  <printOptions horizontalCentered="1"/>
  <pageMargins left="0.59055118110236227" right="0.39370078740157483" top="0.78740157480314965" bottom="0.59055118110236227" header="0.11811023622047245" footer="0.19685039370078741"/>
  <pageSetup paperSize="9" scale="75" orientation="portrait" r:id="rId1"/>
  <headerFooter alignWithMargins="0">
    <oddFooter>&amp;L&amp;"MetaNormalLF-Roman,Standard"Statistisches Bundesamt, Tabellen zu den UGR, Teil 1, 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3"/>
  <sheetViews>
    <sheetView workbookViewId="0"/>
  </sheetViews>
  <sheetFormatPr baseColWidth="10" defaultRowHeight="12.75"/>
  <cols>
    <col min="1" max="1" width="8.7109375" style="65" customWidth="1"/>
    <col min="2" max="2" width="52.7109375" style="177" customWidth="1"/>
    <col min="3" max="3" width="11.7109375" style="172" customWidth="1"/>
    <col min="4" max="7" width="11.7109375" style="172" hidden="1" customWidth="1"/>
    <col min="8" max="8" width="11.7109375" style="172" customWidth="1"/>
    <col min="9" max="12" width="11.7109375" style="172" hidden="1" customWidth="1"/>
    <col min="13" max="13" width="11.7109375" style="172" customWidth="1"/>
    <col min="14" max="17" width="11.7109375" style="172" hidden="1" customWidth="1"/>
    <col min="18" max="19" width="11.7109375" style="172" customWidth="1"/>
    <col min="20" max="254" width="11.42578125" style="172"/>
    <col min="255" max="255" width="5.7109375" style="172" customWidth="1"/>
    <col min="256" max="256" width="11.7109375" style="172" customWidth="1"/>
    <col min="257" max="257" width="52.7109375" style="172" customWidth="1"/>
    <col min="258" max="274" width="10.5703125" style="172" customWidth="1"/>
    <col min="275" max="275" width="5.7109375" style="172" customWidth="1"/>
    <col min="276" max="510" width="11.42578125" style="172"/>
    <col min="511" max="511" width="5.7109375" style="172" customWidth="1"/>
    <col min="512" max="512" width="11.7109375" style="172" customWidth="1"/>
    <col min="513" max="513" width="52.7109375" style="172" customWidth="1"/>
    <col min="514" max="530" width="10.5703125" style="172" customWidth="1"/>
    <col min="531" max="531" width="5.7109375" style="172" customWidth="1"/>
    <col min="532" max="766" width="11.42578125" style="172"/>
    <col min="767" max="767" width="5.7109375" style="172" customWidth="1"/>
    <col min="768" max="768" width="11.7109375" style="172" customWidth="1"/>
    <col min="769" max="769" width="52.7109375" style="172" customWidth="1"/>
    <col min="770" max="786" width="10.5703125" style="172" customWidth="1"/>
    <col min="787" max="787" width="5.7109375" style="172" customWidth="1"/>
    <col min="788" max="1022" width="11.42578125" style="172"/>
    <col min="1023" max="1023" width="5.7109375" style="172" customWidth="1"/>
    <col min="1024" max="1024" width="11.7109375" style="172" customWidth="1"/>
    <col min="1025" max="1025" width="52.7109375" style="172" customWidth="1"/>
    <col min="1026" max="1042" width="10.5703125" style="172" customWidth="1"/>
    <col min="1043" max="1043" width="5.7109375" style="172" customWidth="1"/>
    <col min="1044" max="1278" width="11.42578125" style="172"/>
    <col min="1279" max="1279" width="5.7109375" style="172" customWidth="1"/>
    <col min="1280" max="1280" width="11.7109375" style="172" customWidth="1"/>
    <col min="1281" max="1281" width="52.7109375" style="172" customWidth="1"/>
    <col min="1282" max="1298" width="10.5703125" style="172" customWidth="1"/>
    <col min="1299" max="1299" width="5.7109375" style="172" customWidth="1"/>
    <col min="1300" max="1534" width="11.42578125" style="172"/>
    <col min="1535" max="1535" width="5.7109375" style="172" customWidth="1"/>
    <col min="1536" max="1536" width="11.7109375" style="172" customWidth="1"/>
    <col min="1537" max="1537" width="52.7109375" style="172" customWidth="1"/>
    <col min="1538" max="1554" width="10.5703125" style="172" customWidth="1"/>
    <col min="1555" max="1555" width="5.7109375" style="172" customWidth="1"/>
    <col min="1556" max="1790" width="11.42578125" style="172"/>
    <col min="1791" max="1791" width="5.7109375" style="172" customWidth="1"/>
    <col min="1792" max="1792" width="11.7109375" style="172" customWidth="1"/>
    <col min="1793" max="1793" width="52.7109375" style="172" customWidth="1"/>
    <col min="1794" max="1810" width="10.5703125" style="172" customWidth="1"/>
    <col min="1811" max="1811" width="5.7109375" style="172" customWidth="1"/>
    <col min="1812" max="2046" width="11.42578125" style="172"/>
    <col min="2047" max="2047" width="5.7109375" style="172" customWidth="1"/>
    <col min="2048" max="2048" width="11.7109375" style="172" customWidth="1"/>
    <col min="2049" max="2049" width="52.7109375" style="172" customWidth="1"/>
    <col min="2050" max="2066" width="10.5703125" style="172" customWidth="1"/>
    <col min="2067" max="2067" width="5.7109375" style="172" customWidth="1"/>
    <col min="2068" max="2302" width="11.42578125" style="172"/>
    <col min="2303" max="2303" width="5.7109375" style="172" customWidth="1"/>
    <col min="2304" max="2304" width="11.7109375" style="172" customWidth="1"/>
    <col min="2305" max="2305" width="52.7109375" style="172" customWidth="1"/>
    <col min="2306" max="2322" width="10.5703125" style="172" customWidth="1"/>
    <col min="2323" max="2323" width="5.7109375" style="172" customWidth="1"/>
    <col min="2324" max="2558" width="11.42578125" style="172"/>
    <col min="2559" max="2559" width="5.7109375" style="172" customWidth="1"/>
    <col min="2560" max="2560" width="11.7109375" style="172" customWidth="1"/>
    <col min="2561" max="2561" width="52.7109375" style="172" customWidth="1"/>
    <col min="2562" max="2578" width="10.5703125" style="172" customWidth="1"/>
    <col min="2579" max="2579" width="5.7109375" style="172" customWidth="1"/>
    <col min="2580" max="2814" width="11.42578125" style="172"/>
    <col min="2815" max="2815" width="5.7109375" style="172" customWidth="1"/>
    <col min="2816" max="2816" width="11.7109375" style="172" customWidth="1"/>
    <col min="2817" max="2817" width="52.7109375" style="172" customWidth="1"/>
    <col min="2818" max="2834" width="10.5703125" style="172" customWidth="1"/>
    <col min="2835" max="2835" width="5.7109375" style="172" customWidth="1"/>
    <col min="2836" max="3070" width="11.42578125" style="172"/>
    <col min="3071" max="3071" width="5.7109375" style="172" customWidth="1"/>
    <col min="3072" max="3072" width="11.7109375" style="172" customWidth="1"/>
    <col min="3073" max="3073" width="52.7109375" style="172" customWidth="1"/>
    <col min="3074" max="3090" width="10.5703125" style="172" customWidth="1"/>
    <col min="3091" max="3091" width="5.7109375" style="172" customWidth="1"/>
    <col min="3092" max="3326" width="11.42578125" style="172"/>
    <col min="3327" max="3327" width="5.7109375" style="172" customWidth="1"/>
    <col min="3328" max="3328" width="11.7109375" style="172" customWidth="1"/>
    <col min="3329" max="3329" width="52.7109375" style="172" customWidth="1"/>
    <col min="3330" max="3346" width="10.5703125" style="172" customWidth="1"/>
    <col min="3347" max="3347" width="5.7109375" style="172" customWidth="1"/>
    <col min="3348" max="3582" width="11.42578125" style="172"/>
    <col min="3583" max="3583" width="5.7109375" style="172" customWidth="1"/>
    <col min="3584" max="3584" width="11.7109375" style="172" customWidth="1"/>
    <col min="3585" max="3585" width="52.7109375" style="172" customWidth="1"/>
    <col min="3586" max="3602" width="10.5703125" style="172" customWidth="1"/>
    <col min="3603" max="3603" width="5.7109375" style="172" customWidth="1"/>
    <col min="3604" max="3838" width="11.42578125" style="172"/>
    <col min="3839" max="3839" width="5.7109375" style="172" customWidth="1"/>
    <col min="3840" max="3840" width="11.7109375" style="172" customWidth="1"/>
    <col min="3841" max="3841" width="52.7109375" style="172" customWidth="1"/>
    <col min="3842" max="3858" width="10.5703125" style="172" customWidth="1"/>
    <col min="3859" max="3859" width="5.7109375" style="172" customWidth="1"/>
    <col min="3860" max="4094" width="11.42578125" style="172"/>
    <col min="4095" max="4095" width="5.7109375" style="172" customWidth="1"/>
    <col min="4096" max="4096" width="11.7109375" style="172" customWidth="1"/>
    <col min="4097" max="4097" width="52.7109375" style="172" customWidth="1"/>
    <col min="4098" max="4114" width="10.5703125" style="172" customWidth="1"/>
    <col min="4115" max="4115" width="5.7109375" style="172" customWidth="1"/>
    <col min="4116" max="4350" width="11.42578125" style="172"/>
    <col min="4351" max="4351" width="5.7109375" style="172" customWidth="1"/>
    <col min="4352" max="4352" width="11.7109375" style="172" customWidth="1"/>
    <col min="4353" max="4353" width="52.7109375" style="172" customWidth="1"/>
    <col min="4354" max="4370" width="10.5703125" style="172" customWidth="1"/>
    <col min="4371" max="4371" width="5.7109375" style="172" customWidth="1"/>
    <col min="4372" max="4606" width="11.42578125" style="172"/>
    <col min="4607" max="4607" width="5.7109375" style="172" customWidth="1"/>
    <col min="4608" max="4608" width="11.7109375" style="172" customWidth="1"/>
    <col min="4609" max="4609" width="52.7109375" style="172" customWidth="1"/>
    <col min="4610" max="4626" width="10.5703125" style="172" customWidth="1"/>
    <col min="4627" max="4627" width="5.7109375" style="172" customWidth="1"/>
    <col min="4628" max="4862" width="11.42578125" style="172"/>
    <col min="4863" max="4863" width="5.7109375" style="172" customWidth="1"/>
    <col min="4864" max="4864" width="11.7109375" style="172" customWidth="1"/>
    <col min="4865" max="4865" width="52.7109375" style="172" customWidth="1"/>
    <col min="4866" max="4882" width="10.5703125" style="172" customWidth="1"/>
    <col min="4883" max="4883" width="5.7109375" style="172" customWidth="1"/>
    <col min="4884" max="5118" width="11.42578125" style="172"/>
    <col min="5119" max="5119" width="5.7109375" style="172" customWidth="1"/>
    <col min="5120" max="5120" width="11.7109375" style="172" customWidth="1"/>
    <col min="5121" max="5121" width="52.7109375" style="172" customWidth="1"/>
    <col min="5122" max="5138" width="10.5703125" style="172" customWidth="1"/>
    <col min="5139" max="5139" width="5.7109375" style="172" customWidth="1"/>
    <col min="5140" max="5374" width="11.42578125" style="172"/>
    <col min="5375" max="5375" width="5.7109375" style="172" customWidth="1"/>
    <col min="5376" max="5376" width="11.7109375" style="172" customWidth="1"/>
    <col min="5377" max="5377" width="52.7109375" style="172" customWidth="1"/>
    <col min="5378" max="5394" width="10.5703125" style="172" customWidth="1"/>
    <col min="5395" max="5395" width="5.7109375" style="172" customWidth="1"/>
    <col min="5396" max="5630" width="11.42578125" style="172"/>
    <col min="5631" max="5631" width="5.7109375" style="172" customWidth="1"/>
    <col min="5632" max="5632" width="11.7109375" style="172" customWidth="1"/>
    <col min="5633" max="5633" width="52.7109375" style="172" customWidth="1"/>
    <col min="5634" max="5650" width="10.5703125" style="172" customWidth="1"/>
    <col min="5651" max="5651" width="5.7109375" style="172" customWidth="1"/>
    <col min="5652" max="5886" width="11.42578125" style="172"/>
    <col min="5887" max="5887" width="5.7109375" style="172" customWidth="1"/>
    <col min="5888" max="5888" width="11.7109375" style="172" customWidth="1"/>
    <col min="5889" max="5889" width="52.7109375" style="172" customWidth="1"/>
    <col min="5890" max="5906" width="10.5703125" style="172" customWidth="1"/>
    <col min="5907" max="5907" width="5.7109375" style="172" customWidth="1"/>
    <col min="5908" max="6142" width="11.42578125" style="172"/>
    <col min="6143" max="6143" width="5.7109375" style="172" customWidth="1"/>
    <col min="6144" max="6144" width="11.7109375" style="172" customWidth="1"/>
    <col min="6145" max="6145" width="52.7109375" style="172" customWidth="1"/>
    <col min="6146" max="6162" width="10.5703125" style="172" customWidth="1"/>
    <col min="6163" max="6163" width="5.7109375" style="172" customWidth="1"/>
    <col min="6164" max="6398" width="11.42578125" style="172"/>
    <col min="6399" max="6399" width="5.7109375" style="172" customWidth="1"/>
    <col min="6400" max="6400" width="11.7109375" style="172" customWidth="1"/>
    <col min="6401" max="6401" width="52.7109375" style="172" customWidth="1"/>
    <col min="6402" max="6418" width="10.5703125" style="172" customWidth="1"/>
    <col min="6419" max="6419" width="5.7109375" style="172" customWidth="1"/>
    <col min="6420" max="6654" width="11.42578125" style="172"/>
    <col min="6655" max="6655" width="5.7109375" style="172" customWidth="1"/>
    <col min="6656" max="6656" width="11.7109375" style="172" customWidth="1"/>
    <col min="6657" max="6657" width="52.7109375" style="172" customWidth="1"/>
    <col min="6658" max="6674" width="10.5703125" style="172" customWidth="1"/>
    <col min="6675" max="6675" width="5.7109375" style="172" customWidth="1"/>
    <col min="6676" max="6910" width="11.42578125" style="172"/>
    <col min="6911" max="6911" width="5.7109375" style="172" customWidth="1"/>
    <col min="6912" max="6912" width="11.7109375" style="172" customWidth="1"/>
    <col min="6913" max="6913" width="52.7109375" style="172" customWidth="1"/>
    <col min="6914" max="6930" width="10.5703125" style="172" customWidth="1"/>
    <col min="6931" max="6931" width="5.7109375" style="172" customWidth="1"/>
    <col min="6932" max="7166" width="11.42578125" style="172"/>
    <col min="7167" max="7167" width="5.7109375" style="172" customWidth="1"/>
    <col min="7168" max="7168" width="11.7109375" style="172" customWidth="1"/>
    <col min="7169" max="7169" width="52.7109375" style="172" customWidth="1"/>
    <col min="7170" max="7186" width="10.5703125" style="172" customWidth="1"/>
    <col min="7187" max="7187" width="5.7109375" style="172" customWidth="1"/>
    <col min="7188" max="7422" width="11.42578125" style="172"/>
    <col min="7423" max="7423" width="5.7109375" style="172" customWidth="1"/>
    <col min="7424" max="7424" width="11.7109375" style="172" customWidth="1"/>
    <col min="7425" max="7425" width="52.7109375" style="172" customWidth="1"/>
    <col min="7426" max="7442" width="10.5703125" style="172" customWidth="1"/>
    <col min="7443" max="7443" width="5.7109375" style="172" customWidth="1"/>
    <col min="7444" max="7678" width="11.42578125" style="172"/>
    <col min="7679" max="7679" width="5.7109375" style="172" customWidth="1"/>
    <col min="7680" max="7680" width="11.7109375" style="172" customWidth="1"/>
    <col min="7681" max="7681" width="52.7109375" style="172" customWidth="1"/>
    <col min="7682" max="7698" width="10.5703125" style="172" customWidth="1"/>
    <col min="7699" max="7699" width="5.7109375" style="172" customWidth="1"/>
    <col min="7700" max="7934" width="11.42578125" style="172"/>
    <col min="7935" max="7935" width="5.7109375" style="172" customWidth="1"/>
    <col min="7936" max="7936" width="11.7109375" style="172" customWidth="1"/>
    <col min="7937" max="7937" width="52.7109375" style="172" customWidth="1"/>
    <col min="7938" max="7954" width="10.5703125" style="172" customWidth="1"/>
    <col min="7955" max="7955" width="5.7109375" style="172" customWidth="1"/>
    <col min="7956" max="8190" width="11.42578125" style="172"/>
    <col min="8191" max="8191" width="5.7109375" style="172" customWidth="1"/>
    <col min="8192" max="8192" width="11.7109375" style="172" customWidth="1"/>
    <col min="8193" max="8193" width="52.7109375" style="172" customWidth="1"/>
    <col min="8194" max="8210" width="10.5703125" style="172" customWidth="1"/>
    <col min="8211" max="8211" width="5.7109375" style="172" customWidth="1"/>
    <col min="8212" max="8446" width="11.42578125" style="172"/>
    <col min="8447" max="8447" width="5.7109375" style="172" customWidth="1"/>
    <col min="8448" max="8448" width="11.7109375" style="172" customWidth="1"/>
    <col min="8449" max="8449" width="52.7109375" style="172" customWidth="1"/>
    <col min="8450" max="8466" width="10.5703125" style="172" customWidth="1"/>
    <col min="8467" max="8467" width="5.7109375" style="172" customWidth="1"/>
    <col min="8468" max="8702" width="11.42578125" style="172"/>
    <col min="8703" max="8703" width="5.7109375" style="172" customWidth="1"/>
    <col min="8704" max="8704" width="11.7109375" style="172" customWidth="1"/>
    <col min="8705" max="8705" width="52.7109375" style="172" customWidth="1"/>
    <col min="8706" max="8722" width="10.5703125" style="172" customWidth="1"/>
    <col min="8723" max="8723" width="5.7109375" style="172" customWidth="1"/>
    <col min="8724" max="8958" width="11.42578125" style="172"/>
    <col min="8959" max="8959" width="5.7109375" style="172" customWidth="1"/>
    <col min="8960" max="8960" width="11.7109375" style="172" customWidth="1"/>
    <col min="8961" max="8961" width="52.7109375" style="172" customWidth="1"/>
    <col min="8962" max="8978" width="10.5703125" style="172" customWidth="1"/>
    <col min="8979" max="8979" width="5.7109375" style="172" customWidth="1"/>
    <col min="8980" max="9214" width="11.42578125" style="172"/>
    <col min="9215" max="9215" width="5.7109375" style="172" customWidth="1"/>
    <col min="9216" max="9216" width="11.7109375" style="172" customWidth="1"/>
    <col min="9217" max="9217" width="52.7109375" style="172" customWidth="1"/>
    <col min="9218" max="9234" width="10.5703125" style="172" customWidth="1"/>
    <col min="9235" max="9235" width="5.7109375" style="172" customWidth="1"/>
    <col min="9236" max="9470" width="11.42578125" style="172"/>
    <col min="9471" max="9471" width="5.7109375" style="172" customWidth="1"/>
    <col min="9472" max="9472" width="11.7109375" style="172" customWidth="1"/>
    <col min="9473" max="9473" width="52.7109375" style="172" customWidth="1"/>
    <col min="9474" max="9490" width="10.5703125" style="172" customWidth="1"/>
    <col min="9491" max="9491" width="5.7109375" style="172" customWidth="1"/>
    <col min="9492" max="9726" width="11.42578125" style="172"/>
    <col min="9727" max="9727" width="5.7109375" style="172" customWidth="1"/>
    <col min="9728" max="9728" width="11.7109375" style="172" customWidth="1"/>
    <col min="9729" max="9729" width="52.7109375" style="172" customWidth="1"/>
    <col min="9730" max="9746" width="10.5703125" style="172" customWidth="1"/>
    <col min="9747" max="9747" width="5.7109375" style="172" customWidth="1"/>
    <col min="9748" max="9982" width="11.42578125" style="172"/>
    <col min="9983" max="9983" width="5.7109375" style="172" customWidth="1"/>
    <col min="9984" max="9984" width="11.7109375" style="172" customWidth="1"/>
    <col min="9985" max="9985" width="52.7109375" style="172" customWidth="1"/>
    <col min="9986" max="10002" width="10.5703125" style="172" customWidth="1"/>
    <col min="10003" max="10003" width="5.7109375" style="172" customWidth="1"/>
    <col min="10004" max="10238" width="11.42578125" style="172"/>
    <col min="10239" max="10239" width="5.7109375" style="172" customWidth="1"/>
    <col min="10240" max="10240" width="11.7109375" style="172" customWidth="1"/>
    <col min="10241" max="10241" width="52.7109375" style="172" customWidth="1"/>
    <col min="10242" max="10258" width="10.5703125" style="172" customWidth="1"/>
    <col min="10259" max="10259" width="5.7109375" style="172" customWidth="1"/>
    <col min="10260" max="10494" width="11.42578125" style="172"/>
    <col min="10495" max="10495" width="5.7109375" style="172" customWidth="1"/>
    <col min="10496" max="10496" width="11.7109375" style="172" customWidth="1"/>
    <col min="10497" max="10497" width="52.7109375" style="172" customWidth="1"/>
    <col min="10498" max="10514" width="10.5703125" style="172" customWidth="1"/>
    <col min="10515" max="10515" width="5.7109375" style="172" customWidth="1"/>
    <col min="10516" max="10750" width="11.42578125" style="172"/>
    <col min="10751" max="10751" width="5.7109375" style="172" customWidth="1"/>
    <col min="10752" max="10752" width="11.7109375" style="172" customWidth="1"/>
    <col min="10753" max="10753" width="52.7109375" style="172" customWidth="1"/>
    <col min="10754" max="10770" width="10.5703125" style="172" customWidth="1"/>
    <col min="10771" max="10771" width="5.7109375" style="172" customWidth="1"/>
    <col min="10772" max="11006" width="11.42578125" style="172"/>
    <col min="11007" max="11007" width="5.7109375" style="172" customWidth="1"/>
    <col min="11008" max="11008" width="11.7109375" style="172" customWidth="1"/>
    <col min="11009" max="11009" width="52.7109375" style="172" customWidth="1"/>
    <col min="11010" max="11026" width="10.5703125" style="172" customWidth="1"/>
    <col min="11027" max="11027" width="5.7109375" style="172" customWidth="1"/>
    <col min="11028" max="11262" width="11.42578125" style="172"/>
    <col min="11263" max="11263" width="5.7109375" style="172" customWidth="1"/>
    <col min="11264" max="11264" width="11.7109375" style="172" customWidth="1"/>
    <col min="11265" max="11265" width="52.7109375" style="172" customWidth="1"/>
    <col min="11266" max="11282" width="10.5703125" style="172" customWidth="1"/>
    <col min="11283" max="11283" width="5.7109375" style="172" customWidth="1"/>
    <col min="11284" max="11518" width="11.42578125" style="172"/>
    <col min="11519" max="11519" width="5.7109375" style="172" customWidth="1"/>
    <col min="11520" max="11520" width="11.7109375" style="172" customWidth="1"/>
    <col min="11521" max="11521" width="52.7109375" style="172" customWidth="1"/>
    <col min="11522" max="11538" width="10.5703125" style="172" customWidth="1"/>
    <col min="11539" max="11539" width="5.7109375" style="172" customWidth="1"/>
    <col min="11540" max="11774" width="11.42578125" style="172"/>
    <col min="11775" max="11775" width="5.7109375" style="172" customWidth="1"/>
    <col min="11776" max="11776" width="11.7109375" style="172" customWidth="1"/>
    <col min="11777" max="11777" width="52.7109375" style="172" customWidth="1"/>
    <col min="11778" max="11794" width="10.5703125" style="172" customWidth="1"/>
    <col min="11795" max="11795" width="5.7109375" style="172" customWidth="1"/>
    <col min="11796" max="12030" width="11.42578125" style="172"/>
    <col min="12031" max="12031" width="5.7109375" style="172" customWidth="1"/>
    <col min="12032" max="12032" width="11.7109375" style="172" customWidth="1"/>
    <col min="12033" max="12033" width="52.7109375" style="172" customWidth="1"/>
    <col min="12034" max="12050" width="10.5703125" style="172" customWidth="1"/>
    <col min="12051" max="12051" width="5.7109375" style="172" customWidth="1"/>
    <col min="12052" max="12286" width="11.42578125" style="172"/>
    <col min="12287" max="12287" width="5.7109375" style="172" customWidth="1"/>
    <col min="12288" max="12288" width="11.7109375" style="172" customWidth="1"/>
    <col min="12289" max="12289" width="52.7109375" style="172" customWidth="1"/>
    <col min="12290" max="12306" width="10.5703125" style="172" customWidth="1"/>
    <col min="12307" max="12307" width="5.7109375" style="172" customWidth="1"/>
    <col min="12308" max="12542" width="11.42578125" style="172"/>
    <col min="12543" max="12543" width="5.7109375" style="172" customWidth="1"/>
    <col min="12544" max="12544" width="11.7109375" style="172" customWidth="1"/>
    <col min="12545" max="12545" width="52.7109375" style="172" customWidth="1"/>
    <col min="12546" max="12562" width="10.5703125" style="172" customWidth="1"/>
    <col min="12563" max="12563" width="5.7109375" style="172" customWidth="1"/>
    <col min="12564" max="12798" width="11.42578125" style="172"/>
    <col min="12799" max="12799" width="5.7109375" style="172" customWidth="1"/>
    <col min="12800" max="12800" width="11.7109375" style="172" customWidth="1"/>
    <col min="12801" max="12801" width="52.7109375" style="172" customWidth="1"/>
    <col min="12802" max="12818" width="10.5703125" style="172" customWidth="1"/>
    <col min="12819" max="12819" width="5.7109375" style="172" customWidth="1"/>
    <col min="12820" max="13054" width="11.42578125" style="172"/>
    <col min="13055" max="13055" width="5.7109375" style="172" customWidth="1"/>
    <col min="13056" max="13056" width="11.7109375" style="172" customWidth="1"/>
    <col min="13057" max="13057" width="52.7109375" style="172" customWidth="1"/>
    <col min="13058" max="13074" width="10.5703125" style="172" customWidth="1"/>
    <col min="13075" max="13075" width="5.7109375" style="172" customWidth="1"/>
    <col min="13076" max="13310" width="11.42578125" style="172"/>
    <col min="13311" max="13311" width="5.7109375" style="172" customWidth="1"/>
    <col min="13312" max="13312" width="11.7109375" style="172" customWidth="1"/>
    <col min="13313" max="13313" width="52.7109375" style="172" customWidth="1"/>
    <col min="13314" max="13330" width="10.5703125" style="172" customWidth="1"/>
    <col min="13331" max="13331" width="5.7109375" style="172" customWidth="1"/>
    <col min="13332" max="13566" width="11.42578125" style="172"/>
    <col min="13567" max="13567" width="5.7109375" style="172" customWidth="1"/>
    <col min="13568" max="13568" width="11.7109375" style="172" customWidth="1"/>
    <col min="13569" max="13569" width="52.7109375" style="172" customWidth="1"/>
    <col min="13570" max="13586" width="10.5703125" style="172" customWidth="1"/>
    <col min="13587" max="13587" width="5.7109375" style="172" customWidth="1"/>
    <col min="13588" max="13822" width="11.42578125" style="172"/>
    <col min="13823" max="13823" width="5.7109375" style="172" customWidth="1"/>
    <col min="13824" max="13824" width="11.7109375" style="172" customWidth="1"/>
    <col min="13825" max="13825" width="52.7109375" style="172" customWidth="1"/>
    <col min="13826" max="13842" width="10.5703125" style="172" customWidth="1"/>
    <col min="13843" max="13843" width="5.7109375" style="172" customWidth="1"/>
    <col min="13844" max="14078" width="11.42578125" style="172"/>
    <col min="14079" max="14079" width="5.7109375" style="172" customWidth="1"/>
    <col min="14080" max="14080" width="11.7109375" style="172" customWidth="1"/>
    <col min="14081" max="14081" width="52.7109375" style="172" customWidth="1"/>
    <col min="14082" max="14098" width="10.5703125" style="172" customWidth="1"/>
    <col min="14099" max="14099" width="5.7109375" style="172" customWidth="1"/>
    <col min="14100" max="14334" width="11.42578125" style="172"/>
    <col min="14335" max="14335" width="5.7109375" style="172" customWidth="1"/>
    <col min="14336" max="14336" width="11.7109375" style="172" customWidth="1"/>
    <col min="14337" max="14337" width="52.7109375" style="172" customWidth="1"/>
    <col min="14338" max="14354" width="10.5703125" style="172" customWidth="1"/>
    <col min="14355" max="14355" width="5.7109375" style="172" customWidth="1"/>
    <col min="14356" max="14590" width="11.42578125" style="172"/>
    <col min="14591" max="14591" width="5.7109375" style="172" customWidth="1"/>
    <col min="14592" max="14592" width="11.7109375" style="172" customWidth="1"/>
    <col min="14593" max="14593" width="52.7109375" style="172" customWidth="1"/>
    <col min="14594" max="14610" width="10.5703125" style="172" customWidth="1"/>
    <col min="14611" max="14611" width="5.7109375" style="172" customWidth="1"/>
    <col min="14612" max="14846" width="11.42578125" style="172"/>
    <col min="14847" max="14847" width="5.7109375" style="172" customWidth="1"/>
    <col min="14848" max="14848" width="11.7109375" style="172" customWidth="1"/>
    <col min="14849" max="14849" width="52.7109375" style="172" customWidth="1"/>
    <col min="14850" max="14866" width="10.5703125" style="172" customWidth="1"/>
    <col min="14867" max="14867" width="5.7109375" style="172" customWidth="1"/>
    <col min="14868" max="15102" width="11.42578125" style="172"/>
    <col min="15103" max="15103" width="5.7109375" style="172" customWidth="1"/>
    <col min="15104" max="15104" width="11.7109375" style="172" customWidth="1"/>
    <col min="15105" max="15105" width="52.7109375" style="172" customWidth="1"/>
    <col min="15106" max="15122" width="10.5703125" style="172" customWidth="1"/>
    <col min="15123" max="15123" width="5.7109375" style="172" customWidth="1"/>
    <col min="15124" max="15358" width="11.42578125" style="172"/>
    <col min="15359" max="15359" width="5.7109375" style="172" customWidth="1"/>
    <col min="15360" max="15360" width="11.7109375" style="172" customWidth="1"/>
    <col min="15361" max="15361" width="52.7109375" style="172" customWidth="1"/>
    <col min="15362" max="15378" width="10.5703125" style="172" customWidth="1"/>
    <col min="15379" max="15379" width="5.7109375" style="172" customWidth="1"/>
    <col min="15380" max="15614" width="11.42578125" style="172"/>
    <col min="15615" max="15615" width="5.7109375" style="172" customWidth="1"/>
    <col min="15616" max="15616" width="11.7109375" style="172" customWidth="1"/>
    <col min="15617" max="15617" width="52.7109375" style="172" customWidth="1"/>
    <col min="15618" max="15634" width="10.5703125" style="172" customWidth="1"/>
    <col min="15635" max="15635" width="5.7109375" style="172" customWidth="1"/>
    <col min="15636" max="15870" width="11.42578125" style="172"/>
    <col min="15871" max="15871" width="5.7109375" style="172" customWidth="1"/>
    <col min="15872" max="15872" width="11.7109375" style="172" customWidth="1"/>
    <col min="15873" max="15873" width="52.7109375" style="172" customWidth="1"/>
    <col min="15874" max="15890" width="10.5703125" style="172" customWidth="1"/>
    <col min="15891" max="15891" width="5.7109375" style="172" customWidth="1"/>
    <col min="15892" max="16126" width="11.42578125" style="172"/>
    <col min="16127" max="16127" width="5.7109375" style="172" customWidth="1"/>
    <col min="16128" max="16128" width="11.7109375" style="172" customWidth="1"/>
    <col min="16129" max="16129" width="52.7109375" style="172" customWidth="1"/>
    <col min="16130" max="16146" width="10.5703125" style="172" customWidth="1"/>
    <col min="16147" max="16147" width="5.7109375" style="172" customWidth="1"/>
    <col min="16148" max="16384" width="11.42578125" style="172"/>
  </cols>
  <sheetData>
    <row r="1" spans="1:21" s="165" customFormat="1" ht="20.100000000000001" customHeight="1">
      <c r="A1" s="184" t="s">
        <v>637</v>
      </c>
      <c r="B1" s="166"/>
      <c r="D1" s="164"/>
    </row>
    <row r="2" spans="1:21" s="167" customFormat="1" ht="18" customHeight="1">
      <c r="A2" s="183" t="s">
        <v>359</v>
      </c>
      <c r="B2" s="168"/>
      <c r="D2" s="49"/>
    </row>
    <row r="3" spans="1:21" s="65" customFormat="1" ht="15" customHeight="1">
      <c r="B3" s="169"/>
      <c r="C3" s="170"/>
    </row>
    <row r="4" spans="1:21" s="80" customFormat="1" ht="27" customHeight="1">
      <c r="A4" s="58" t="s">
        <v>634</v>
      </c>
      <c r="B4" s="58" t="s">
        <v>412</v>
      </c>
      <c r="C4" s="59">
        <v>2000</v>
      </c>
      <c r="D4" s="62">
        <v>2001</v>
      </c>
      <c r="E4" s="62">
        <v>2002</v>
      </c>
      <c r="F4" s="59">
        <v>2003</v>
      </c>
      <c r="G4" s="59">
        <v>2004</v>
      </c>
      <c r="H4" s="61">
        <v>2005</v>
      </c>
      <c r="I4" s="61">
        <v>2006</v>
      </c>
      <c r="J4" s="61">
        <v>2007</v>
      </c>
      <c r="K4" s="59">
        <v>2008</v>
      </c>
      <c r="L4" s="61">
        <v>2009</v>
      </c>
      <c r="M4" s="61">
        <v>2010</v>
      </c>
      <c r="N4" s="59">
        <v>2011</v>
      </c>
      <c r="O4" s="61">
        <v>2012</v>
      </c>
      <c r="P4" s="59">
        <v>2013</v>
      </c>
      <c r="Q4" s="61">
        <v>2014</v>
      </c>
      <c r="R4" s="59">
        <v>2015</v>
      </c>
      <c r="S4" s="61">
        <v>2016</v>
      </c>
    </row>
    <row r="5" spans="1:21" ht="18" customHeight="1">
      <c r="A5" s="173" t="s">
        <v>372</v>
      </c>
      <c r="B5" s="186" t="s">
        <v>373</v>
      </c>
      <c r="C5" s="190">
        <v>126.08871391696871</v>
      </c>
      <c r="D5" s="190">
        <v>140.63538609482731</v>
      </c>
      <c r="E5" s="190">
        <v>115.83285977475262</v>
      </c>
      <c r="F5" s="190">
        <v>105.6924199663349</v>
      </c>
      <c r="G5" s="190">
        <v>124.05039648820203</v>
      </c>
      <c r="H5" s="190">
        <v>94.602075216370622</v>
      </c>
      <c r="I5" s="190">
        <v>100.62056767458689</v>
      </c>
      <c r="J5" s="190">
        <v>110.30049876220944</v>
      </c>
      <c r="K5" s="190">
        <v>120.82684300135782</v>
      </c>
      <c r="L5" s="190">
        <v>93.667855371595039</v>
      </c>
      <c r="M5" s="190">
        <v>95.403543770407182</v>
      </c>
      <c r="N5" s="190">
        <v>107.48223606314615</v>
      </c>
      <c r="O5" s="190">
        <v>103.55202601873449</v>
      </c>
      <c r="P5" s="190">
        <v>127.7884362674038</v>
      </c>
      <c r="Q5" s="190">
        <v>104.78812205893895</v>
      </c>
      <c r="R5" s="191">
        <v>100</v>
      </c>
      <c r="S5" s="190">
        <v>104.29305115806824</v>
      </c>
      <c r="T5" s="171"/>
      <c r="U5" s="171"/>
    </row>
    <row r="6" spans="1:21" ht="18" customHeight="1">
      <c r="A6" s="173" t="s">
        <v>374</v>
      </c>
      <c r="B6" s="186" t="s">
        <v>375</v>
      </c>
      <c r="C6" s="190">
        <v>96.671544174201713</v>
      </c>
      <c r="D6" s="190">
        <v>93.121395986132242</v>
      </c>
      <c r="E6" s="190">
        <v>97.617378507056713</v>
      </c>
      <c r="F6" s="190">
        <v>81.940707047537828</v>
      </c>
      <c r="G6" s="190">
        <v>84.083344571311201</v>
      </c>
      <c r="H6" s="190">
        <v>84.016181097212112</v>
      </c>
      <c r="I6" s="190">
        <v>103.63174872364749</v>
      </c>
      <c r="J6" s="190">
        <v>107.21977068846957</v>
      </c>
      <c r="K6" s="190">
        <v>126.25522517085849</v>
      </c>
      <c r="L6" s="190">
        <v>115.4560042580496</v>
      </c>
      <c r="M6" s="190">
        <v>128.64856904458995</v>
      </c>
      <c r="N6" s="190">
        <v>134.26004914120034</v>
      </c>
      <c r="O6" s="190">
        <v>131.37624312124748</v>
      </c>
      <c r="P6" s="190">
        <v>116.51656251418873</v>
      </c>
      <c r="Q6" s="190">
        <v>105.92546022452329</v>
      </c>
      <c r="R6" s="191">
        <v>100</v>
      </c>
      <c r="S6" s="190">
        <v>86.968026413918551</v>
      </c>
      <c r="T6" s="171"/>
      <c r="U6" s="171"/>
    </row>
    <row r="7" spans="1:21" ht="18" customHeight="1">
      <c r="A7" s="173" t="s">
        <v>376</v>
      </c>
      <c r="B7" s="186" t="s">
        <v>377</v>
      </c>
      <c r="C7" s="190">
        <v>78.259213696898328</v>
      </c>
      <c r="D7" s="190">
        <v>79.5812410748795</v>
      </c>
      <c r="E7" s="190">
        <v>77.787236089712053</v>
      </c>
      <c r="F7" s="190">
        <v>78.461069124517266</v>
      </c>
      <c r="G7" s="190">
        <v>81.28666427508017</v>
      </c>
      <c r="H7" s="190">
        <v>82.527391709543906</v>
      </c>
      <c r="I7" s="190">
        <v>90.135167936221904</v>
      </c>
      <c r="J7" s="190">
        <v>94.372581360300217</v>
      </c>
      <c r="K7" s="190">
        <v>92.429728309732937</v>
      </c>
      <c r="L7" s="190">
        <v>73.82105108884258</v>
      </c>
      <c r="M7" s="190">
        <v>90.241162285616213</v>
      </c>
      <c r="N7" s="190">
        <v>96.819713105542107</v>
      </c>
      <c r="O7" s="190">
        <v>95.332911694642675</v>
      </c>
      <c r="P7" s="190">
        <v>94.770513553457917</v>
      </c>
      <c r="Q7" s="190">
        <v>99.537712686992904</v>
      </c>
      <c r="R7" s="191">
        <v>100</v>
      </c>
      <c r="S7" s="190">
        <v>103.93410043068316</v>
      </c>
      <c r="T7" s="171"/>
      <c r="U7" s="171"/>
    </row>
    <row r="8" spans="1:21" ht="18" customHeight="1">
      <c r="A8" s="173" t="s">
        <v>378</v>
      </c>
      <c r="B8" s="186" t="s">
        <v>379</v>
      </c>
      <c r="C8" s="190">
        <v>78.619773646366014</v>
      </c>
      <c r="D8" s="190">
        <v>77.921177979805933</v>
      </c>
      <c r="E8" s="190">
        <v>84.035826999852077</v>
      </c>
      <c r="F8" s="190">
        <v>80.973169231139948</v>
      </c>
      <c r="G8" s="190">
        <v>97.357105163288168</v>
      </c>
      <c r="H8" s="190">
        <v>99.67756251667943</v>
      </c>
      <c r="I8" s="190">
        <v>108.09044285897691</v>
      </c>
      <c r="J8" s="190">
        <v>116.41091605152691</v>
      </c>
      <c r="K8" s="190">
        <v>139.42362569498729</v>
      </c>
      <c r="L8" s="190">
        <v>143.01193266037805</v>
      </c>
      <c r="M8" s="190">
        <v>143.40986688537112</v>
      </c>
      <c r="N8" s="190">
        <v>116.62774857206144</v>
      </c>
      <c r="O8" s="190">
        <v>139.45386361529498</v>
      </c>
      <c r="P8" s="190">
        <v>120.52230539942373</v>
      </c>
      <c r="Q8" s="190">
        <v>109.42238804430113</v>
      </c>
      <c r="R8" s="191">
        <v>100</v>
      </c>
      <c r="S8" s="190">
        <v>101.45561606708465</v>
      </c>
      <c r="T8" s="171"/>
      <c r="U8" s="171"/>
    </row>
    <row r="9" spans="1:21" ht="18" customHeight="1">
      <c r="A9" s="173" t="s">
        <v>380</v>
      </c>
      <c r="B9" s="186" t="s">
        <v>381</v>
      </c>
      <c r="C9" s="190">
        <v>75.72604707869219</v>
      </c>
      <c r="D9" s="190">
        <v>74.227298918401161</v>
      </c>
      <c r="E9" s="190">
        <v>74.697080565684686</v>
      </c>
      <c r="F9" s="190">
        <v>77.330368986307732</v>
      </c>
      <c r="G9" s="190">
        <v>80.48170473030693</v>
      </c>
      <c r="H9" s="190">
        <v>83.572026814683056</v>
      </c>
      <c r="I9" s="190">
        <v>84.44131307756075</v>
      </c>
      <c r="J9" s="190">
        <v>87.147112150578195</v>
      </c>
      <c r="K9" s="190">
        <v>91.189783558748346</v>
      </c>
      <c r="L9" s="190">
        <v>85.254268774558341</v>
      </c>
      <c r="M9" s="190">
        <v>89.348716546373851</v>
      </c>
      <c r="N9" s="190">
        <v>94.238386603265056</v>
      </c>
      <c r="O9" s="190">
        <v>95.178804176952951</v>
      </c>
      <c r="P9" s="190">
        <v>94.373668662245507</v>
      </c>
      <c r="Q9" s="190">
        <v>97.586746895106515</v>
      </c>
      <c r="R9" s="191">
        <v>100</v>
      </c>
      <c r="S9" s="190">
        <v>100.89634027221454</v>
      </c>
      <c r="T9" s="171"/>
      <c r="U9" s="171"/>
    </row>
    <row r="10" spans="1:21" ht="18" customHeight="1">
      <c r="A10" s="173" t="s">
        <v>382</v>
      </c>
      <c r="B10" s="186" t="s">
        <v>383</v>
      </c>
      <c r="C10" s="190">
        <v>91.640083234111984</v>
      </c>
      <c r="D10" s="190">
        <v>85.961836893598559</v>
      </c>
      <c r="E10" s="190">
        <v>81.896237709994722</v>
      </c>
      <c r="F10" s="190">
        <v>77.525606976968831</v>
      </c>
      <c r="G10" s="190">
        <v>74.559582963148827</v>
      </c>
      <c r="H10" s="190">
        <v>72.637961643066788</v>
      </c>
      <c r="I10" s="190">
        <v>74.598409920912317</v>
      </c>
      <c r="J10" s="190">
        <v>78.414377867170998</v>
      </c>
      <c r="K10" s="190">
        <v>81.341239442104012</v>
      </c>
      <c r="L10" s="190">
        <v>80.113952555007245</v>
      </c>
      <c r="M10" s="190">
        <v>86.963940539352606</v>
      </c>
      <c r="N10" s="190">
        <v>91.874016171041191</v>
      </c>
      <c r="O10" s="190">
        <v>93.813490382161788</v>
      </c>
      <c r="P10" s="190">
        <v>93.175488578543536</v>
      </c>
      <c r="Q10" s="190">
        <v>96.48462069046343</v>
      </c>
      <c r="R10" s="191">
        <v>100</v>
      </c>
      <c r="S10" s="190">
        <v>104.93417877930808</v>
      </c>
      <c r="T10" s="171"/>
      <c r="U10" s="171"/>
    </row>
    <row r="11" spans="1:21" ht="18" customHeight="1">
      <c r="A11" s="173" t="s">
        <v>384</v>
      </c>
      <c r="B11" s="186" t="s">
        <v>385</v>
      </c>
      <c r="C11" s="190">
        <v>85.295842684885372</v>
      </c>
      <c r="D11" s="190">
        <v>90.02958639435461</v>
      </c>
      <c r="E11" s="190">
        <v>90.31236091241027</v>
      </c>
      <c r="F11" s="190">
        <v>90.6697584602598</v>
      </c>
      <c r="G11" s="190">
        <v>90.184771806871723</v>
      </c>
      <c r="H11" s="190">
        <v>91.682184645528508</v>
      </c>
      <c r="I11" s="190">
        <v>94.130718735709067</v>
      </c>
      <c r="J11" s="190">
        <v>96.437221821832523</v>
      </c>
      <c r="K11" s="190">
        <v>99.183152404946227</v>
      </c>
      <c r="L11" s="190">
        <v>95.830272976828837</v>
      </c>
      <c r="M11" s="190">
        <v>91.449842967680823</v>
      </c>
      <c r="N11" s="190">
        <v>98.607464255531056</v>
      </c>
      <c r="O11" s="190">
        <v>94.026827246912177</v>
      </c>
      <c r="P11" s="190">
        <v>92.62049826552942</v>
      </c>
      <c r="Q11" s="190">
        <v>96.847417495978092</v>
      </c>
      <c r="R11" s="191">
        <v>100</v>
      </c>
      <c r="S11" s="190">
        <v>103.86925047152059</v>
      </c>
      <c r="T11" s="171"/>
      <c r="U11" s="171"/>
    </row>
    <row r="12" spans="1:21" ht="18" customHeight="1">
      <c r="A12" s="173" t="s">
        <v>386</v>
      </c>
      <c r="B12" s="186" t="s">
        <v>387</v>
      </c>
      <c r="C12" s="190">
        <v>73.777798467229445</v>
      </c>
      <c r="D12" s="190">
        <v>76.655687163480465</v>
      </c>
      <c r="E12" s="190">
        <v>77.841456264984771</v>
      </c>
      <c r="F12" s="190">
        <v>78.051786711852316</v>
      </c>
      <c r="G12" s="190">
        <v>78.714012753675846</v>
      </c>
      <c r="H12" s="190">
        <v>82.096991562742389</v>
      </c>
      <c r="I12" s="190">
        <v>86.816446241521021</v>
      </c>
      <c r="J12" s="190">
        <v>90.832619779069972</v>
      </c>
      <c r="K12" s="190">
        <v>92.434926151782761</v>
      </c>
      <c r="L12" s="190">
        <v>87.603588884329454</v>
      </c>
      <c r="M12" s="190">
        <v>89.757804463618839</v>
      </c>
      <c r="N12" s="190">
        <v>89.592039802083661</v>
      </c>
      <c r="O12" s="190">
        <v>93.662433063651903</v>
      </c>
      <c r="P12" s="190">
        <v>97.544722522696787</v>
      </c>
      <c r="Q12" s="190">
        <v>97.221448296297424</v>
      </c>
      <c r="R12" s="191">
        <v>100</v>
      </c>
      <c r="S12" s="190">
        <v>99.300325441522517</v>
      </c>
      <c r="T12" s="171"/>
      <c r="U12" s="171"/>
    </row>
    <row r="13" spans="1:21" ht="18" customHeight="1">
      <c r="A13" s="173" t="s">
        <v>388</v>
      </c>
      <c r="B13" s="186" t="s">
        <v>389</v>
      </c>
      <c r="C13" s="190">
        <v>85.392996049272398</v>
      </c>
      <c r="D13" s="190">
        <v>86.810486486757114</v>
      </c>
      <c r="E13" s="190">
        <v>84.038201274954957</v>
      </c>
      <c r="F13" s="190">
        <v>81.951386093546617</v>
      </c>
      <c r="G13" s="190">
        <v>81.515319407994681</v>
      </c>
      <c r="H13" s="190">
        <v>82.473892372109702</v>
      </c>
      <c r="I13" s="190">
        <v>82.834630420372036</v>
      </c>
      <c r="J13" s="190">
        <v>87.492208644759287</v>
      </c>
      <c r="K13" s="190">
        <v>86.006255400630366</v>
      </c>
      <c r="L13" s="190">
        <v>80.770160856047511</v>
      </c>
      <c r="M13" s="190">
        <v>84.586745367075338</v>
      </c>
      <c r="N13" s="190">
        <v>89.733926764856719</v>
      </c>
      <c r="O13" s="190">
        <v>92.527257465764933</v>
      </c>
      <c r="P13" s="190">
        <v>89.138108581594764</v>
      </c>
      <c r="Q13" s="190">
        <v>93.391857680574503</v>
      </c>
      <c r="R13" s="191">
        <v>100</v>
      </c>
      <c r="S13" s="190">
        <v>104.65332022866222</v>
      </c>
      <c r="T13" s="171"/>
      <c r="U13" s="171"/>
    </row>
    <row r="14" spans="1:21" ht="18" customHeight="1">
      <c r="A14" s="173" t="s">
        <v>390</v>
      </c>
      <c r="B14" s="186" t="s">
        <v>391</v>
      </c>
      <c r="C14" s="190">
        <v>78.455107681246901</v>
      </c>
      <c r="D14" s="190">
        <v>85.570413298986168</v>
      </c>
      <c r="E14" s="190">
        <v>87.481650142518987</v>
      </c>
      <c r="F14" s="190">
        <v>79.096420945799821</v>
      </c>
      <c r="G14" s="190">
        <v>83.709040615715992</v>
      </c>
      <c r="H14" s="190">
        <v>83.137765081201167</v>
      </c>
      <c r="I14" s="190">
        <v>87.960588876617535</v>
      </c>
      <c r="J14" s="190">
        <v>92.959168575446512</v>
      </c>
      <c r="K14" s="190">
        <v>93.353555667269291</v>
      </c>
      <c r="L14" s="190">
        <v>87.760375928759132</v>
      </c>
      <c r="M14" s="190">
        <v>86.707051630006262</v>
      </c>
      <c r="N14" s="190">
        <v>93.941298820248278</v>
      </c>
      <c r="O14" s="190">
        <v>95.873097593503459</v>
      </c>
      <c r="P14" s="190">
        <v>97.094906551742625</v>
      </c>
      <c r="Q14" s="190">
        <v>98.599281834545906</v>
      </c>
      <c r="R14" s="191">
        <v>100</v>
      </c>
      <c r="S14" s="190">
        <v>101.73536469077852</v>
      </c>
      <c r="T14" s="171"/>
      <c r="U14" s="171"/>
    </row>
    <row r="15" spans="1:21" ht="18" customHeight="1">
      <c r="A15" s="173" t="s">
        <v>392</v>
      </c>
      <c r="B15" s="186" t="s">
        <v>393</v>
      </c>
      <c r="C15" s="190">
        <v>91.862652088369103</v>
      </c>
      <c r="D15" s="190">
        <v>94.43003754278989</v>
      </c>
      <c r="E15" s="190">
        <v>100.99801317005108</v>
      </c>
      <c r="F15" s="190">
        <v>104.3797339541505</v>
      </c>
      <c r="G15" s="190">
        <v>116.25466044166804</v>
      </c>
      <c r="H15" s="190">
        <v>113.70965451584149</v>
      </c>
      <c r="I15" s="190">
        <v>112.87506111707626</v>
      </c>
      <c r="J15" s="190">
        <v>105.92525657387762</v>
      </c>
      <c r="K15" s="190">
        <v>95.963066907123888</v>
      </c>
      <c r="L15" s="190">
        <v>103.6157958392301</v>
      </c>
      <c r="M15" s="190">
        <v>104.7815652608468</v>
      </c>
      <c r="N15" s="190">
        <v>96.700107855168667</v>
      </c>
      <c r="O15" s="190">
        <v>99.252848608252179</v>
      </c>
      <c r="P15" s="190">
        <v>102.03417583121632</v>
      </c>
      <c r="Q15" s="190">
        <v>100.29877322282526</v>
      </c>
      <c r="R15" s="191">
        <v>100</v>
      </c>
      <c r="S15" s="190">
        <v>97.559862286181868</v>
      </c>
      <c r="T15" s="171"/>
      <c r="U15" s="171"/>
    </row>
    <row r="16" spans="1:21" ht="18" customHeight="1">
      <c r="A16" s="173" t="s">
        <v>394</v>
      </c>
      <c r="B16" s="186" t="s">
        <v>395</v>
      </c>
      <c r="C16" s="190">
        <v>81.79430695674445</v>
      </c>
      <c r="D16" s="190">
        <v>84.505308913443244</v>
      </c>
      <c r="E16" s="190">
        <v>86.226506571932745</v>
      </c>
      <c r="F16" s="190">
        <v>85.278355811508305</v>
      </c>
      <c r="G16" s="190">
        <v>85.285183951256656</v>
      </c>
      <c r="H16" s="190">
        <v>87.14220285920473</v>
      </c>
      <c r="I16" s="190">
        <v>90.373852703504426</v>
      </c>
      <c r="J16" s="190">
        <v>95.625088492346805</v>
      </c>
      <c r="K16" s="190">
        <v>98.935037801919478</v>
      </c>
      <c r="L16" s="190">
        <v>95.53451340902707</v>
      </c>
      <c r="M16" s="190">
        <v>95.310785109921</v>
      </c>
      <c r="N16" s="190">
        <v>99.618127536370451</v>
      </c>
      <c r="O16" s="190">
        <v>96.79074720800088</v>
      </c>
      <c r="P16" s="190">
        <v>98.100572754130965</v>
      </c>
      <c r="Q16" s="190">
        <v>97.498226946845762</v>
      </c>
      <c r="R16" s="191">
        <v>100</v>
      </c>
      <c r="S16" s="190">
        <v>100.45231084941146</v>
      </c>
      <c r="T16" s="171"/>
      <c r="U16" s="171"/>
    </row>
    <row r="17" spans="1:21" ht="18" customHeight="1">
      <c r="A17" s="173" t="s">
        <v>396</v>
      </c>
      <c r="B17" s="186" t="s">
        <v>397</v>
      </c>
      <c r="C17" s="190">
        <v>89.225226562485645</v>
      </c>
      <c r="D17" s="190">
        <v>92.011722419875952</v>
      </c>
      <c r="E17" s="190">
        <v>91.109675541253836</v>
      </c>
      <c r="F17" s="190">
        <v>90.930977529273179</v>
      </c>
      <c r="G17" s="190">
        <v>88.067241753225687</v>
      </c>
      <c r="H17" s="190">
        <v>89.498153516353341</v>
      </c>
      <c r="I17" s="190">
        <v>93.165267310590266</v>
      </c>
      <c r="J17" s="190">
        <v>97.640106747853466</v>
      </c>
      <c r="K17" s="190">
        <v>99.945240389239146</v>
      </c>
      <c r="L17" s="190">
        <v>88.897485206127683</v>
      </c>
      <c r="M17" s="190">
        <v>91.50126514034082</v>
      </c>
      <c r="N17" s="190">
        <v>93.846784443624941</v>
      </c>
      <c r="O17" s="190">
        <v>98.29034758420903</v>
      </c>
      <c r="P17" s="190">
        <v>99.135056234047752</v>
      </c>
      <c r="Q17" s="190">
        <v>99.154581031015027</v>
      </c>
      <c r="R17" s="191">
        <v>100</v>
      </c>
      <c r="S17" s="190">
        <v>101.46727977801926</v>
      </c>
      <c r="T17" s="171"/>
      <c r="U17" s="171"/>
    </row>
    <row r="18" spans="1:21" ht="18" customHeight="1">
      <c r="A18" s="173" t="s">
        <v>398</v>
      </c>
      <c r="B18" s="186" t="s">
        <v>399</v>
      </c>
      <c r="C18" s="190">
        <v>63.350483818553258</v>
      </c>
      <c r="D18" s="190">
        <v>64.067859169051204</v>
      </c>
      <c r="E18" s="190">
        <v>64.611675927337558</v>
      </c>
      <c r="F18" s="190">
        <v>65.671486357697631</v>
      </c>
      <c r="G18" s="190">
        <v>67.24341423784152</v>
      </c>
      <c r="H18" s="190">
        <v>70.721212710714269</v>
      </c>
      <c r="I18" s="190">
        <v>72.66722354945307</v>
      </c>
      <c r="J18" s="190">
        <v>79.416908008915527</v>
      </c>
      <c r="K18" s="190">
        <v>80.79038426754272</v>
      </c>
      <c r="L18" s="190">
        <v>73.703090611563809</v>
      </c>
      <c r="M18" s="190">
        <v>77.855243499239521</v>
      </c>
      <c r="N18" s="190">
        <v>81.212102262362663</v>
      </c>
      <c r="O18" s="190">
        <v>83.491179535705967</v>
      </c>
      <c r="P18" s="190">
        <v>90.625862417312234</v>
      </c>
      <c r="Q18" s="190">
        <v>96.735166033769502</v>
      </c>
      <c r="R18" s="191">
        <v>100</v>
      </c>
      <c r="S18" s="190">
        <v>101.9643272139696</v>
      </c>
      <c r="T18" s="171"/>
      <c r="U18" s="171"/>
    </row>
    <row r="19" spans="1:21" ht="18" customHeight="1">
      <c r="A19" s="173" t="s">
        <v>400</v>
      </c>
      <c r="B19" s="186" t="s">
        <v>401</v>
      </c>
      <c r="C19" s="190">
        <v>90.319946215310082</v>
      </c>
      <c r="D19" s="190">
        <v>90.647912095967925</v>
      </c>
      <c r="E19" s="190">
        <v>91.375547946623414</v>
      </c>
      <c r="F19" s="190">
        <v>91.241269619987648</v>
      </c>
      <c r="G19" s="190">
        <v>90.31456127185605</v>
      </c>
      <c r="H19" s="190">
        <v>90.308232671979525</v>
      </c>
      <c r="I19" s="190">
        <v>90.945036911321651</v>
      </c>
      <c r="J19" s="190">
        <v>91.497033469082453</v>
      </c>
      <c r="K19" s="190">
        <v>93.761940759315991</v>
      </c>
      <c r="L19" s="190">
        <v>95.337398224129501</v>
      </c>
      <c r="M19" s="190">
        <v>96.867779115072466</v>
      </c>
      <c r="N19" s="190">
        <v>97.468538312306691</v>
      </c>
      <c r="O19" s="190">
        <v>98.510931311678334</v>
      </c>
      <c r="P19" s="190">
        <v>99.202649672016975</v>
      </c>
      <c r="Q19" s="190">
        <v>99.428491318372153</v>
      </c>
      <c r="R19" s="191">
        <v>100</v>
      </c>
      <c r="S19" s="190">
        <v>102.01164778698437</v>
      </c>
      <c r="T19" s="171"/>
      <c r="U19" s="171"/>
    </row>
    <row r="20" spans="1:21" ht="18" customHeight="1">
      <c r="A20" s="173" t="s">
        <v>402</v>
      </c>
      <c r="B20" s="186" t="s">
        <v>403</v>
      </c>
      <c r="C20" s="190">
        <v>78.722170848108902</v>
      </c>
      <c r="D20" s="190">
        <v>79.84367086444928</v>
      </c>
      <c r="E20" s="190">
        <v>81.576151087357076</v>
      </c>
      <c r="F20" s="190">
        <v>80.9384958403284</v>
      </c>
      <c r="G20" s="190">
        <v>81.875446333351292</v>
      </c>
      <c r="H20" s="190">
        <v>82.511094800785756</v>
      </c>
      <c r="I20" s="190">
        <v>81.852955504751947</v>
      </c>
      <c r="J20" s="190">
        <v>83.212367397780611</v>
      </c>
      <c r="K20" s="190">
        <v>84.661563991773477</v>
      </c>
      <c r="L20" s="190">
        <v>85.916230919616538</v>
      </c>
      <c r="M20" s="190">
        <v>88.636312942408352</v>
      </c>
      <c r="N20" s="190">
        <v>91.540029977404387</v>
      </c>
      <c r="O20" s="190">
        <v>92.867035558532379</v>
      </c>
      <c r="P20" s="190">
        <v>94.154817236413137</v>
      </c>
      <c r="Q20" s="190">
        <v>97.500149575205725</v>
      </c>
      <c r="R20" s="191">
        <v>100</v>
      </c>
      <c r="S20" s="190">
        <v>103.2062962662754</v>
      </c>
      <c r="T20" s="171"/>
      <c r="U20" s="171"/>
    </row>
    <row r="21" spans="1:21" ht="18" customHeight="1">
      <c r="A21" s="173" t="s">
        <v>404</v>
      </c>
      <c r="B21" s="186" t="s">
        <v>405</v>
      </c>
      <c r="C21" s="190">
        <v>69.180330148256118</v>
      </c>
      <c r="D21" s="190">
        <v>70.433208454943099</v>
      </c>
      <c r="E21" s="190">
        <v>74.052561448459869</v>
      </c>
      <c r="F21" s="190">
        <v>74.603003317737745</v>
      </c>
      <c r="G21" s="190">
        <v>75.639061203733661</v>
      </c>
      <c r="H21" s="190">
        <v>76.637398618745351</v>
      </c>
      <c r="I21" s="190">
        <v>77.845318167455318</v>
      </c>
      <c r="J21" s="190">
        <v>78.170941477765538</v>
      </c>
      <c r="K21" s="190">
        <v>80.882328897303623</v>
      </c>
      <c r="L21" s="190">
        <v>83.369112377494673</v>
      </c>
      <c r="M21" s="190">
        <v>86.802869921065763</v>
      </c>
      <c r="N21" s="190">
        <v>89.255952270456689</v>
      </c>
      <c r="O21" s="190">
        <v>92.608208327435818</v>
      </c>
      <c r="P21" s="190">
        <v>94.609548854844149</v>
      </c>
      <c r="Q21" s="190">
        <v>97.275654449798651</v>
      </c>
      <c r="R21" s="191">
        <v>100</v>
      </c>
      <c r="S21" s="190">
        <v>102.9821162543064</v>
      </c>
      <c r="T21" s="171"/>
      <c r="U21" s="171"/>
    </row>
    <row r="22" spans="1:21" ht="18" customHeight="1">
      <c r="A22" s="173" t="s">
        <v>406</v>
      </c>
      <c r="B22" s="186" t="s">
        <v>407</v>
      </c>
      <c r="C22" s="190">
        <v>85.953571442018031</v>
      </c>
      <c r="D22" s="190">
        <v>86.440636716192742</v>
      </c>
      <c r="E22" s="190">
        <v>86.286628675980495</v>
      </c>
      <c r="F22" s="190">
        <v>87.233597185098873</v>
      </c>
      <c r="G22" s="190">
        <v>89.344549672080959</v>
      </c>
      <c r="H22" s="190">
        <v>90.220952866878605</v>
      </c>
      <c r="I22" s="190">
        <v>92.209547297121233</v>
      </c>
      <c r="J22" s="190">
        <v>93.236359447304423</v>
      </c>
      <c r="K22" s="190">
        <v>96.019919017662843</v>
      </c>
      <c r="L22" s="190">
        <v>92.27439627173041</v>
      </c>
      <c r="M22" s="190">
        <v>93.114455584771321</v>
      </c>
      <c r="N22" s="190">
        <v>94.861226401700605</v>
      </c>
      <c r="O22" s="190">
        <v>94.329510301554492</v>
      </c>
      <c r="P22" s="190">
        <v>95.246190231537753</v>
      </c>
      <c r="Q22" s="190">
        <v>97.246408087684955</v>
      </c>
      <c r="R22" s="191">
        <v>100</v>
      </c>
      <c r="S22" s="190">
        <v>98.767873214061623</v>
      </c>
      <c r="T22" s="171"/>
      <c r="U22" s="171"/>
    </row>
    <row r="23" spans="1:21" ht="18" customHeight="1">
      <c r="A23" s="174"/>
      <c r="B23" s="185" t="s">
        <v>408</v>
      </c>
      <c r="C23" s="190">
        <v>81.253898146780841</v>
      </c>
      <c r="D23" s="190">
        <v>83.169676068163994</v>
      </c>
      <c r="E23" s="190">
        <v>83.483497161130515</v>
      </c>
      <c r="F23" s="190">
        <v>83.000485511876164</v>
      </c>
      <c r="G23" s="190">
        <v>84.454390104424576</v>
      </c>
      <c r="H23" s="190">
        <v>85.323874139928535</v>
      </c>
      <c r="I23" s="190">
        <v>88.725468290119963</v>
      </c>
      <c r="J23" s="190">
        <v>91.903838753867632</v>
      </c>
      <c r="K23" s="190">
        <v>93.245993532098652</v>
      </c>
      <c r="L23" s="190">
        <v>87.272782751621463</v>
      </c>
      <c r="M23" s="190">
        <v>91.450176210773208</v>
      </c>
      <c r="N23" s="190">
        <v>94.966625591822648</v>
      </c>
      <c r="O23" s="190">
        <v>95.422028959107223</v>
      </c>
      <c r="P23" s="190">
        <v>96.212511161290877</v>
      </c>
      <c r="Q23" s="190">
        <v>98.241072400700745</v>
      </c>
      <c r="R23" s="191">
        <v>100</v>
      </c>
      <c r="S23" s="190">
        <v>102.1806127543224</v>
      </c>
      <c r="T23" s="171"/>
      <c r="U23" s="171"/>
    </row>
    <row r="24" spans="1:21" ht="15" customHeight="1">
      <c r="A24" s="175" t="s">
        <v>409</v>
      </c>
      <c r="B24" s="176"/>
      <c r="T24" s="171"/>
      <c r="U24" s="171"/>
    </row>
    <row r="25" spans="1:21" ht="15" customHeight="1">
      <c r="A25" s="175" t="s">
        <v>638</v>
      </c>
      <c r="B25" s="176"/>
      <c r="T25" s="171"/>
      <c r="U25" s="171"/>
    </row>
    <row r="26" spans="1:21" ht="15" customHeight="1">
      <c r="A26" s="75" t="s">
        <v>636</v>
      </c>
      <c r="B26" s="176"/>
      <c r="T26" s="171"/>
      <c r="U26" s="171"/>
    </row>
    <row r="27" spans="1:21" ht="12.95" customHeight="1">
      <c r="A27" s="75"/>
      <c r="T27" s="171"/>
      <c r="U27" s="171"/>
    </row>
    <row r="28" spans="1:21" ht="12.95" customHeight="1">
      <c r="A28" s="75"/>
      <c r="T28" s="171"/>
      <c r="U28" s="171"/>
    </row>
    <row r="29" spans="1:21" ht="12.95" customHeight="1">
      <c r="B29" s="178"/>
      <c r="T29" s="171"/>
      <c r="U29" s="171"/>
    </row>
    <row r="30" spans="1:21" ht="12.95" customHeight="1">
      <c r="A30" s="179"/>
      <c r="B30" s="178"/>
      <c r="T30" s="171"/>
      <c r="U30" s="171"/>
    </row>
    <row r="31" spans="1:21" ht="12.95" customHeight="1">
      <c r="A31" s="179"/>
      <c r="B31" s="178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71"/>
      <c r="U31" s="171"/>
    </row>
    <row r="32" spans="1:21" ht="12.95" customHeight="1">
      <c r="A32" s="179"/>
      <c r="B32" s="178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71"/>
      <c r="U32" s="171"/>
    </row>
    <row r="33" spans="1:21" ht="12.95" customHeight="1">
      <c r="A33" s="179"/>
      <c r="B33" s="178"/>
      <c r="T33" s="171"/>
      <c r="U33" s="171"/>
    </row>
    <row r="34" spans="1:21" ht="12.95" customHeight="1">
      <c r="A34" s="179"/>
      <c r="B34" s="178"/>
      <c r="T34" s="171"/>
      <c r="U34" s="171"/>
    </row>
    <row r="35" spans="1:21" ht="12.95" customHeight="1">
      <c r="A35" s="179"/>
      <c r="B35" s="178"/>
      <c r="T35" s="171"/>
      <c r="U35" s="171"/>
    </row>
    <row r="36" spans="1:21" ht="12.95" customHeight="1">
      <c r="A36" s="179"/>
      <c r="B36" s="178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71"/>
      <c r="U36" s="171"/>
    </row>
    <row r="37" spans="1:21" ht="12.95" customHeight="1">
      <c r="A37" s="179"/>
      <c r="B37" s="178"/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71"/>
      <c r="U37" s="171"/>
    </row>
    <row r="38" spans="1:21" ht="12.95" customHeight="1">
      <c r="A38" s="179"/>
      <c r="B38" s="178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71"/>
      <c r="U38" s="171"/>
    </row>
    <row r="39" spans="1:21" ht="12.95" customHeight="1">
      <c r="A39" s="179"/>
      <c r="B39" s="178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71"/>
      <c r="U39" s="171"/>
    </row>
    <row r="40" spans="1:21" ht="12.95" customHeight="1">
      <c r="A40" s="179"/>
      <c r="B40" s="178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71"/>
      <c r="U40" s="171"/>
    </row>
    <row r="41" spans="1:21" ht="12.95" customHeight="1">
      <c r="A41" s="179"/>
      <c r="B41" s="178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71"/>
      <c r="U41" s="171"/>
    </row>
    <row r="42" spans="1:21" ht="12.95" customHeight="1">
      <c r="A42" s="179"/>
      <c r="B42" s="178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71"/>
      <c r="U42" s="171"/>
    </row>
    <row r="43" spans="1:21" ht="12.95" customHeight="1">
      <c r="A43" s="179"/>
      <c r="B43" s="178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71"/>
      <c r="U43" s="171"/>
    </row>
    <row r="44" spans="1:21" ht="12.95" customHeight="1">
      <c r="A44" s="179"/>
      <c r="B44" s="178"/>
      <c r="T44" s="171"/>
      <c r="U44" s="171"/>
    </row>
    <row r="45" spans="1:21" ht="12.95" customHeight="1">
      <c r="A45" s="179"/>
      <c r="B45" s="178"/>
      <c r="T45" s="171"/>
      <c r="U45" s="171"/>
    </row>
    <row r="46" spans="1:21" ht="12.95" customHeight="1">
      <c r="A46" s="179"/>
      <c r="B46" s="178"/>
      <c r="T46" s="171"/>
      <c r="U46" s="171"/>
    </row>
    <row r="47" spans="1:21" ht="12.95" customHeight="1">
      <c r="A47" s="179"/>
      <c r="B47" s="178"/>
      <c r="T47" s="171"/>
      <c r="U47" s="171"/>
    </row>
    <row r="48" spans="1:21" ht="12.95" customHeight="1">
      <c r="A48" s="179"/>
      <c r="B48" s="178"/>
      <c r="T48" s="171"/>
      <c r="U48" s="171"/>
    </row>
    <row r="49" spans="1:21" ht="12.95" customHeight="1">
      <c r="A49" s="179"/>
      <c r="B49" s="178"/>
      <c r="T49" s="171"/>
      <c r="U49" s="171"/>
    </row>
    <row r="50" spans="1:21" ht="12.95" customHeight="1">
      <c r="A50" s="179"/>
      <c r="B50" s="178"/>
      <c r="T50" s="171"/>
      <c r="U50" s="171"/>
    </row>
    <row r="51" spans="1:21" ht="12.95" customHeight="1">
      <c r="A51" s="179"/>
      <c r="B51" s="178"/>
      <c r="T51" s="171"/>
      <c r="U51" s="171"/>
    </row>
    <row r="52" spans="1:21" ht="12.95" customHeight="1">
      <c r="A52" s="179"/>
      <c r="B52" s="178"/>
      <c r="T52" s="171"/>
      <c r="U52" s="171"/>
    </row>
    <row r="53" spans="1:21" ht="12.95" customHeight="1">
      <c r="A53" s="179"/>
      <c r="B53" s="178"/>
      <c r="T53" s="171"/>
      <c r="U53" s="171"/>
    </row>
    <row r="54" spans="1:21" ht="12.95" customHeight="1">
      <c r="A54" s="179"/>
      <c r="B54" s="178"/>
      <c r="T54" s="171"/>
      <c r="U54" s="171"/>
    </row>
    <row r="55" spans="1:21" ht="12.95" customHeight="1">
      <c r="A55" s="179"/>
      <c r="B55" s="178"/>
      <c r="T55" s="171"/>
      <c r="U55" s="171"/>
    </row>
    <row r="56" spans="1:21" ht="12.95" customHeight="1">
      <c r="A56" s="179"/>
      <c r="B56" s="178"/>
      <c r="T56" s="171"/>
      <c r="U56" s="171"/>
    </row>
    <row r="57" spans="1:21" ht="12.95" customHeight="1">
      <c r="A57" s="179"/>
      <c r="B57" s="178"/>
      <c r="T57" s="171"/>
      <c r="U57" s="171"/>
    </row>
    <row r="58" spans="1:21" ht="12.95" customHeight="1">
      <c r="A58" s="179"/>
      <c r="B58" s="178"/>
      <c r="T58" s="171"/>
      <c r="U58" s="171"/>
    </row>
    <row r="59" spans="1:21" ht="12.95" customHeight="1">
      <c r="A59" s="179"/>
      <c r="B59" s="178"/>
      <c r="T59" s="171"/>
      <c r="U59" s="171"/>
    </row>
    <row r="60" spans="1:21" ht="12.95" customHeight="1">
      <c r="A60" s="179"/>
      <c r="B60" s="178"/>
      <c r="T60" s="171"/>
      <c r="U60" s="171"/>
    </row>
    <row r="61" spans="1:21" ht="12.95" customHeight="1">
      <c r="A61" s="179"/>
      <c r="B61" s="178"/>
      <c r="T61" s="171"/>
      <c r="U61" s="171"/>
    </row>
    <row r="62" spans="1:21" ht="12.95" customHeight="1">
      <c r="A62" s="179"/>
      <c r="B62" s="178"/>
      <c r="T62" s="171"/>
      <c r="U62" s="171"/>
    </row>
    <row r="63" spans="1:21" ht="12.95" customHeight="1">
      <c r="A63" s="179"/>
      <c r="B63" s="178"/>
      <c r="T63" s="171"/>
      <c r="U63" s="171"/>
    </row>
    <row r="64" spans="1:21" ht="12.95" customHeight="1">
      <c r="A64" s="179"/>
      <c r="B64" s="178"/>
      <c r="T64" s="171"/>
      <c r="U64" s="171"/>
    </row>
    <row r="65" spans="1:21" ht="12.95" customHeight="1">
      <c r="A65" s="179"/>
      <c r="B65" s="178"/>
      <c r="T65" s="171"/>
      <c r="U65" s="171"/>
    </row>
    <row r="66" spans="1:21" ht="12.95" customHeight="1">
      <c r="A66" s="179"/>
      <c r="B66" s="178"/>
      <c r="T66" s="171"/>
      <c r="U66" s="171"/>
    </row>
    <row r="67" spans="1:21" ht="12.95" customHeight="1">
      <c r="A67" s="179"/>
      <c r="B67" s="178"/>
      <c r="T67" s="171"/>
      <c r="U67" s="171"/>
    </row>
    <row r="68" spans="1:21" ht="12.95" customHeight="1">
      <c r="A68" s="179"/>
      <c r="B68" s="178"/>
      <c r="T68" s="171"/>
      <c r="U68" s="171"/>
    </row>
    <row r="69" spans="1:21" ht="12.95" customHeight="1">
      <c r="A69" s="179"/>
      <c r="B69" s="178"/>
      <c r="T69" s="171"/>
      <c r="U69" s="171"/>
    </row>
    <row r="70" spans="1:21" ht="12.95" customHeight="1">
      <c r="A70" s="179"/>
      <c r="B70" s="178"/>
      <c r="T70" s="171"/>
      <c r="U70" s="171"/>
    </row>
    <row r="71" spans="1:21" ht="12.95" customHeight="1">
      <c r="A71" s="179"/>
      <c r="B71" s="178"/>
      <c r="T71" s="171"/>
      <c r="U71" s="171"/>
    </row>
    <row r="72" spans="1:21" ht="9" customHeight="1">
      <c r="A72" s="179"/>
      <c r="B72" s="178"/>
      <c r="T72" s="171"/>
      <c r="U72" s="171"/>
    </row>
    <row r="73" spans="1:21" ht="15" customHeight="1">
      <c r="A73" s="179"/>
      <c r="B73" s="178"/>
      <c r="T73" s="171"/>
      <c r="U73" s="171"/>
    </row>
    <row r="74" spans="1:21" ht="12" customHeight="1">
      <c r="A74" s="179"/>
      <c r="B74" s="178"/>
    </row>
    <row r="75" spans="1:21" ht="12" customHeight="1">
      <c r="A75" s="179"/>
      <c r="B75" s="178"/>
    </row>
    <row r="76" spans="1:21" ht="12" customHeight="1">
      <c r="A76" s="179"/>
      <c r="B76" s="178"/>
    </row>
    <row r="77" spans="1:21" ht="12" customHeight="1">
      <c r="A77" s="179"/>
      <c r="B77" s="178"/>
    </row>
    <row r="78" spans="1:21" ht="12" customHeight="1">
      <c r="A78" s="179"/>
      <c r="B78" s="178"/>
    </row>
    <row r="79" spans="1:21" ht="12" customHeight="1">
      <c r="A79" s="179"/>
      <c r="B79" s="178"/>
    </row>
    <row r="80" spans="1:21" ht="12" customHeight="1">
      <c r="A80" s="179"/>
      <c r="B80" s="178"/>
    </row>
    <row r="81" spans="1:2" ht="12" customHeight="1">
      <c r="A81" s="179"/>
      <c r="B81" s="178"/>
    </row>
    <row r="82" spans="1:2" ht="12" customHeight="1">
      <c r="A82" s="179"/>
      <c r="B82" s="178"/>
    </row>
    <row r="83" spans="1:2" ht="12" customHeight="1">
      <c r="A83" s="179"/>
      <c r="B83" s="178"/>
    </row>
    <row r="84" spans="1:2" ht="12" customHeight="1">
      <c r="A84" s="179"/>
      <c r="B84" s="178"/>
    </row>
    <row r="85" spans="1:2" ht="12" customHeight="1">
      <c r="A85" s="179"/>
      <c r="B85" s="178"/>
    </row>
    <row r="86" spans="1:2" ht="12" customHeight="1">
      <c r="A86" s="179"/>
      <c r="B86" s="178"/>
    </row>
    <row r="87" spans="1:2" ht="12" customHeight="1">
      <c r="A87" s="179"/>
      <c r="B87" s="178"/>
    </row>
    <row r="88" spans="1:2">
      <c r="A88" s="179"/>
      <c r="B88" s="178"/>
    </row>
    <row r="89" spans="1:2">
      <c r="A89" s="179"/>
      <c r="B89" s="178"/>
    </row>
    <row r="90" spans="1:2">
      <c r="A90" s="179"/>
      <c r="B90" s="178"/>
    </row>
    <row r="91" spans="1:2">
      <c r="A91" s="179"/>
      <c r="B91" s="178"/>
    </row>
    <row r="92" spans="1:2">
      <c r="A92" s="179"/>
      <c r="B92" s="178"/>
    </row>
    <row r="93" spans="1:2">
      <c r="A93" s="179"/>
      <c r="B93" s="178"/>
    </row>
    <row r="94" spans="1:2">
      <c r="A94" s="179"/>
      <c r="B94" s="178"/>
    </row>
    <row r="95" spans="1:2">
      <c r="A95" s="179"/>
      <c r="B95" s="178"/>
    </row>
    <row r="96" spans="1:2">
      <c r="A96" s="179"/>
      <c r="B96" s="178"/>
    </row>
    <row r="97" spans="1:2">
      <c r="A97" s="179"/>
      <c r="B97" s="178"/>
    </row>
    <row r="98" spans="1:2">
      <c r="A98" s="179"/>
      <c r="B98" s="178"/>
    </row>
    <row r="99" spans="1:2">
      <c r="A99" s="179"/>
      <c r="B99" s="178"/>
    </row>
    <row r="100" spans="1:2">
      <c r="A100" s="179"/>
      <c r="B100" s="178"/>
    </row>
    <row r="101" spans="1:2">
      <c r="A101" s="179"/>
      <c r="B101" s="178"/>
    </row>
    <row r="102" spans="1:2">
      <c r="A102" s="179"/>
      <c r="B102" s="178"/>
    </row>
    <row r="103" spans="1:2">
      <c r="A103" s="179"/>
      <c r="B103" s="178"/>
    </row>
    <row r="104" spans="1:2">
      <c r="A104" s="179"/>
      <c r="B104" s="178"/>
    </row>
    <row r="105" spans="1:2">
      <c r="A105" s="179"/>
      <c r="B105" s="178"/>
    </row>
    <row r="106" spans="1:2">
      <c r="A106" s="179"/>
      <c r="B106" s="178"/>
    </row>
    <row r="107" spans="1:2">
      <c r="A107" s="179"/>
      <c r="B107" s="178"/>
    </row>
    <row r="108" spans="1:2">
      <c r="A108" s="179"/>
      <c r="B108" s="178"/>
    </row>
    <row r="109" spans="1:2">
      <c r="A109" s="179"/>
      <c r="B109" s="178"/>
    </row>
    <row r="110" spans="1:2">
      <c r="A110" s="179"/>
      <c r="B110" s="178"/>
    </row>
    <row r="111" spans="1:2">
      <c r="A111" s="179"/>
      <c r="B111" s="178"/>
    </row>
    <row r="112" spans="1:2">
      <c r="A112" s="179"/>
      <c r="B112" s="178"/>
    </row>
    <row r="113" spans="1:2">
      <c r="A113" s="179"/>
      <c r="B113" s="178"/>
    </row>
    <row r="114" spans="1:2">
      <c r="A114" s="179"/>
      <c r="B114" s="178"/>
    </row>
    <row r="115" spans="1:2">
      <c r="A115" s="179"/>
      <c r="B115" s="178"/>
    </row>
    <row r="116" spans="1:2">
      <c r="A116" s="179"/>
      <c r="B116" s="178"/>
    </row>
    <row r="117" spans="1:2">
      <c r="A117" s="179"/>
      <c r="B117" s="178"/>
    </row>
    <row r="118" spans="1:2">
      <c r="A118" s="179"/>
      <c r="B118" s="178"/>
    </row>
    <row r="119" spans="1:2">
      <c r="A119" s="179"/>
      <c r="B119" s="178"/>
    </row>
    <row r="120" spans="1:2">
      <c r="A120" s="179"/>
      <c r="B120" s="178"/>
    </row>
    <row r="121" spans="1:2">
      <c r="A121" s="179"/>
      <c r="B121" s="178"/>
    </row>
    <row r="122" spans="1:2">
      <c r="A122" s="179"/>
      <c r="B122" s="178"/>
    </row>
    <row r="123" spans="1:2">
      <c r="A123" s="179"/>
      <c r="B123" s="178"/>
    </row>
    <row r="124" spans="1:2">
      <c r="A124" s="179"/>
      <c r="B124" s="178"/>
    </row>
    <row r="125" spans="1:2">
      <c r="A125" s="179"/>
      <c r="B125" s="178"/>
    </row>
    <row r="126" spans="1:2">
      <c r="A126" s="179"/>
      <c r="B126" s="178"/>
    </row>
    <row r="127" spans="1:2">
      <c r="A127" s="179"/>
      <c r="B127" s="178"/>
    </row>
    <row r="128" spans="1:2">
      <c r="A128" s="179"/>
      <c r="B128" s="178"/>
    </row>
    <row r="129" spans="1:2">
      <c r="A129" s="179"/>
      <c r="B129" s="178"/>
    </row>
    <row r="130" spans="1:2">
      <c r="A130" s="179"/>
      <c r="B130" s="178"/>
    </row>
    <row r="131" spans="1:2">
      <c r="A131" s="179"/>
      <c r="B131" s="178"/>
    </row>
    <row r="132" spans="1:2">
      <c r="A132" s="179"/>
      <c r="B132" s="178"/>
    </row>
    <row r="133" spans="1:2">
      <c r="A133" s="179"/>
      <c r="B133" s="178"/>
    </row>
    <row r="134" spans="1:2">
      <c r="A134" s="179"/>
      <c r="B134" s="178"/>
    </row>
    <row r="135" spans="1:2">
      <c r="A135" s="179"/>
      <c r="B135" s="178"/>
    </row>
    <row r="136" spans="1:2">
      <c r="A136" s="179"/>
      <c r="B136" s="178"/>
    </row>
    <row r="137" spans="1:2">
      <c r="B137" s="178"/>
    </row>
    <row r="138" spans="1:2">
      <c r="B138" s="178"/>
    </row>
    <row r="139" spans="1:2">
      <c r="B139" s="178"/>
    </row>
    <row r="140" spans="1:2">
      <c r="B140" s="178"/>
    </row>
    <row r="141" spans="1:2">
      <c r="B141" s="178"/>
    </row>
    <row r="142" spans="1:2">
      <c r="B142" s="178"/>
    </row>
    <row r="143" spans="1:2">
      <c r="B143" s="178"/>
    </row>
    <row r="144" spans="1:2">
      <c r="B144" s="178"/>
    </row>
    <row r="145" spans="2:2">
      <c r="B145" s="178"/>
    </row>
    <row r="146" spans="2:2">
      <c r="B146" s="178"/>
    </row>
    <row r="147" spans="2:2">
      <c r="B147" s="178"/>
    </row>
    <row r="148" spans="2:2">
      <c r="B148" s="178"/>
    </row>
    <row r="149" spans="2:2">
      <c r="B149" s="178"/>
    </row>
    <row r="150" spans="2:2">
      <c r="B150" s="178"/>
    </row>
    <row r="151" spans="2:2">
      <c r="B151" s="178"/>
    </row>
    <row r="152" spans="2:2">
      <c r="B152" s="178"/>
    </row>
    <row r="153" spans="2:2">
      <c r="B153" s="178"/>
    </row>
    <row r="154" spans="2:2">
      <c r="B154" s="178"/>
    </row>
    <row r="155" spans="2:2">
      <c r="B155" s="178"/>
    </row>
    <row r="156" spans="2:2">
      <c r="B156" s="178"/>
    </row>
    <row r="157" spans="2:2">
      <c r="B157" s="178"/>
    </row>
    <row r="158" spans="2:2">
      <c r="B158" s="178"/>
    </row>
    <row r="159" spans="2:2">
      <c r="B159" s="178"/>
    </row>
    <row r="160" spans="2:2">
      <c r="B160" s="178"/>
    </row>
    <row r="161" spans="2:2">
      <c r="B161" s="178"/>
    </row>
    <row r="162" spans="2:2">
      <c r="B162" s="178"/>
    </row>
    <row r="163" spans="2:2">
      <c r="B163" s="178"/>
    </row>
  </sheetData>
  <printOptions horizontalCentered="1"/>
  <pageMargins left="0.59055118110236227" right="0.39370078740157483" top="0.78740157480314965" bottom="0.59055118110236227" header="0.11811023622047245" footer="0.19685039370078741"/>
  <pageSetup paperSize="9" scale="75" orientation="portrait" r:id="rId1"/>
  <headerFooter alignWithMargins="0">
    <oddFooter>&amp;L&amp;"MetaNormalLF-Roman,Standard"Statistisches Bundesamt, Tabellen zu den UGR, Teil 1,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zoomScaleNormal="100" zoomScaleSheetLayoutView="100" workbookViewId="0"/>
  </sheetViews>
  <sheetFormatPr baseColWidth="10" defaultRowHeight="12.75"/>
  <cols>
    <col min="1" max="1" width="8.42578125" style="22" customWidth="1"/>
    <col min="2" max="2" width="11.140625" style="22" customWidth="1"/>
    <col min="3" max="3" width="42.7109375" style="21" customWidth="1"/>
    <col min="4" max="4" width="40.7109375" style="21" customWidth="1"/>
    <col min="5" max="16384" width="11.42578125" style="21"/>
  </cols>
  <sheetData>
    <row r="1" spans="1:4" ht="18">
      <c r="A1" s="19" t="s">
        <v>13</v>
      </c>
      <c r="B1" s="20"/>
      <c r="C1" s="20"/>
    </row>
    <row r="2" spans="1:4" ht="13.5" customHeight="1">
      <c r="C2" s="23"/>
    </row>
    <row r="3" spans="1:4" ht="12.75" customHeight="1">
      <c r="A3" s="24"/>
      <c r="B3" s="24"/>
      <c r="C3" s="25"/>
    </row>
    <row r="4" spans="1:4" ht="15" customHeight="1">
      <c r="A4" s="26" t="s">
        <v>14</v>
      </c>
      <c r="B4" s="26" t="s">
        <v>15</v>
      </c>
      <c r="C4" s="26" t="s">
        <v>16</v>
      </c>
    </row>
    <row r="5" spans="1:4" ht="15" customHeight="1">
      <c r="A5" s="26"/>
      <c r="B5" s="26"/>
      <c r="C5" s="26"/>
    </row>
    <row r="6" spans="1:4" ht="15" customHeight="1">
      <c r="A6" s="26"/>
      <c r="B6" s="27" t="s">
        <v>17</v>
      </c>
      <c r="C6" s="28" t="s">
        <v>18</v>
      </c>
    </row>
    <row r="7" spans="1:4" ht="15" customHeight="1">
      <c r="A7" s="26"/>
      <c r="B7" s="27" t="s">
        <v>19</v>
      </c>
      <c r="C7" s="28" t="s">
        <v>20</v>
      </c>
    </row>
    <row r="8" spans="1:4" ht="15" customHeight="1">
      <c r="A8" s="26"/>
      <c r="B8" s="27" t="s">
        <v>21</v>
      </c>
      <c r="C8" s="29" t="s">
        <v>22</v>
      </c>
    </row>
    <row r="9" spans="1:4" ht="15" customHeight="1">
      <c r="A9" s="26"/>
      <c r="B9" s="30" t="s">
        <v>23</v>
      </c>
      <c r="C9" s="31" t="s">
        <v>24</v>
      </c>
      <c r="D9" s="325" t="s">
        <v>131</v>
      </c>
    </row>
    <row r="10" spans="1:4" ht="15" customHeight="1">
      <c r="A10" s="26"/>
      <c r="B10" s="30" t="s">
        <v>25</v>
      </c>
      <c r="C10" s="31" t="s">
        <v>26</v>
      </c>
      <c r="D10" s="325"/>
    </row>
    <row r="11" spans="1:4" ht="15" customHeight="1">
      <c r="A11" s="26"/>
      <c r="B11" s="27" t="s">
        <v>27</v>
      </c>
      <c r="C11" s="28" t="s">
        <v>28</v>
      </c>
    </row>
    <row r="12" spans="1:4" ht="15" customHeight="1">
      <c r="A12" s="26"/>
      <c r="B12" s="26"/>
      <c r="C12" s="26"/>
    </row>
    <row r="13" spans="1:4" ht="15" customHeight="1">
      <c r="A13" s="32"/>
      <c r="B13" s="26" t="s">
        <v>29</v>
      </c>
      <c r="C13" s="26" t="s">
        <v>30</v>
      </c>
    </row>
    <row r="14" spans="1:4" ht="15" customHeight="1">
      <c r="A14" s="32"/>
      <c r="B14" s="26"/>
      <c r="C14" s="26"/>
    </row>
    <row r="15" spans="1:4" ht="15" customHeight="1">
      <c r="A15" s="32"/>
      <c r="B15" s="27" t="s">
        <v>31</v>
      </c>
      <c r="C15" s="28" t="s">
        <v>573</v>
      </c>
    </row>
    <row r="16" spans="1:4" ht="15" customHeight="1">
      <c r="A16" s="32"/>
      <c r="B16" s="27" t="s">
        <v>32</v>
      </c>
      <c r="C16" s="28" t="s">
        <v>574</v>
      </c>
    </row>
    <row r="17" spans="1:3" ht="15" customHeight="1">
      <c r="A17" s="32"/>
      <c r="B17" s="27" t="s">
        <v>33</v>
      </c>
      <c r="C17" s="28" t="s">
        <v>575</v>
      </c>
    </row>
    <row r="18" spans="1:3" ht="12.75" customHeight="1">
      <c r="A18" s="32"/>
      <c r="B18" s="32"/>
      <c r="C18" s="33"/>
    </row>
    <row r="19" spans="1:3" ht="12.75" customHeight="1">
      <c r="A19" s="32"/>
      <c r="B19" s="32"/>
      <c r="C19" s="33"/>
    </row>
    <row r="20" spans="1:3" ht="15" customHeight="1">
      <c r="A20" s="33" t="s">
        <v>34</v>
      </c>
      <c r="B20" s="33" t="s">
        <v>35</v>
      </c>
      <c r="C20" s="33" t="s">
        <v>36</v>
      </c>
    </row>
    <row r="21" spans="1:3" ht="12.75" customHeight="1">
      <c r="C21" s="22"/>
    </row>
    <row r="22" spans="1:3" ht="12.75" customHeight="1">
      <c r="C22" s="22"/>
    </row>
    <row r="23" spans="1:3" ht="15" customHeight="1">
      <c r="A23" s="32" t="s">
        <v>37</v>
      </c>
      <c r="B23" s="32" t="s">
        <v>38</v>
      </c>
      <c r="C23" s="32" t="s">
        <v>39</v>
      </c>
    </row>
    <row r="24" spans="1:3" ht="13.5" customHeight="1">
      <c r="A24" s="32"/>
      <c r="B24" s="32"/>
      <c r="C24" s="32"/>
    </row>
    <row r="25" spans="1:3" ht="13.5" customHeight="1">
      <c r="A25" s="32"/>
      <c r="B25" s="32"/>
      <c r="C25" s="32"/>
    </row>
    <row r="26" spans="1:3" ht="15" customHeight="1">
      <c r="A26" s="32" t="s">
        <v>40</v>
      </c>
      <c r="B26" s="32" t="s">
        <v>41</v>
      </c>
      <c r="C26" s="32" t="s">
        <v>42</v>
      </c>
    </row>
    <row r="27" spans="1:3" ht="15" customHeight="1">
      <c r="A27" s="32"/>
      <c r="B27" s="32" t="s">
        <v>43</v>
      </c>
      <c r="C27" s="32" t="s">
        <v>44</v>
      </c>
    </row>
    <row r="28" spans="1:3" ht="15" customHeight="1">
      <c r="A28" s="32"/>
      <c r="B28" s="32" t="s">
        <v>45</v>
      </c>
      <c r="C28" s="32" t="s">
        <v>46</v>
      </c>
    </row>
    <row r="29" spans="1:3" ht="15" customHeight="1">
      <c r="A29" s="32"/>
      <c r="B29" s="32" t="s">
        <v>47</v>
      </c>
      <c r="C29" s="32" t="s">
        <v>48</v>
      </c>
    </row>
    <row r="30" spans="1:3" ht="15" customHeight="1">
      <c r="A30" s="27"/>
      <c r="B30" s="32" t="s">
        <v>49</v>
      </c>
      <c r="C30" s="32" t="s">
        <v>50</v>
      </c>
    </row>
    <row r="31" spans="1:3" ht="13.5" customHeight="1">
      <c r="A31" s="25"/>
      <c r="B31" s="25"/>
      <c r="C31" s="25"/>
    </row>
    <row r="32" spans="1:3" ht="13.5" customHeight="1">
      <c r="A32" s="25"/>
      <c r="B32" s="25"/>
      <c r="C32" s="25"/>
    </row>
    <row r="33" spans="1:3" s="34" customFormat="1" ht="15" customHeight="1">
      <c r="A33" s="32" t="s">
        <v>51</v>
      </c>
      <c r="B33" s="32" t="s">
        <v>52</v>
      </c>
      <c r="C33" s="32" t="s">
        <v>53</v>
      </c>
    </row>
    <row r="34" spans="1:3" ht="15" customHeight="1">
      <c r="B34" s="32" t="s">
        <v>54</v>
      </c>
      <c r="C34" s="32" t="s">
        <v>55</v>
      </c>
    </row>
    <row r="35" spans="1:3" ht="15" customHeight="1">
      <c r="B35" s="32" t="s">
        <v>56</v>
      </c>
      <c r="C35" s="32" t="s">
        <v>57</v>
      </c>
    </row>
  </sheetData>
  <mergeCells count="1">
    <mergeCell ref="D9:D10"/>
  </mergeCells>
  <hyperlinks>
    <hyperlink ref="C6" location="'1.1'!A1" display="Bevölkerung und Wirtschaft"/>
    <hyperlink ref="C7" location="'1.2'!A1" display="Einsatz von Umweltfaktoren für wirtschaftliche Zwecke"/>
    <hyperlink ref="C8" location="'1.3'!A1" display="Bevölkerung, Konsumausgaben und direkter Einsatz von Umweltfaktoren der privaten Haushalte"/>
    <hyperlink ref="C11" location="'1.6'!A1" display="Indikatoren zu Umwelt und Ökonomie der deutschen Nachhaltigkeitsstrategie"/>
    <hyperlink ref="C15" location="'2.1'!A1" display="Bruttowertschöpfung 2000 bis 2015 (in jeweiligen Preisen, Mill. EUR)"/>
    <hyperlink ref="C16" location="'2.2'!A1" display="Bruttowertschöpfung 2000 bis 2015 (in jeweiligen Preisen, in Prozent)"/>
    <hyperlink ref="C17" location="'2.3'!A1" display="Bruttowertschöpfung 2000 bis 2015 (preisbereinigt, 2005 = 100)"/>
  </hyperlinks>
  <pageMargins left="0.78740157480314965" right="0.59055118110236227" top="0.78740157480314965" bottom="0.78740157480314965" header="0.11811023622047245" footer="0.19685039370078741"/>
  <pageSetup paperSize="9" scale="80" orientation="portrait" r:id="rId1"/>
  <headerFooter alignWithMargins="0">
    <oddFooter>&amp;L&amp;"MetaNormalLF-Roman,Standard"Statistisches Bundesamt, Tabellen zu den UGR, Teil 1, 2019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workbookViewId="0"/>
  </sheetViews>
  <sheetFormatPr baseColWidth="10" defaultRowHeight="12.75"/>
  <cols>
    <col min="1" max="1" width="16.28515625" style="35" customWidth="1"/>
    <col min="2" max="2" width="11.42578125" style="35"/>
    <col min="3" max="3" width="2.7109375" style="35" customWidth="1"/>
    <col min="4" max="4" width="16.28515625" style="35" customWidth="1"/>
    <col min="5" max="256" width="11.42578125" style="35"/>
    <col min="257" max="257" width="16.28515625" style="35" customWidth="1"/>
    <col min="258" max="258" width="11.42578125" style="35"/>
    <col min="259" max="259" width="2.7109375" style="35" customWidth="1"/>
    <col min="260" max="512" width="11.42578125" style="35"/>
    <col min="513" max="513" width="16.28515625" style="35" customWidth="1"/>
    <col min="514" max="514" width="11.42578125" style="35"/>
    <col min="515" max="515" width="2.7109375" style="35" customWidth="1"/>
    <col min="516" max="768" width="11.42578125" style="35"/>
    <col min="769" max="769" width="16.28515625" style="35" customWidth="1"/>
    <col min="770" max="770" width="11.42578125" style="35"/>
    <col min="771" max="771" width="2.7109375" style="35" customWidth="1"/>
    <col min="772" max="1024" width="11.42578125" style="35"/>
    <col min="1025" max="1025" width="16.28515625" style="35" customWidth="1"/>
    <col min="1026" max="1026" width="11.42578125" style="35"/>
    <col min="1027" max="1027" width="2.7109375" style="35" customWidth="1"/>
    <col min="1028" max="1280" width="11.42578125" style="35"/>
    <col min="1281" max="1281" width="16.28515625" style="35" customWidth="1"/>
    <col min="1282" max="1282" width="11.42578125" style="35"/>
    <col min="1283" max="1283" width="2.7109375" style="35" customWidth="1"/>
    <col min="1284" max="1536" width="11.42578125" style="35"/>
    <col min="1537" max="1537" width="16.28515625" style="35" customWidth="1"/>
    <col min="1538" max="1538" width="11.42578125" style="35"/>
    <col min="1539" max="1539" width="2.7109375" style="35" customWidth="1"/>
    <col min="1540" max="1792" width="11.42578125" style="35"/>
    <col min="1793" max="1793" width="16.28515625" style="35" customWidth="1"/>
    <col min="1794" max="1794" width="11.42578125" style="35"/>
    <col min="1795" max="1795" width="2.7109375" style="35" customWidth="1"/>
    <col min="1796" max="2048" width="11.42578125" style="35"/>
    <col min="2049" max="2049" width="16.28515625" style="35" customWidth="1"/>
    <col min="2050" max="2050" width="11.42578125" style="35"/>
    <col min="2051" max="2051" width="2.7109375" style="35" customWidth="1"/>
    <col min="2052" max="2304" width="11.42578125" style="35"/>
    <col min="2305" max="2305" width="16.28515625" style="35" customWidth="1"/>
    <col min="2306" max="2306" width="11.42578125" style="35"/>
    <col min="2307" max="2307" width="2.7109375" style="35" customWidth="1"/>
    <col min="2308" max="2560" width="11.42578125" style="35"/>
    <col min="2561" max="2561" width="16.28515625" style="35" customWidth="1"/>
    <col min="2562" max="2562" width="11.42578125" style="35"/>
    <col min="2563" max="2563" width="2.7109375" style="35" customWidth="1"/>
    <col min="2564" max="2816" width="11.42578125" style="35"/>
    <col min="2817" max="2817" width="16.28515625" style="35" customWidth="1"/>
    <col min="2818" max="2818" width="11.42578125" style="35"/>
    <col min="2819" max="2819" width="2.7109375" style="35" customWidth="1"/>
    <col min="2820" max="3072" width="11.42578125" style="35"/>
    <col min="3073" max="3073" width="16.28515625" style="35" customWidth="1"/>
    <col min="3074" max="3074" width="11.42578125" style="35"/>
    <col min="3075" max="3075" width="2.7109375" style="35" customWidth="1"/>
    <col min="3076" max="3328" width="11.42578125" style="35"/>
    <col min="3329" max="3329" width="16.28515625" style="35" customWidth="1"/>
    <col min="3330" max="3330" width="11.42578125" style="35"/>
    <col min="3331" max="3331" width="2.7109375" style="35" customWidth="1"/>
    <col min="3332" max="3584" width="11.42578125" style="35"/>
    <col min="3585" max="3585" width="16.28515625" style="35" customWidth="1"/>
    <col min="3586" max="3586" width="11.42578125" style="35"/>
    <col min="3587" max="3587" width="2.7109375" style="35" customWidth="1"/>
    <col min="3588" max="3840" width="11.42578125" style="35"/>
    <col min="3841" max="3841" width="16.28515625" style="35" customWidth="1"/>
    <col min="3842" max="3842" width="11.42578125" style="35"/>
    <col min="3843" max="3843" width="2.7109375" style="35" customWidth="1"/>
    <col min="3844" max="4096" width="11.42578125" style="35"/>
    <col min="4097" max="4097" width="16.28515625" style="35" customWidth="1"/>
    <col min="4098" max="4098" width="11.42578125" style="35"/>
    <col min="4099" max="4099" width="2.7109375" style="35" customWidth="1"/>
    <col min="4100" max="4352" width="11.42578125" style="35"/>
    <col min="4353" max="4353" width="16.28515625" style="35" customWidth="1"/>
    <col min="4354" max="4354" width="11.42578125" style="35"/>
    <col min="4355" max="4355" width="2.7109375" style="35" customWidth="1"/>
    <col min="4356" max="4608" width="11.42578125" style="35"/>
    <col min="4609" max="4609" width="16.28515625" style="35" customWidth="1"/>
    <col min="4610" max="4610" width="11.42578125" style="35"/>
    <col min="4611" max="4611" width="2.7109375" style="35" customWidth="1"/>
    <col min="4612" max="4864" width="11.42578125" style="35"/>
    <col min="4865" max="4865" width="16.28515625" style="35" customWidth="1"/>
    <col min="4866" max="4866" width="11.42578125" style="35"/>
    <col min="4867" max="4867" width="2.7109375" style="35" customWidth="1"/>
    <col min="4868" max="5120" width="11.42578125" style="35"/>
    <col min="5121" max="5121" width="16.28515625" style="35" customWidth="1"/>
    <col min="5122" max="5122" width="11.42578125" style="35"/>
    <col min="5123" max="5123" width="2.7109375" style="35" customWidth="1"/>
    <col min="5124" max="5376" width="11.42578125" style="35"/>
    <col min="5377" max="5377" width="16.28515625" style="35" customWidth="1"/>
    <col min="5378" max="5378" width="11.42578125" style="35"/>
    <col min="5379" max="5379" width="2.7109375" style="35" customWidth="1"/>
    <col min="5380" max="5632" width="11.42578125" style="35"/>
    <col min="5633" max="5633" width="16.28515625" style="35" customWidth="1"/>
    <col min="5634" max="5634" width="11.42578125" style="35"/>
    <col min="5635" max="5635" width="2.7109375" style="35" customWidth="1"/>
    <col min="5636" max="5888" width="11.42578125" style="35"/>
    <col min="5889" max="5889" width="16.28515625" style="35" customWidth="1"/>
    <col min="5890" max="5890" width="11.42578125" style="35"/>
    <col min="5891" max="5891" width="2.7109375" style="35" customWidth="1"/>
    <col min="5892" max="6144" width="11.42578125" style="35"/>
    <col min="6145" max="6145" width="16.28515625" style="35" customWidth="1"/>
    <col min="6146" max="6146" width="11.42578125" style="35"/>
    <col min="6147" max="6147" width="2.7109375" style="35" customWidth="1"/>
    <col min="6148" max="6400" width="11.42578125" style="35"/>
    <col min="6401" max="6401" width="16.28515625" style="35" customWidth="1"/>
    <col min="6402" max="6402" width="11.42578125" style="35"/>
    <col min="6403" max="6403" width="2.7109375" style="35" customWidth="1"/>
    <col min="6404" max="6656" width="11.42578125" style="35"/>
    <col min="6657" max="6657" width="16.28515625" style="35" customWidth="1"/>
    <col min="6658" max="6658" width="11.42578125" style="35"/>
    <col min="6659" max="6659" width="2.7109375" style="35" customWidth="1"/>
    <col min="6660" max="6912" width="11.42578125" style="35"/>
    <col min="6913" max="6913" width="16.28515625" style="35" customWidth="1"/>
    <col min="6914" max="6914" width="11.42578125" style="35"/>
    <col min="6915" max="6915" width="2.7109375" style="35" customWidth="1"/>
    <col min="6916" max="7168" width="11.42578125" style="35"/>
    <col min="7169" max="7169" width="16.28515625" style="35" customWidth="1"/>
    <col min="7170" max="7170" width="11.42578125" style="35"/>
    <col min="7171" max="7171" width="2.7109375" style="35" customWidth="1"/>
    <col min="7172" max="7424" width="11.42578125" style="35"/>
    <col min="7425" max="7425" width="16.28515625" style="35" customWidth="1"/>
    <col min="7426" max="7426" width="11.42578125" style="35"/>
    <col min="7427" max="7427" width="2.7109375" style="35" customWidth="1"/>
    <col min="7428" max="7680" width="11.42578125" style="35"/>
    <col min="7681" max="7681" width="16.28515625" style="35" customWidth="1"/>
    <col min="7682" max="7682" width="11.42578125" style="35"/>
    <col min="7683" max="7683" width="2.7109375" style="35" customWidth="1"/>
    <col min="7684" max="7936" width="11.42578125" style="35"/>
    <col min="7937" max="7937" width="16.28515625" style="35" customWidth="1"/>
    <col min="7938" max="7938" width="11.42578125" style="35"/>
    <col min="7939" max="7939" width="2.7109375" style="35" customWidth="1"/>
    <col min="7940" max="8192" width="11.42578125" style="35"/>
    <col min="8193" max="8193" width="16.28515625" style="35" customWidth="1"/>
    <col min="8194" max="8194" width="11.42578125" style="35"/>
    <col min="8195" max="8195" width="2.7109375" style="35" customWidth="1"/>
    <col min="8196" max="8448" width="11.42578125" style="35"/>
    <col min="8449" max="8449" width="16.28515625" style="35" customWidth="1"/>
    <col min="8450" max="8450" width="11.42578125" style="35"/>
    <col min="8451" max="8451" width="2.7109375" style="35" customWidth="1"/>
    <col min="8452" max="8704" width="11.42578125" style="35"/>
    <col min="8705" max="8705" width="16.28515625" style="35" customWidth="1"/>
    <col min="8706" max="8706" width="11.42578125" style="35"/>
    <col min="8707" max="8707" width="2.7109375" style="35" customWidth="1"/>
    <col min="8708" max="8960" width="11.42578125" style="35"/>
    <col min="8961" max="8961" width="16.28515625" style="35" customWidth="1"/>
    <col min="8962" max="8962" width="11.42578125" style="35"/>
    <col min="8963" max="8963" width="2.7109375" style="35" customWidth="1"/>
    <col min="8964" max="9216" width="11.42578125" style="35"/>
    <col min="9217" max="9217" width="16.28515625" style="35" customWidth="1"/>
    <col min="9218" max="9218" width="11.42578125" style="35"/>
    <col min="9219" max="9219" width="2.7109375" style="35" customWidth="1"/>
    <col min="9220" max="9472" width="11.42578125" style="35"/>
    <col min="9473" max="9473" width="16.28515625" style="35" customWidth="1"/>
    <col min="9474" max="9474" width="11.42578125" style="35"/>
    <col min="9475" max="9475" width="2.7109375" style="35" customWidth="1"/>
    <col min="9476" max="9728" width="11.42578125" style="35"/>
    <col min="9729" max="9729" width="16.28515625" style="35" customWidth="1"/>
    <col min="9730" max="9730" width="11.42578125" style="35"/>
    <col min="9731" max="9731" width="2.7109375" style="35" customWidth="1"/>
    <col min="9732" max="9984" width="11.42578125" style="35"/>
    <col min="9985" max="9985" width="16.28515625" style="35" customWidth="1"/>
    <col min="9986" max="9986" width="11.42578125" style="35"/>
    <col min="9987" max="9987" width="2.7109375" style="35" customWidth="1"/>
    <col min="9988" max="10240" width="11.42578125" style="35"/>
    <col min="10241" max="10241" width="16.28515625" style="35" customWidth="1"/>
    <col min="10242" max="10242" width="11.42578125" style="35"/>
    <col min="10243" max="10243" width="2.7109375" style="35" customWidth="1"/>
    <col min="10244" max="10496" width="11.42578125" style="35"/>
    <col min="10497" max="10497" width="16.28515625" style="35" customWidth="1"/>
    <col min="10498" max="10498" width="11.42578125" style="35"/>
    <col min="10499" max="10499" width="2.7109375" style="35" customWidth="1"/>
    <col min="10500" max="10752" width="11.42578125" style="35"/>
    <col min="10753" max="10753" width="16.28515625" style="35" customWidth="1"/>
    <col min="10754" max="10754" width="11.42578125" style="35"/>
    <col min="10755" max="10755" width="2.7109375" style="35" customWidth="1"/>
    <col min="10756" max="11008" width="11.42578125" style="35"/>
    <col min="11009" max="11009" width="16.28515625" style="35" customWidth="1"/>
    <col min="11010" max="11010" width="11.42578125" style="35"/>
    <col min="11011" max="11011" width="2.7109375" style="35" customWidth="1"/>
    <col min="11012" max="11264" width="11.42578125" style="35"/>
    <col min="11265" max="11265" width="16.28515625" style="35" customWidth="1"/>
    <col min="11266" max="11266" width="11.42578125" style="35"/>
    <col min="11267" max="11267" width="2.7109375" style="35" customWidth="1"/>
    <col min="11268" max="11520" width="11.42578125" style="35"/>
    <col min="11521" max="11521" width="16.28515625" style="35" customWidth="1"/>
    <col min="11522" max="11522" width="11.42578125" style="35"/>
    <col min="11523" max="11523" width="2.7109375" style="35" customWidth="1"/>
    <col min="11524" max="11776" width="11.42578125" style="35"/>
    <col min="11777" max="11777" width="16.28515625" style="35" customWidth="1"/>
    <col min="11778" max="11778" width="11.42578125" style="35"/>
    <col min="11779" max="11779" width="2.7109375" style="35" customWidth="1"/>
    <col min="11780" max="12032" width="11.42578125" style="35"/>
    <col min="12033" max="12033" width="16.28515625" style="35" customWidth="1"/>
    <col min="12034" max="12034" width="11.42578125" style="35"/>
    <col min="12035" max="12035" width="2.7109375" style="35" customWidth="1"/>
    <col min="12036" max="12288" width="11.42578125" style="35"/>
    <col min="12289" max="12289" width="16.28515625" style="35" customWidth="1"/>
    <col min="12290" max="12290" width="11.42578125" style="35"/>
    <col min="12291" max="12291" width="2.7109375" style="35" customWidth="1"/>
    <col min="12292" max="12544" width="11.42578125" style="35"/>
    <col min="12545" max="12545" width="16.28515625" style="35" customWidth="1"/>
    <col min="12546" max="12546" width="11.42578125" style="35"/>
    <col min="12547" max="12547" width="2.7109375" style="35" customWidth="1"/>
    <col min="12548" max="12800" width="11.42578125" style="35"/>
    <col min="12801" max="12801" width="16.28515625" style="35" customWidth="1"/>
    <col min="12802" max="12802" width="11.42578125" style="35"/>
    <col min="12803" max="12803" width="2.7109375" style="35" customWidth="1"/>
    <col min="12804" max="13056" width="11.42578125" style="35"/>
    <col min="13057" max="13057" width="16.28515625" style="35" customWidth="1"/>
    <col min="13058" max="13058" width="11.42578125" style="35"/>
    <col min="13059" max="13059" width="2.7109375" style="35" customWidth="1"/>
    <col min="13060" max="13312" width="11.42578125" style="35"/>
    <col min="13313" max="13313" width="16.28515625" style="35" customWidth="1"/>
    <col min="13314" max="13314" width="11.42578125" style="35"/>
    <col min="13315" max="13315" width="2.7109375" style="35" customWidth="1"/>
    <col min="13316" max="13568" width="11.42578125" style="35"/>
    <col min="13569" max="13569" width="16.28515625" style="35" customWidth="1"/>
    <col min="13570" max="13570" width="11.42578125" style="35"/>
    <col min="13571" max="13571" width="2.7109375" style="35" customWidth="1"/>
    <col min="13572" max="13824" width="11.42578125" style="35"/>
    <col min="13825" max="13825" width="16.28515625" style="35" customWidth="1"/>
    <col min="13826" max="13826" width="11.42578125" style="35"/>
    <col min="13827" max="13827" width="2.7109375" style="35" customWidth="1"/>
    <col min="13828" max="14080" width="11.42578125" style="35"/>
    <col min="14081" max="14081" width="16.28515625" style="35" customWidth="1"/>
    <col min="14082" max="14082" width="11.42578125" style="35"/>
    <col min="14083" max="14083" width="2.7109375" style="35" customWidth="1"/>
    <col min="14084" max="14336" width="11.42578125" style="35"/>
    <col min="14337" max="14337" width="16.28515625" style="35" customWidth="1"/>
    <col min="14338" max="14338" width="11.42578125" style="35"/>
    <col min="14339" max="14339" width="2.7109375" style="35" customWidth="1"/>
    <col min="14340" max="14592" width="11.42578125" style="35"/>
    <col min="14593" max="14593" width="16.28515625" style="35" customWidth="1"/>
    <col min="14594" max="14594" width="11.42578125" style="35"/>
    <col min="14595" max="14595" width="2.7109375" style="35" customWidth="1"/>
    <col min="14596" max="14848" width="11.42578125" style="35"/>
    <col min="14849" max="14849" width="16.28515625" style="35" customWidth="1"/>
    <col min="14850" max="14850" width="11.42578125" style="35"/>
    <col min="14851" max="14851" width="2.7109375" style="35" customWidth="1"/>
    <col min="14852" max="15104" width="11.42578125" style="35"/>
    <col min="15105" max="15105" width="16.28515625" style="35" customWidth="1"/>
    <col min="15106" max="15106" width="11.42578125" style="35"/>
    <col min="15107" max="15107" width="2.7109375" style="35" customWidth="1"/>
    <col min="15108" max="15360" width="11.42578125" style="35"/>
    <col min="15361" max="15361" width="16.28515625" style="35" customWidth="1"/>
    <col min="15362" max="15362" width="11.42578125" style="35"/>
    <col min="15363" max="15363" width="2.7109375" style="35" customWidth="1"/>
    <col min="15364" max="15616" width="11.42578125" style="35"/>
    <col min="15617" max="15617" width="16.28515625" style="35" customWidth="1"/>
    <col min="15618" max="15618" width="11.42578125" style="35"/>
    <col min="15619" max="15619" width="2.7109375" style="35" customWidth="1"/>
    <col min="15620" max="15872" width="11.42578125" style="35"/>
    <col min="15873" max="15873" width="16.28515625" style="35" customWidth="1"/>
    <col min="15874" max="15874" width="11.42578125" style="35"/>
    <col min="15875" max="15875" width="2.7109375" style="35" customWidth="1"/>
    <col min="15876" max="16128" width="11.42578125" style="35"/>
    <col min="16129" max="16129" width="16.28515625" style="35" customWidth="1"/>
    <col min="16130" max="16130" width="11.42578125" style="35"/>
    <col min="16131" max="16131" width="2.7109375" style="35" customWidth="1"/>
    <col min="16132" max="16384" width="11.42578125" style="35"/>
  </cols>
  <sheetData>
    <row r="1" spans="1:8" ht="20.100000000000001" customHeight="1">
      <c r="A1" s="39" t="s">
        <v>58</v>
      </c>
      <c r="B1" s="36"/>
      <c r="C1" s="36"/>
      <c r="D1" s="36"/>
      <c r="E1" s="36"/>
      <c r="F1" s="36"/>
      <c r="G1" s="36"/>
      <c r="H1" s="36"/>
    </row>
    <row r="2" spans="1:8" ht="18" customHeight="1">
      <c r="A2" s="40"/>
      <c r="B2" s="36"/>
      <c r="C2" s="36"/>
      <c r="D2" s="36"/>
      <c r="E2" s="36"/>
      <c r="F2" s="36"/>
      <c r="G2" s="36"/>
      <c r="H2" s="36"/>
    </row>
    <row r="3" spans="1:8" ht="18" customHeight="1">
      <c r="A3" s="44" t="s">
        <v>16</v>
      </c>
      <c r="B3" s="40"/>
      <c r="C3" s="36"/>
      <c r="D3" s="36"/>
      <c r="E3" s="36"/>
      <c r="F3" s="36"/>
      <c r="G3" s="36"/>
      <c r="H3" s="36"/>
    </row>
    <row r="4" spans="1:8" ht="17.100000000000001" customHeight="1">
      <c r="A4" s="36" t="s">
        <v>143</v>
      </c>
      <c r="B4" s="36"/>
      <c r="C4" s="36"/>
      <c r="D4" s="36"/>
      <c r="E4" s="36"/>
      <c r="F4" s="36"/>
      <c r="G4" s="36"/>
      <c r="H4" s="36"/>
    </row>
    <row r="5" spans="1:8" ht="15" customHeight="1">
      <c r="A5" s="36" t="s">
        <v>144</v>
      </c>
      <c r="B5" s="36"/>
      <c r="C5" s="36"/>
      <c r="D5" s="36"/>
      <c r="E5" s="36"/>
      <c r="F5" s="36"/>
      <c r="G5" s="36"/>
      <c r="H5" s="36"/>
    </row>
    <row r="6" spans="1:8" ht="15" customHeight="1">
      <c r="A6" s="36" t="s">
        <v>145</v>
      </c>
      <c r="B6" s="36"/>
      <c r="C6" s="36"/>
      <c r="D6" s="36"/>
      <c r="E6" s="36"/>
      <c r="F6" s="36"/>
      <c r="G6" s="36"/>
      <c r="H6" s="36"/>
    </row>
    <row r="7" spans="1:8" ht="15" customHeight="1">
      <c r="A7" s="36"/>
      <c r="B7" s="36"/>
      <c r="C7" s="36"/>
      <c r="D7" s="36"/>
      <c r="E7" s="36"/>
      <c r="F7" s="36"/>
      <c r="G7" s="36"/>
      <c r="H7" s="36"/>
    </row>
    <row r="8" spans="1:8" ht="15" customHeight="1">
      <c r="A8" s="36" t="s">
        <v>146</v>
      </c>
      <c r="B8" s="36"/>
      <c r="C8" s="36"/>
      <c r="D8" s="36"/>
      <c r="E8" s="36"/>
      <c r="F8" s="36"/>
      <c r="G8" s="36"/>
      <c r="H8" s="36"/>
    </row>
    <row r="9" spans="1:8" ht="15" customHeight="1">
      <c r="A9" s="36" t="s">
        <v>147</v>
      </c>
      <c r="B9" s="36"/>
      <c r="C9" s="36"/>
      <c r="D9" s="36"/>
      <c r="E9" s="36"/>
      <c r="F9" s="36"/>
      <c r="G9" s="36"/>
      <c r="H9" s="36"/>
    </row>
    <row r="10" spans="1:8" ht="15" customHeight="1">
      <c r="A10" s="36" t="s">
        <v>148</v>
      </c>
      <c r="B10" s="36"/>
      <c r="C10" s="36"/>
      <c r="D10" s="36"/>
      <c r="E10" s="36"/>
      <c r="F10" s="36"/>
      <c r="G10" s="36"/>
      <c r="H10" s="36"/>
    </row>
    <row r="11" spans="1:8" ht="15" customHeight="1">
      <c r="A11" s="36" t="s">
        <v>149</v>
      </c>
      <c r="B11" s="36"/>
      <c r="C11" s="36"/>
      <c r="D11" s="36"/>
      <c r="E11" s="36"/>
      <c r="F11" s="36"/>
      <c r="G11" s="36"/>
      <c r="H11" s="36"/>
    </row>
    <row r="12" spans="1:8" ht="15" customHeight="1">
      <c r="A12" s="36" t="s">
        <v>150</v>
      </c>
      <c r="B12" s="36"/>
      <c r="C12" s="36"/>
      <c r="D12" s="36"/>
      <c r="E12" s="36"/>
      <c r="F12" s="36"/>
      <c r="G12" s="36"/>
      <c r="H12" s="36"/>
    </row>
    <row r="13" spans="1:8" ht="15" customHeight="1">
      <c r="A13" s="36" t="s">
        <v>151</v>
      </c>
      <c r="B13" s="36"/>
      <c r="C13" s="36"/>
      <c r="D13" s="36"/>
      <c r="E13" s="36"/>
      <c r="F13" s="36"/>
      <c r="G13" s="36"/>
      <c r="H13" s="36"/>
    </row>
    <row r="14" spans="1:8" ht="15" customHeight="1">
      <c r="A14" s="36" t="s">
        <v>152</v>
      </c>
      <c r="B14" s="36"/>
      <c r="C14" s="36"/>
      <c r="D14" s="36"/>
      <c r="E14" s="36"/>
      <c r="F14" s="36"/>
      <c r="G14" s="36"/>
      <c r="H14" s="36"/>
    </row>
    <row r="15" spans="1:8" ht="15" customHeight="1">
      <c r="A15" s="36" t="s">
        <v>153</v>
      </c>
      <c r="B15" s="36"/>
      <c r="C15" s="36"/>
      <c r="D15" s="36"/>
      <c r="E15" s="36"/>
      <c r="F15" s="36"/>
      <c r="G15" s="36"/>
      <c r="H15" s="36"/>
    </row>
    <row r="16" spans="1:8" ht="15" customHeight="1">
      <c r="A16" s="36" t="s">
        <v>154</v>
      </c>
      <c r="B16" s="36"/>
      <c r="C16" s="36"/>
      <c r="D16" s="36"/>
      <c r="E16" s="36"/>
      <c r="F16" s="36"/>
      <c r="G16" s="36"/>
      <c r="H16" s="36"/>
    </row>
    <row r="17" spans="1:8" ht="15" customHeight="1">
      <c r="A17" s="36" t="s">
        <v>156</v>
      </c>
      <c r="B17" s="36"/>
      <c r="C17" s="36"/>
      <c r="D17" s="36"/>
      <c r="E17" s="36"/>
      <c r="F17" s="36"/>
      <c r="G17" s="36"/>
      <c r="H17" s="36"/>
    </row>
    <row r="18" spans="1:8" ht="15" customHeight="1">
      <c r="A18" s="36" t="s">
        <v>155</v>
      </c>
      <c r="B18" s="36"/>
      <c r="C18" s="36"/>
      <c r="D18" s="36"/>
      <c r="E18" s="36"/>
      <c r="F18" s="36"/>
      <c r="G18" s="36"/>
      <c r="H18" s="36"/>
    </row>
    <row r="19" spans="1:8" ht="15" customHeight="1">
      <c r="A19" s="36"/>
      <c r="B19" s="36"/>
      <c r="C19" s="36"/>
      <c r="D19" s="36"/>
      <c r="E19" s="36"/>
      <c r="F19" s="36"/>
      <c r="G19" s="36"/>
      <c r="H19" s="36"/>
    </row>
    <row r="20" spans="1:8" ht="15" customHeight="1">
      <c r="A20" s="36" t="s">
        <v>133</v>
      </c>
      <c r="B20" s="36"/>
      <c r="C20" s="36"/>
      <c r="D20" s="36"/>
      <c r="E20" s="36"/>
      <c r="F20" s="36"/>
      <c r="G20" s="36"/>
      <c r="H20" s="36"/>
    </row>
    <row r="21" spans="1:8" ht="15" customHeight="1">
      <c r="A21" s="36" t="s">
        <v>134</v>
      </c>
      <c r="B21" s="36"/>
      <c r="C21" s="36"/>
      <c r="D21" s="36"/>
      <c r="E21" s="36"/>
      <c r="F21" s="36"/>
      <c r="G21" s="36"/>
      <c r="H21" s="36"/>
    </row>
    <row r="22" spans="1:8" ht="15" customHeight="1">
      <c r="A22" s="36"/>
      <c r="B22" s="36"/>
      <c r="C22" s="36"/>
      <c r="D22" s="36"/>
      <c r="E22" s="36"/>
      <c r="F22" s="36"/>
      <c r="G22" s="36"/>
      <c r="H22" s="36"/>
    </row>
    <row r="23" spans="1:8" ht="18" customHeight="1">
      <c r="A23" s="41" t="s">
        <v>59</v>
      </c>
      <c r="B23" s="36"/>
      <c r="C23" s="36"/>
      <c r="D23" s="36"/>
      <c r="E23" s="36"/>
      <c r="F23" s="36"/>
      <c r="G23" s="36"/>
      <c r="H23" s="36"/>
    </row>
    <row r="24" spans="1:8" ht="18" customHeight="1">
      <c r="A24" s="36" t="s">
        <v>36</v>
      </c>
      <c r="B24" s="36" t="s">
        <v>60</v>
      </c>
      <c r="C24" s="36"/>
      <c r="D24" s="36"/>
      <c r="E24" s="36"/>
      <c r="F24" s="36"/>
      <c r="G24" s="36"/>
      <c r="H24" s="36"/>
    </row>
    <row r="25" spans="1:8" ht="15" customHeight="1">
      <c r="A25" s="36" t="s">
        <v>42</v>
      </c>
      <c r="B25" s="36" t="s">
        <v>157</v>
      </c>
      <c r="C25" s="36"/>
      <c r="D25" s="36"/>
      <c r="E25" s="36"/>
      <c r="F25" s="36"/>
      <c r="G25" s="36"/>
      <c r="H25" s="36"/>
    </row>
    <row r="26" spans="1:8" ht="15" customHeight="1">
      <c r="A26" s="36"/>
      <c r="B26" s="36" t="s">
        <v>158</v>
      </c>
      <c r="C26" s="36"/>
      <c r="D26" s="36"/>
      <c r="E26" s="36"/>
      <c r="F26" s="36"/>
      <c r="G26" s="36"/>
      <c r="H26" s="36"/>
    </row>
    <row r="27" spans="1:8" ht="15" customHeight="1">
      <c r="A27" s="36" t="s">
        <v>61</v>
      </c>
      <c r="B27" s="36" t="s">
        <v>62</v>
      </c>
      <c r="C27" s="36"/>
      <c r="D27" s="36"/>
      <c r="E27" s="36"/>
      <c r="F27" s="36"/>
      <c r="G27" s="36"/>
      <c r="H27" s="36"/>
    </row>
    <row r="28" spans="1:8" ht="15" customHeight="1">
      <c r="A28" s="36"/>
      <c r="B28" s="36"/>
      <c r="C28" s="36"/>
      <c r="D28" s="36"/>
      <c r="E28" s="36"/>
      <c r="F28" s="36"/>
      <c r="G28" s="36"/>
      <c r="H28" s="36"/>
    </row>
    <row r="29" spans="1:8" ht="18" customHeight="1">
      <c r="A29" s="41" t="s">
        <v>63</v>
      </c>
      <c r="B29" s="36"/>
      <c r="C29" s="36"/>
      <c r="D29" s="36"/>
      <c r="E29" s="36"/>
      <c r="F29" s="36"/>
      <c r="G29" s="36"/>
      <c r="H29" s="36"/>
    </row>
    <row r="30" spans="1:8" ht="18" customHeight="1">
      <c r="A30" s="36" t="s">
        <v>64</v>
      </c>
      <c r="B30" s="36" t="s">
        <v>159</v>
      </c>
      <c r="C30" s="36"/>
      <c r="D30" s="36"/>
      <c r="E30" s="36"/>
      <c r="F30" s="36"/>
      <c r="G30" s="36"/>
      <c r="H30" s="36"/>
    </row>
    <row r="31" spans="1:8" ht="15" customHeight="1">
      <c r="A31" s="36"/>
      <c r="B31" s="36" t="s">
        <v>160</v>
      </c>
      <c r="C31" s="36"/>
      <c r="D31" s="36"/>
      <c r="E31" s="36"/>
      <c r="F31" s="36"/>
      <c r="G31" s="36"/>
      <c r="H31" s="36"/>
    </row>
    <row r="32" spans="1:8" ht="15" customHeight="1">
      <c r="A32" s="36"/>
      <c r="B32" s="36" t="s">
        <v>161</v>
      </c>
      <c r="C32" s="36"/>
      <c r="D32" s="36"/>
      <c r="E32" s="36"/>
      <c r="F32" s="36"/>
      <c r="G32" s="36"/>
      <c r="H32" s="36"/>
    </row>
    <row r="33" spans="1:8" ht="15" customHeight="1">
      <c r="A33" s="36"/>
      <c r="B33" s="36" t="s">
        <v>162</v>
      </c>
      <c r="C33" s="36"/>
      <c r="D33" s="36"/>
      <c r="E33" s="36"/>
      <c r="F33" s="36"/>
      <c r="G33" s="36"/>
      <c r="H33" s="36"/>
    </row>
    <row r="34" spans="1:8" ht="15" customHeight="1">
      <c r="A34" s="36" t="s">
        <v>65</v>
      </c>
      <c r="B34" s="36" t="s">
        <v>163</v>
      </c>
      <c r="C34" s="36"/>
      <c r="D34" s="36"/>
      <c r="E34" s="36"/>
      <c r="F34" s="36"/>
      <c r="G34" s="36"/>
      <c r="H34" s="36"/>
    </row>
    <row r="35" spans="1:8" ht="15" customHeight="1">
      <c r="A35" s="36"/>
      <c r="B35" s="36" t="s">
        <v>164</v>
      </c>
      <c r="C35" s="36"/>
      <c r="D35" s="36"/>
      <c r="E35" s="36"/>
      <c r="F35" s="36"/>
      <c r="G35" s="36"/>
      <c r="H35" s="36"/>
    </row>
    <row r="36" spans="1:8" ht="15" customHeight="1">
      <c r="A36" s="36" t="s">
        <v>66</v>
      </c>
      <c r="B36" s="36" t="s">
        <v>67</v>
      </c>
      <c r="C36" s="36"/>
      <c r="D36" s="36"/>
      <c r="E36" s="36"/>
      <c r="F36" s="36"/>
      <c r="G36" s="36"/>
      <c r="H36" s="36"/>
    </row>
    <row r="37" spans="1:8" ht="15" customHeight="1">
      <c r="A37" s="36" t="s">
        <v>48</v>
      </c>
      <c r="B37" s="36" t="s">
        <v>68</v>
      </c>
      <c r="C37" s="36"/>
      <c r="D37" s="36"/>
      <c r="E37" s="36"/>
      <c r="F37" s="36"/>
      <c r="G37" s="36"/>
      <c r="H37" s="36"/>
    </row>
    <row r="38" spans="1:8" ht="15" customHeight="1">
      <c r="A38" s="36"/>
      <c r="B38" s="36"/>
      <c r="C38" s="36"/>
      <c r="D38" s="36"/>
      <c r="E38" s="36"/>
      <c r="F38" s="36"/>
      <c r="G38" s="36"/>
      <c r="H38" s="36"/>
    </row>
    <row r="39" spans="1:8" ht="18" customHeight="1">
      <c r="A39" s="41" t="s">
        <v>69</v>
      </c>
      <c r="B39" s="36"/>
      <c r="C39" s="36"/>
      <c r="D39" s="36"/>
      <c r="E39" s="36"/>
      <c r="F39" s="36"/>
      <c r="G39" s="36"/>
      <c r="H39" s="36"/>
    </row>
    <row r="40" spans="1:8" ht="18" customHeight="1">
      <c r="A40" s="36" t="s">
        <v>70</v>
      </c>
      <c r="B40" s="36" t="s">
        <v>71</v>
      </c>
      <c r="C40" s="36"/>
      <c r="D40" s="36"/>
      <c r="E40" s="36"/>
      <c r="F40" s="36"/>
      <c r="G40" s="36"/>
      <c r="H40" s="36"/>
    </row>
    <row r="41" spans="1:8" ht="15" customHeight="1">
      <c r="A41" s="36"/>
      <c r="B41" s="36"/>
      <c r="C41" s="36"/>
      <c r="D41" s="36"/>
      <c r="E41" s="36"/>
      <c r="F41" s="36"/>
      <c r="G41" s="36"/>
      <c r="H41" s="36"/>
    </row>
    <row r="42" spans="1:8" ht="18" customHeight="1">
      <c r="A42" s="41" t="s">
        <v>72</v>
      </c>
      <c r="B42" s="36"/>
      <c r="C42" s="36"/>
      <c r="D42" s="36"/>
      <c r="E42" s="36"/>
      <c r="F42" s="36"/>
      <c r="G42" s="36"/>
      <c r="H42" s="36"/>
    </row>
    <row r="43" spans="1:8" ht="18" customHeight="1">
      <c r="A43" s="36" t="s">
        <v>73</v>
      </c>
      <c r="B43" s="36" t="s">
        <v>74</v>
      </c>
      <c r="C43" s="36"/>
      <c r="D43" s="36"/>
      <c r="E43" s="36"/>
      <c r="F43" s="36"/>
      <c r="G43" s="36"/>
      <c r="H43" s="36"/>
    </row>
    <row r="44" spans="1:8" ht="15" customHeight="1">
      <c r="A44" s="36" t="s">
        <v>75</v>
      </c>
      <c r="B44" s="36" t="s">
        <v>76</v>
      </c>
      <c r="C44" s="36"/>
      <c r="D44" s="36"/>
      <c r="E44" s="36"/>
      <c r="F44" s="36"/>
      <c r="G44" s="36"/>
      <c r="H44" s="36"/>
    </row>
    <row r="45" spans="1:8" ht="15" customHeight="1">
      <c r="A45" s="36"/>
      <c r="B45" s="36"/>
      <c r="C45" s="36"/>
      <c r="D45" s="36"/>
      <c r="E45" s="36"/>
      <c r="F45" s="36"/>
      <c r="G45" s="36"/>
      <c r="H45" s="36"/>
    </row>
    <row r="46" spans="1:8" ht="15" customHeight="1">
      <c r="A46" s="36" t="s">
        <v>165</v>
      </c>
      <c r="B46" s="36"/>
      <c r="C46" s="36"/>
      <c r="D46" s="36"/>
      <c r="E46" s="36"/>
      <c r="F46" s="36"/>
      <c r="G46" s="36"/>
      <c r="H46" s="36"/>
    </row>
    <row r="47" spans="1:8" ht="15" customHeight="1">
      <c r="A47" s="36" t="s">
        <v>166</v>
      </c>
      <c r="B47" s="36"/>
      <c r="C47" s="36"/>
      <c r="D47" s="36"/>
      <c r="E47" s="36"/>
      <c r="F47" s="36"/>
      <c r="G47" s="36"/>
      <c r="H47" s="36"/>
    </row>
    <row r="48" spans="1:8" ht="15" customHeight="1">
      <c r="A48" s="36" t="s">
        <v>167</v>
      </c>
      <c r="B48" s="36"/>
      <c r="C48" s="36"/>
      <c r="D48" s="36"/>
      <c r="E48" s="36"/>
      <c r="F48" s="36"/>
      <c r="G48" s="36"/>
      <c r="H48" s="36"/>
    </row>
    <row r="49" spans="1:8" ht="15" customHeight="1">
      <c r="A49" s="36" t="s">
        <v>168</v>
      </c>
      <c r="B49" s="36"/>
      <c r="C49" s="36"/>
      <c r="D49" s="36"/>
      <c r="E49" s="36"/>
      <c r="F49" s="36"/>
      <c r="G49" s="36"/>
      <c r="H49" s="36"/>
    </row>
    <row r="50" spans="1:8" ht="15" customHeight="1">
      <c r="A50" s="36" t="s">
        <v>169</v>
      </c>
      <c r="B50" s="36"/>
      <c r="C50" s="36"/>
      <c r="D50" s="36"/>
      <c r="E50" s="36"/>
      <c r="F50" s="36"/>
      <c r="G50" s="36"/>
      <c r="H50" s="36"/>
    </row>
    <row r="51" spans="1:8" ht="15" customHeight="1">
      <c r="A51" s="36" t="s">
        <v>170</v>
      </c>
      <c r="B51" s="36"/>
      <c r="C51" s="36"/>
      <c r="D51" s="36"/>
      <c r="E51" s="36"/>
      <c r="F51" s="36"/>
      <c r="G51" s="36"/>
      <c r="H51" s="36"/>
    </row>
    <row r="52" spans="1:8" ht="15" customHeight="1">
      <c r="A52" s="36" t="s">
        <v>77</v>
      </c>
      <c r="B52" s="36"/>
      <c r="C52" s="36"/>
      <c r="D52" s="36"/>
      <c r="E52" s="36"/>
      <c r="F52" s="36"/>
      <c r="G52" s="36"/>
      <c r="H52" s="36"/>
    </row>
    <row r="53" spans="1:8">
      <c r="A53" s="36"/>
      <c r="B53" s="36"/>
      <c r="C53" s="36"/>
      <c r="D53" s="36"/>
      <c r="E53" s="36"/>
      <c r="F53" s="36"/>
      <c r="G53" s="36"/>
      <c r="H53" s="36"/>
    </row>
    <row r="54" spans="1:8" ht="18" customHeight="1">
      <c r="A54" s="46" t="s">
        <v>78</v>
      </c>
      <c r="B54" s="45"/>
      <c r="C54" s="45"/>
      <c r="D54" s="45"/>
      <c r="E54" s="45"/>
      <c r="F54" s="45"/>
      <c r="G54" s="45"/>
      <c r="H54" s="45"/>
    </row>
    <row r="55" spans="1:8" ht="15" customHeight="1">
      <c r="A55" s="45" t="s">
        <v>139</v>
      </c>
      <c r="B55" s="45"/>
      <c r="C55" s="45"/>
      <c r="D55" s="45"/>
      <c r="E55" s="45"/>
      <c r="F55" s="45"/>
      <c r="G55" s="45"/>
      <c r="H55" s="45"/>
    </row>
    <row r="56" spans="1:8" ht="15" customHeight="1">
      <c r="A56" s="45" t="s">
        <v>79</v>
      </c>
      <c r="B56" s="45"/>
      <c r="C56" s="45"/>
      <c r="D56" s="45"/>
      <c r="E56" s="45"/>
      <c r="F56" s="45"/>
      <c r="G56" s="45"/>
      <c r="H56" s="45"/>
    </row>
    <row r="57" spans="1:8" ht="15" customHeight="1">
      <c r="A57" s="45"/>
      <c r="B57" s="45"/>
      <c r="C57" s="45"/>
      <c r="D57" s="45"/>
      <c r="E57" s="45"/>
      <c r="F57" s="45"/>
      <c r="G57" s="45"/>
      <c r="H57" s="45"/>
    </row>
    <row r="58" spans="1:8" ht="15" customHeight="1">
      <c r="A58" s="45"/>
      <c r="B58" s="326" t="s">
        <v>80</v>
      </c>
      <c r="C58" s="327" t="s">
        <v>81</v>
      </c>
      <c r="D58" s="328" t="s">
        <v>82</v>
      </c>
      <c r="E58" s="328"/>
      <c r="F58" s="328"/>
      <c r="G58" s="45"/>
      <c r="H58" s="45"/>
    </row>
    <row r="59" spans="1:8" ht="15" customHeight="1">
      <c r="A59" s="45"/>
      <c r="B59" s="326"/>
      <c r="C59" s="327"/>
      <c r="D59" s="329" t="s">
        <v>83</v>
      </c>
      <c r="E59" s="329"/>
      <c r="F59" s="329"/>
      <c r="G59" s="45"/>
      <c r="H59" s="45"/>
    </row>
    <row r="60" spans="1:8" ht="15" customHeight="1">
      <c r="A60" s="45"/>
      <c r="B60" s="45"/>
      <c r="C60" s="45"/>
      <c r="D60" s="45"/>
      <c r="E60" s="45"/>
      <c r="F60" s="45"/>
      <c r="G60" s="45"/>
      <c r="H60" s="45"/>
    </row>
    <row r="61" spans="1:8" ht="15" customHeight="1">
      <c r="A61" s="45" t="s">
        <v>84</v>
      </c>
      <c r="B61" s="45"/>
      <c r="C61" s="45"/>
      <c r="D61" s="45"/>
      <c r="E61" s="45"/>
      <c r="F61" s="45"/>
      <c r="G61" s="45"/>
      <c r="H61" s="45"/>
    </row>
    <row r="62" spans="1:8" ht="15" customHeight="1">
      <c r="A62" s="45" t="s">
        <v>85</v>
      </c>
      <c r="B62" s="45"/>
      <c r="C62" s="45"/>
      <c r="D62" s="45"/>
      <c r="E62" s="45"/>
      <c r="F62" s="45"/>
      <c r="G62" s="45"/>
      <c r="H62" s="45"/>
    </row>
    <row r="63" spans="1:8" ht="15" customHeight="1">
      <c r="A63" s="45" t="s">
        <v>86</v>
      </c>
      <c r="B63" s="45"/>
      <c r="C63" s="45"/>
      <c r="D63" s="45"/>
      <c r="E63" s="45"/>
      <c r="F63" s="45"/>
      <c r="G63" s="45"/>
      <c r="H63" s="45"/>
    </row>
    <row r="64" spans="1:8" ht="15" customHeight="1">
      <c r="A64" s="45" t="s">
        <v>87</v>
      </c>
      <c r="B64" s="45"/>
      <c r="C64" s="45"/>
      <c r="D64" s="45"/>
      <c r="E64" s="45"/>
      <c r="F64" s="45"/>
      <c r="G64" s="45"/>
      <c r="H64" s="45"/>
    </row>
    <row r="65" spans="1:8" ht="15" customHeight="1">
      <c r="A65" s="45" t="s">
        <v>88</v>
      </c>
      <c r="B65" s="45"/>
      <c r="C65" s="45"/>
      <c r="D65" s="45"/>
      <c r="E65" s="45"/>
      <c r="F65" s="45"/>
      <c r="G65" s="45"/>
      <c r="H65" s="45"/>
    </row>
    <row r="66" spans="1:8" ht="15" customHeight="1">
      <c r="A66" s="45"/>
      <c r="B66" s="45"/>
      <c r="C66" s="45"/>
      <c r="D66" s="45"/>
      <c r="E66" s="45"/>
      <c r="F66" s="45"/>
      <c r="G66" s="45"/>
      <c r="H66" s="45"/>
    </row>
    <row r="67" spans="1:8" ht="15" customHeight="1">
      <c r="A67" s="45" t="s">
        <v>135</v>
      </c>
      <c r="B67" s="45"/>
      <c r="C67" s="45"/>
      <c r="D67" s="45"/>
      <c r="E67" s="45"/>
      <c r="F67" s="45"/>
      <c r="G67" s="45"/>
      <c r="H67" s="45"/>
    </row>
    <row r="68" spans="1:8" ht="15" customHeight="1">
      <c r="A68" s="45" t="s">
        <v>136</v>
      </c>
      <c r="B68" s="45"/>
      <c r="C68" s="45"/>
      <c r="D68" s="45"/>
      <c r="E68" s="45"/>
      <c r="F68" s="45"/>
      <c r="G68" s="45"/>
      <c r="H68" s="45"/>
    </row>
    <row r="69" spans="1:8" ht="15" customHeight="1">
      <c r="A69" s="45" t="s">
        <v>137</v>
      </c>
      <c r="B69" s="45"/>
      <c r="C69" s="45"/>
      <c r="D69" s="45"/>
      <c r="E69" s="45"/>
      <c r="F69" s="45"/>
      <c r="G69" s="45"/>
      <c r="H69" s="45"/>
    </row>
    <row r="70" spans="1:8" ht="15" customHeight="1">
      <c r="A70" s="45" t="s">
        <v>138</v>
      </c>
      <c r="B70" s="45"/>
      <c r="C70" s="45"/>
      <c r="D70" s="45"/>
      <c r="E70" s="45"/>
      <c r="F70" s="45"/>
      <c r="G70" s="45"/>
      <c r="H70" s="45"/>
    </row>
    <row r="71" spans="1:8" ht="15" customHeight="1">
      <c r="A71" s="45"/>
      <c r="B71" s="45"/>
      <c r="C71" s="45"/>
      <c r="D71" s="45"/>
      <c r="E71" s="45"/>
      <c r="F71" s="45"/>
      <c r="G71" s="45"/>
      <c r="H71" s="45"/>
    </row>
    <row r="72" spans="1:8" ht="15" customHeight="1">
      <c r="A72" s="45" t="s">
        <v>89</v>
      </c>
      <c r="B72" s="45"/>
      <c r="C72" s="45"/>
      <c r="D72" s="45"/>
      <c r="E72" s="45"/>
      <c r="F72" s="45"/>
      <c r="G72" s="45"/>
      <c r="H72" s="45"/>
    </row>
    <row r="73" spans="1:8" ht="15" customHeight="1">
      <c r="A73" s="45" t="s">
        <v>90</v>
      </c>
      <c r="B73" s="45"/>
      <c r="C73" s="45"/>
      <c r="D73" s="45"/>
      <c r="E73" s="45"/>
      <c r="F73" s="45"/>
      <c r="G73" s="45"/>
      <c r="H73" s="45"/>
    </row>
    <row r="74" spans="1:8" ht="15" customHeight="1">
      <c r="A74" s="45" t="s">
        <v>91</v>
      </c>
      <c r="B74" s="45"/>
      <c r="C74" s="45"/>
      <c r="D74" s="45"/>
      <c r="E74" s="45"/>
      <c r="F74" s="45"/>
      <c r="G74" s="45"/>
      <c r="H74" s="45"/>
    </row>
    <row r="75" spans="1:8" ht="15" customHeight="1">
      <c r="A75" s="45" t="s">
        <v>92</v>
      </c>
      <c r="B75" s="45"/>
      <c r="C75" s="45"/>
      <c r="D75" s="45"/>
      <c r="E75" s="45"/>
      <c r="F75" s="45"/>
      <c r="G75" s="45"/>
      <c r="H75" s="45"/>
    </row>
    <row r="76" spans="1:8" ht="15" customHeight="1">
      <c r="A76" s="45" t="s">
        <v>93</v>
      </c>
      <c r="B76" s="45"/>
      <c r="C76" s="45"/>
      <c r="D76" s="45"/>
      <c r="E76" s="45"/>
      <c r="F76" s="45"/>
      <c r="G76" s="45"/>
      <c r="H76" s="45"/>
    </row>
    <row r="77" spans="1:8" ht="15" customHeight="1">
      <c r="A77" s="45" t="s">
        <v>94</v>
      </c>
      <c r="B77" s="45"/>
      <c r="C77" s="45"/>
      <c r="D77" s="45"/>
      <c r="E77" s="45"/>
      <c r="F77" s="45"/>
      <c r="G77" s="45"/>
      <c r="H77" s="45"/>
    </row>
    <row r="78" spans="1:8" ht="15" customHeight="1">
      <c r="A78" s="45"/>
      <c r="B78" s="45"/>
      <c r="C78" s="45"/>
      <c r="D78" s="45"/>
      <c r="E78" s="45"/>
      <c r="F78" s="45"/>
      <c r="G78" s="45"/>
      <c r="H78" s="45"/>
    </row>
    <row r="79" spans="1:8" ht="15" customHeight="1">
      <c r="A79" s="45" t="s">
        <v>95</v>
      </c>
      <c r="B79" s="45"/>
      <c r="C79" s="45"/>
      <c r="D79" s="45"/>
      <c r="E79" s="45"/>
      <c r="F79" s="45"/>
      <c r="G79" s="45"/>
      <c r="H79" s="45"/>
    </row>
    <row r="80" spans="1:8" ht="15" customHeight="1">
      <c r="A80" s="45" t="s">
        <v>96</v>
      </c>
      <c r="B80" s="45"/>
      <c r="C80" s="45"/>
      <c r="D80" s="45"/>
      <c r="E80" s="45"/>
      <c r="F80" s="45"/>
      <c r="G80" s="45"/>
      <c r="H80" s="45"/>
    </row>
    <row r="81" spans="1:8" ht="15" customHeight="1">
      <c r="A81" s="45" t="s">
        <v>97</v>
      </c>
      <c r="B81" s="45"/>
      <c r="C81" s="45"/>
      <c r="D81" s="45"/>
      <c r="E81" s="45"/>
      <c r="F81" s="45"/>
      <c r="G81" s="45"/>
      <c r="H81" s="45"/>
    </row>
    <row r="82" spans="1:8" ht="15" customHeight="1">
      <c r="A82" s="45" t="s">
        <v>98</v>
      </c>
      <c r="B82" s="45"/>
      <c r="C82" s="45"/>
      <c r="D82" s="45"/>
      <c r="E82" s="45"/>
      <c r="F82" s="45"/>
      <c r="G82" s="45"/>
      <c r="H82" s="45"/>
    </row>
    <row r="83" spans="1:8" ht="15" customHeight="1">
      <c r="A83" s="45" t="s">
        <v>99</v>
      </c>
      <c r="B83" s="45"/>
      <c r="C83" s="45"/>
      <c r="D83" s="45"/>
      <c r="E83" s="45"/>
      <c r="F83" s="45"/>
      <c r="G83" s="45"/>
      <c r="H83" s="45"/>
    </row>
    <row r="84" spans="1:8" ht="15" customHeight="1">
      <c r="A84" s="45" t="s">
        <v>100</v>
      </c>
      <c r="B84" s="45"/>
      <c r="C84" s="45"/>
      <c r="D84" s="45"/>
      <c r="E84" s="45"/>
      <c r="F84" s="45"/>
      <c r="G84" s="45"/>
      <c r="H84" s="45"/>
    </row>
    <row r="85" spans="1:8" ht="15" customHeight="1">
      <c r="A85" s="45" t="s">
        <v>101</v>
      </c>
      <c r="B85" s="45"/>
      <c r="C85" s="45"/>
      <c r="D85" s="45"/>
      <c r="E85" s="45"/>
      <c r="F85" s="45"/>
      <c r="G85" s="45"/>
      <c r="H85" s="45"/>
    </row>
    <row r="86" spans="1:8" ht="15" customHeight="1">
      <c r="A86" s="45" t="s">
        <v>102</v>
      </c>
      <c r="B86" s="45"/>
      <c r="C86" s="45"/>
      <c r="D86" s="45"/>
      <c r="E86" s="45"/>
      <c r="F86" s="45"/>
      <c r="G86" s="45"/>
      <c r="H86" s="45"/>
    </row>
    <row r="87" spans="1:8" ht="15" customHeight="1">
      <c r="A87" s="36"/>
      <c r="B87" s="36"/>
      <c r="C87" s="36"/>
      <c r="D87" s="36"/>
      <c r="E87" s="36"/>
      <c r="F87" s="36"/>
      <c r="G87" s="36"/>
      <c r="H87" s="36"/>
    </row>
    <row r="88" spans="1:8" ht="15" customHeight="1">
      <c r="A88" s="36" t="s">
        <v>171</v>
      </c>
      <c r="B88" s="36"/>
      <c r="C88" s="36"/>
      <c r="D88" s="36"/>
      <c r="E88" s="36"/>
      <c r="F88" s="36"/>
      <c r="G88" s="36"/>
      <c r="H88" s="36"/>
    </row>
    <row r="89" spans="1:8" ht="15" customHeight="1">
      <c r="A89" s="36" t="s">
        <v>172</v>
      </c>
      <c r="B89" s="36"/>
      <c r="C89" s="36"/>
      <c r="D89" s="36"/>
      <c r="E89" s="36"/>
      <c r="F89" s="36"/>
      <c r="G89" s="36"/>
      <c r="H89" s="36"/>
    </row>
    <row r="90" spans="1:8" ht="15" customHeight="1">
      <c r="A90" s="36" t="s">
        <v>173</v>
      </c>
      <c r="B90" s="36"/>
      <c r="C90" s="36"/>
      <c r="D90" s="36"/>
      <c r="E90" s="36"/>
      <c r="F90" s="36"/>
      <c r="G90" s="36"/>
      <c r="H90" s="36"/>
    </row>
    <row r="91" spans="1:8" ht="15" customHeight="1">
      <c r="A91" s="36" t="s">
        <v>174</v>
      </c>
      <c r="B91" s="36"/>
      <c r="C91" s="36"/>
      <c r="D91" s="36"/>
      <c r="E91" s="36"/>
      <c r="F91" s="36"/>
      <c r="G91" s="36"/>
      <c r="H91" s="36"/>
    </row>
    <row r="92" spans="1:8" ht="15" customHeight="1">
      <c r="A92" s="36"/>
      <c r="B92" s="36"/>
      <c r="C92" s="36"/>
      <c r="D92" s="36"/>
      <c r="E92" s="36"/>
      <c r="F92" s="36"/>
      <c r="G92" s="36"/>
      <c r="H92" s="36"/>
    </row>
    <row r="93" spans="1:8" ht="15" customHeight="1">
      <c r="A93" s="36" t="s">
        <v>175</v>
      </c>
      <c r="B93" s="36"/>
      <c r="C93" s="36"/>
      <c r="D93" s="36"/>
      <c r="E93" s="36"/>
      <c r="F93" s="36"/>
      <c r="G93" s="36"/>
      <c r="H93" s="36"/>
    </row>
    <row r="94" spans="1:8" ht="15" customHeight="1">
      <c r="A94" s="36" t="s">
        <v>176</v>
      </c>
      <c r="B94" s="36"/>
      <c r="C94" s="36"/>
      <c r="D94" s="36"/>
      <c r="E94" s="36"/>
      <c r="F94" s="36"/>
      <c r="G94" s="36"/>
      <c r="H94" s="36"/>
    </row>
    <row r="95" spans="1:8" ht="15" customHeight="1">
      <c r="A95" s="36" t="s">
        <v>177</v>
      </c>
      <c r="B95" s="36"/>
      <c r="C95" s="36"/>
      <c r="D95" s="36"/>
      <c r="E95" s="36"/>
      <c r="F95" s="36"/>
      <c r="G95" s="36"/>
      <c r="H95" s="36"/>
    </row>
    <row r="96" spans="1:8" ht="15" customHeight="1">
      <c r="A96" s="36" t="s">
        <v>178</v>
      </c>
      <c r="B96" s="36"/>
      <c r="C96" s="36"/>
      <c r="D96" s="36"/>
      <c r="E96" s="36"/>
      <c r="F96" s="36"/>
      <c r="G96" s="36"/>
      <c r="H96" s="36"/>
    </row>
    <row r="97" spans="1:8" ht="15" customHeight="1">
      <c r="A97" s="36" t="s">
        <v>179</v>
      </c>
      <c r="B97" s="36"/>
      <c r="C97" s="36"/>
      <c r="D97" s="36"/>
      <c r="E97" s="36"/>
      <c r="F97" s="36"/>
      <c r="G97" s="36"/>
      <c r="H97" s="36"/>
    </row>
    <row r="98" spans="1:8" ht="15" customHeight="1">
      <c r="A98" s="36" t="s">
        <v>180</v>
      </c>
      <c r="B98" s="36"/>
      <c r="C98" s="36"/>
      <c r="D98" s="36"/>
      <c r="E98" s="36"/>
      <c r="F98" s="36"/>
      <c r="G98" s="36"/>
      <c r="H98" s="36"/>
    </row>
    <row r="99" spans="1:8" ht="15" customHeight="1">
      <c r="A99" s="36" t="s">
        <v>181</v>
      </c>
      <c r="B99" s="36"/>
      <c r="C99" s="36"/>
      <c r="D99" s="36"/>
      <c r="E99" s="36"/>
      <c r="F99" s="36"/>
      <c r="G99" s="36"/>
      <c r="H99" s="36"/>
    </row>
    <row r="100" spans="1:8" ht="15" customHeight="1">
      <c r="A100" s="36"/>
      <c r="B100" s="36"/>
      <c r="C100" s="36"/>
      <c r="D100" s="36"/>
      <c r="E100" s="36"/>
      <c r="F100" s="36"/>
      <c r="G100" s="36"/>
      <c r="H100" s="36"/>
    </row>
    <row r="101" spans="1:8" ht="15" customHeight="1">
      <c r="A101" s="36" t="s">
        <v>182</v>
      </c>
      <c r="B101" s="36"/>
      <c r="C101" s="36"/>
      <c r="D101" s="36"/>
      <c r="E101" s="36"/>
      <c r="F101" s="36"/>
      <c r="G101" s="36"/>
      <c r="H101" s="36"/>
    </row>
    <row r="102" spans="1:8" ht="15" customHeight="1">
      <c r="A102" s="36" t="s">
        <v>183</v>
      </c>
      <c r="B102" s="36"/>
      <c r="C102" s="36"/>
      <c r="D102" s="36"/>
      <c r="E102" s="36"/>
      <c r="F102" s="36"/>
      <c r="G102" s="36"/>
      <c r="H102" s="36"/>
    </row>
    <row r="103" spans="1:8" ht="15" customHeight="1">
      <c r="A103" s="36" t="s">
        <v>184</v>
      </c>
      <c r="B103" s="36"/>
      <c r="C103" s="36"/>
      <c r="D103" s="43" t="s">
        <v>132</v>
      </c>
      <c r="F103" s="36"/>
      <c r="G103" s="36"/>
      <c r="H103" s="36"/>
    </row>
    <row r="104" spans="1:8" ht="15" customHeight="1">
      <c r="A104" s="36" t="s">
        <v>140</v>
      </c>
      <c r="B104" s="36"/>
      <c r="C104" s="36"/>
      <c r="D104" s="36"/>
      <c r="G104" s="36"/>
      <c r="H104" s="36"/>
    </row>
    <row r="105" spans="1:8" ht="15" customHeight="1">
      <c r="A105" s="36"/>
      <c r="B105" s="36"/>
      <c r="C105" s="36"/>
      <c r="D105" s="36"/>
      <c r="E105" s="36"/>
      <c r="F105" s="36"/>
      <c r="G105" s="36"/>
      <c r="H105" s="36"/>
    </row>
    <row r="106" spans="1:8" ht="15" customHeight="1">
      <c r="A106" s="36" t="s">
        <v>185</v>
      </c>
      <c r="B106" s="36"/>
      <c r="C106" s="36"/>
      <c r="D106" s="36"/>
      <c r="E106" s="36"/>
      <c r="F106" s="36"/>
      <c r="G106" s="36"/>
      <c r="H106" s="36"/>
    </row>
    <row r="107" spans="1:8" ht="15" customHeight="1">
      <c r="A107" s="36" t="s">
        <v>186</v>
      </c>
      <c r="B107" s="36"/>
      <c r="C107" s="36"/>
      <c r="D107" s="36"/>
      <c r="E107" s="36"/>
      <c r="F107" s="36"/>
      <c r="G107" s="36"/>
      <c r="H107" s="36"/>
    </row>
    <row r="108" spans="1:8" ht="15" customHeight="1">
      <c r="A108" s="36" t="s">
        <v>187</v>
      </c>
      <c r="B108" s="36"/>
      <c r="C108" s="36"/>
      <c r="D108" s="36"/>
      <c r="E108" s="36"/>
      <c r="F108" s="36"/>
      <c r="G108" s="36"/>
      <c r="H108" s="36"/>
    </row>
    <row r="109" spans="1:8" ht="15" customHeight="1">
      <c r="A109" s="36" t="s">
        <v>188</v>
      </c>
      <c r="B109" s="36"/>
      <c r="C109" s="36"/>
      <c r="D109" s="36"/>
      <c r="E109" s="36"/>
      <c r="F109" s="36"/>
      <c r="G109" s="36"/>
      <c r="H109" s="36"/>
    </row>
    <row r="110" spans="1:8" ht="15" customHeight="1">
      <c r="A110" s="36" t="s">
        <v>189</v>
      </c>
      <c r="B110" s="36"/>
      <c r="C110" s="36"/>
      <c r="D110" s="36"/>
      <c r="E110" s="36"/>
      <c r="F110" s="36"/>
      <c r="G110" s="36"/>
      <c r="H110" s="36"/>
    </row>
    <row r="111" spans="1:8" ht="15" customHeight="1">
      <c r="A111" s="36" t="s">
        <v>190</v>
      </c>
      <c r="B111" s="36"/>
      <c r="C111" s="36"/>
      <c r="D111" s="36"/>
      <c r="E111" s="36"/>
      <c r="F111" s="36"/>
      <c r="G111" s="36"/>
      <c r="H111" s="36"/>
    </row>
    <row r="112" spans="1:8" ht="15" customHeight="1">
      <c r="A112" s="36" t="s">
        <v>191</v>
      </c>
      <c r="B112" s="36"/>
      <c r="C112" s="36"/>
      <c r="D112" s="36"/>
      <c r="E112" s="36"/>
      <c r="F112" s="36"/>
      <c r="G112" s="36"/>
      <c r="H112" s="36"/>
    </row>
    <row r="113" spans="1:8" ht="15" customHeight="1">
      <c r="A113" s="36"/>
      <c r="B113" s="36"/>
      <c r="C113" s="36"/>
      <c r="D113" s="36"/>
      <c r="E113" s="36"/>
      <c r="F113" s="36"/>
      <c r="G113" s="36"/>
      <c r="H113" s="36"/>
    </row>
    <row r="114" spans="1:8" ht="15" customHeight="1">
      <c r="A114" s="36" t="s">
        <v>192</v>
      </c>
      <c r="B114" s="36"/>
      <c r="C114" s="36"/>
      <c r="D114" s="36"/>
      <c r="E114" s="36"/>
      <c r="F114" s="36"/>
      <c r="G114" s="36"/>
      <c r="H114" s="36"/>
    </row>
    <row r="115" spans="1:8" ht="15" customHeight="1">
      <c r="A115" s="36" t="s">
        <v>193</v>
      </c>
      <c r="B115" s="36"/>
      <c r="C115" s="36"/>
      <c r="D115" s="36"/>
      <c r="E115" s="36"/>
      <c r="F115" s="36"/>
      <c r="G115" s="36"/>
      <c r="H115" s="36"/>
    </row>
    <row r="116" spans="1:8" ht="15" customHeight="1">
      <c r="A116" s="36" t="s">
        <v>194</v>
      </c>
      <c r="B116" s="36"/>
      <c r="C116" s="36"/>
      <c r="D116" s="36"/>
      <c r="E116" s="36"/>
      <c r="F116" s="36"/>
      <c r="G116" s="36"/>
      <c r="H116" s="36"/>
    </row>
    <row r="117" spans="1:8" ht="15" customHeight="1">
      <c r="A117" s="36" t="s">
        <v>195</v>
      </c>
      <c r="B117" s="36"/>
      <c r="C117" s="36"/>
      <c r="D117" s="36"/>
      <c r="E117" s="36"/>
      <c r="F117" s="36"/>
      <c r="G117" s="36"/>
      <c r="H117" s="36"/>
    </row>
    <row r="118" spans="1:8" ht="15" customHeight="1">
      <c r="A118" s="36" t="s">
        <v>196</v>
      </c>
      <c r="B118" s="36"/>
      <c r="C118" s="36"/>
      <c r="D118" s="36"/>
      <c r="E118" s="36"/>
      <c r="F118" s="36"/>
      <c r="G118" s="36"/>
      <c r="H118" s="36"/>
    </row>
    <row r="119" spans="1:8" ht="15" customHeight="1">
      <c r="A119" s="36" t="s">
        <v>197</v>
      </c>
      <c r="B119" s="36"/>
      <c r="C119" s="36"/>
      <c r="D119" s="36"/>
      <c r="E119" s="36"/>
      <c r="F119" s="36"/>
      <c r="G119" s="36"/>
      <c r="H119" s="36"/>
    </row>
    <row r="120" spans="1:8" ht="15" customHeight="1">
      <c r="A120" s="36" t="s">
        <v>198</v>
      </c>
      <c r="B120" s="36"/>
      <c r="C120" s="36"/>
      <c r="D120" s="36"/>
      <c r="E120" s="36"/>
      <c r="F120" s="36"/>
      <c r="G120" s="36"/>
      <c r="H120" s="36"/>
    </row>
    <row r="121" spans="1:8" ht="15" customHeight="1">
      <c r="A121" s="36" t="s">
        <v>199</v>
      </c>
      <c r="B121" s="36"/>
      <c r="C121" s="36"/>
      <c r="D121" s="36"/>
      <c r="E121" s="36"/>
      <c r="F121" s="36"/>
      <c r="G121" s="36"/>
      <c r="H121" s="36"/>
    </row>
    <row r="122" spans="1:8" ht="15" customHeight="1">
      <c r="A122" s="36" t="s">
        <v>200</v>
      </c>
      <c r="B122" s="36"/>
      <c r="C122" s="36"/>
      <c r="D122" s="36"/>
      <c r="E122" s="36"/>
      <c r="F122" s="36"/>
      <c r="G122" s="36"/>
      <c r="H122" s="36"/>
    </row>
    <row r="123" spans="1:8" ht="15" customHeight="1">
      <c r="A123" s="36" t="s">
        <v>201</v>
      </c>
      <c r="B123" s="36"/>
      <c r="C123" s="36"/>
      <c r="D123" s="36"/>
      <c r="E123" s="36"/>
      <c r="F123" s="36"/>
      <c r="G123" s="36"/>
      <c r="H123" s="36"/>
    </row>
    <row r="124" spans="1:8" ht="15" customHeight="1">
      <c r="A124" s="36" t="s">
        <v>202</v>
      </c>
      <c r="B124" s="36"/>
      <c r="C124" s="36"/>
      <c r="D124" s="36"/>
      <c r="E124" s="36"/>
      <c r="F124" s="36"/>
      <c r="G124" s="36"/>
      <c r="H124" s="36"/>
    </row>
    <row r="125" spans="1:8" ht="15" customHeight="1">
      <c r="A125" s="36" t="s">
        <v>203</v>
      </c>
      <c r="B125" s="36"/>
      <c r="C125" s="36"/>
      <c r="D125" s="36"/>
      <c r="E125" s="36"/>
      <c r="F125" s="36"/>
      <c r="G125" s="36"/>
      <c r="H125" s="36"/>
    </row>
    <row r="126" spans="1:8" ht="15" customHeight="1">
      <c r="A126" s="36" t="s">
        <v>204</v>
      </c>
      <c r="B126" s="36"/>
      <c r="C126" s="36"/>
      <c r="D126" s="36"/>
      <c r="E126" s="36"/>
      <c r="F126" s="36"/>
      <c r="G126" s="36"/>
      <c r="H126" s="36"/>
    </row>
    <row r="127" spans="1:8" ht="15" customHeight="1">
      <c r="A127" s="36" t="s">
        <v>205</v>
      </c>
      <c r="B127" s="36"/>
      <c r="C127" s="36"/>
      <c r="D127" s="36"/>
      <c r="E127" s="36"/>
      <c r="F127" s="36"/>
      <c r="G127" s="36"/>
      <c r="H127" s="36"/>
    </row>
    <row r="128" spans="1:8" ht="15" customHeight="1">
      <c r="A128" s="36"/>
      <c r="B128" s="36"/>
      <c r="C128" s="36"/>
      <c r="D128" s="36"/>
      <c r="E128" s="36"/>
      <c r="F128" s="36"/>
      <c r="G128" s="36"/>
      <c r="H128" s="36"/>
    </row>
    <row r="129" spans="1:8" ht="15" customHeight="1">
      <c r="A129" s="36" t="s">
        <v>206</v>
      </c>
      <c r="B129" s="36"/>
      <c r="C129" s="36"/>
      <c r="D129" s="36"/>
      <c r="E129" s="36"/>
      <c r="F129" s="36"/>
      <c r="G129" s="36"/>
      <c r="H129" s="36"/>
    </row>
    <row r="130" spans="1:8" ht="15" customHeight="1">
      <c r="A130" s="36" t="s">
        <v>207</v>
      </c>
      <c r="B130" s="36"/>
      <c r="C130" s="36"/>
      <c r="D130" s="36"/>
      <c r="E130" s="36"/>
      <c r="F130" s="36"/>
      <c r="G130" s="36"/>
      <c r="H130" s="36"/>
    </row>
    <row r="131" spans="1:8" ht="15" customHeight="1">
      <c r="A131" s="36" t="s">
        <v>208</v>
      </c>
      <c r="B131" s="36"/>
      <c r="C131" s="36"/>
      <c r="D131" s="36"/>
      <c r="E131" s="36"/>
      <c r="F131" s="36"/>
      <c r="G131" s="36"/>
      <c r="H131" s="36"/>
    </row>
    <row r="132" spans="1:8" ht="15" customHeight="1">
      <c r="A132" s="36" t="s">
        <v>209</v>
      </c>
      <c r="B132" s="36"/>
      <c r="C132" s="36"/>
      <c r="D132" s="36"/>
      <c r="E132" s="36"/>
      <c r="F132" s="36"/>
      <c r="G132" s="36"/>
      <c r="H132" s="36"/>
    </row>
    <row r="133" spans="1:8" ht="15" customHeight="1">
      <c r="A133" s="36" t="s">
        <v>210</v>
      </c>
      <c r="B133" s="36"/>
      <c r="C133" s="36"/>
      <c r="D133" s="36"/>
      <c r="E133" s="36"/>
      <c r="F133" s="36"/>
      <c r="G133" s="36"/>
      <c r="H133" s="36"/>
    </row>
    <row r="134" spans="1:8" ht="15" customHeight="1">
      <c r="A134" s="36" t="s">
        <v>211</v>
      </c>
      <c r="B134" s="36"/>
      <c r="C134" s="36"/>
      <c r="D134" s="36"/>
      <c r="E134" s="36"/>
      <c r="F134" s="36"/>
      <c r="G134" s="36"/>
      <c r="H134" s="36"/>
    </row>
    <row r="135" spans="1:8" ht="15" customHeight="1">
      <c r="A135" s="36"/>
      <c r="B135" s="36"/>
      <c r="C135" s="36"/>
      <c r="D135" s="36"/>
      <c r="E135" s="36"/>
      <c r="F135" s="36"/>
      <c r="G135" s="36"/>
      <c r="H135" s="36"/>
    </row>
    <row r="136" spans="1:8" ht="15" customHeight="1">
      <c r="A136" s="36" t="s">
        <v>141</v>
      </c>
      <c r="B136" s="36"/>
      <c r="C136" s="36"/>
      <c r="D136" s="36"/>
      <c r="E136" s="36"/>
      <c r="F136" s="36"/>
      <c r="G136" s="36"/>
      <c r="H136" s="36"/>
    </row>
    <row r="137" spans="1:8" ht="15" customHeight="1">
      <c r="A137" s="43" t="s">
        <v>142</v>
      </c>
      <c r="B137" s="36"/>
      <c r="C137" s="36"/>
      <c r="D137" s="36"/>
      <c r="E137" s="36"/>
      <c r="F137" s="36"/>
      <c r="G137" s="36"/>
      <c r="H137" s="36"/>
    </row>
    <row r="138" spans="1:8" ht="15" customHeight="1">
      <c r="A138" s="36"/>
      <c r="B138" s="36"/>
      <c r="C138" s="36"/>
      <c r="D138" s="36"/>
      <c r="E138" s="36"/>
      <c r="F138" s="36"/>
      <c r="G138" s="36"/>
      <c r="H138" s="36"/>
    </row>
    <row r="139" spans="1:8" ht="18" customHeight="1">
      <c r="A139" s="44" t="s">
        <v>12</v>
      </c>
      <c r="B139" s="36"/>
      <c r="C139" s="36"/>
      <c r="D139" s="36"/>
      <c r="E139" s="36"/>
      <c r="F139" s="36"/>
      <c r="G139" s="36"/>
      <c r="H139" s="36"/>
    </row>
    <row r="140" spans="1:8" ht="15" customHeight="1">
      <c r="A140" s="42" t="s">
        <v>212</v>
      </c>
      <c r="B140" s="36"/>
      <c r="C140" s="36"/>
      <c r="D140" s="36"/>
      <c r="E140" s="36"/>
      <c r="F140" s="36"/>
      <c r="G140" s="36"/>
      <c r="H140" s="36"/>
    </row>
    <row r="141" spans="1:8" ht="15" customHeight="1">
      <c r="A141" s="42" t="s">
        <v>213</v>
      </c>
      <c r="B141" s="36"/>
      <c r="C141" s="36"/>
      <c r="D141" s="36"/>
      <c r="E141" s="36"/>
      <c r="F141" s="36"/>
      <c r="G141" s="36"/>
      <c r="H141" s="36"/>
    </row>
    <row r="142" spans="1:8" ht="15" customHeight="1">
      <c r="A142" s="36" t="s">
        <v>214</v>
      </c>
      <c r="B142" s="36"/>
      <c r="C142" s="36"/>
      <c r="D142" s="36"/>
      <c r="E142" s="36"/>
      <c r="F142" s="36"/>
      <c r="G142" s="36"/>
      <c r="H142" s="36"/>
    </row>
    <row r="143" spans="1:8" ht="15" customHeight="1">
      <c r="A143" s="36" t="s">
        <v>215</v>
      </c>
      <c r="B143" s="36"/>
      <c r="C143" s="36"/>
      <c r="D143" s="36"/>
      <c r="E143" s="36"/>
      <c r="F143" s="36"/>
      <c r="G143" s="36"/>
      <c r="H143" s="36"/>
    </row>
    <row r="144" spans="1:8" ht="15" customHeight="1">
      <c r="A144" s="36"/>
      <c r="B144" s="36"/>
      <c r="C144" s="36"/>
      <c r="D144" s="36"/>
      <c r="E144" s="36"/>
      <c r="F144" s="36"/>
      <c r="G144" s="36"/>
      <c r="H144" s="36"/>
    </row>
    <row r="145" spans="1:8" ht="15" customHeight="1">
      <c r="A145" s="36" t="s">
        <v>216</v>
      </c>
      <c r="B145" s="36"/>
      <c r="C145" s="36"/>
      <c r="D145" s="36"/>
      <c r="E145" s="36"/>
      <c r="F145" s="36"/>
      <c r="G145" s="36"/>
      <c r="H145" s="36"/>
    </row>
    <row r="146" spans="1:8" ht="15" customHeight="1">
      <c r="A146" s="36" t="s">
        <v>217</v>
      </c>
      <c r="B146" s="36"/>
      <c r="C146" s="36"/>
      <c r="D146" s="36"/>
      <c r="E146" s="36"/>
      <c r="F146" s="36"/>
      <c r="G146" s="36"/>
      <c r="H146" s="36"/>
    </row>
    <row r="147" spans="1:8" ht="15" customHeight="1">
      <c r="A147" s="36" t="s">
        <v>218</v>
      </c>
      <c r="B147" s="36"/>
      <c r="C147" s="36"/>
      <c r="D147" s="36"/>
      <c r="E147" s="36"/>
      <c r="F147" s="36"/>
      <c r="G147" s="36"/>
      <c r="H147" s="36"/>
    </row>
    <row r="148" spans="1:8" ht="15" customHeight="1">
      <c r="A148" s="36" t="s">
        <v>219</v>
      </c>
      <c r="B148" s="36"/>
      <c r="C148" s="36"/>
      <c r="D148" s="36"/>
      <c r="E148" s="36"/>
      <c r="F148" s="36"/>
      <c r="G148" s="36"/>
      <c r="H148" s="36"/>
    </row>
    <row r="149" spans="1:8" ht="15" customHeight="1">
      <c r="A149" s="36"/>
      <c r="B149" s="36"/>
      <c r="C149" s="36"/>
      <c r="D149" s="36"/>
      <c r="E149" s="36"/>
      <c r="F149" s="36"/>
      <c r="G149" s="36"/>
      <c r="H149" s="36"/>
    </row>
    <row r="150" spans="1:8">
      <c r="A150" s="36"/>
      <c r="B150" s="36"/>
      <c r="C150" s="36"/>
      <c r="D150" s="36"/>
      <c r="E150" s="36"/>
      <c r="F150" s="36"/>
      <c r="G150" s="36"/>
      <c r="H150" s="36"/>
    </row>
    <row r="151" spans="1:8">
      <c r="A151" s="36"/>
      <c r="B151" s="36"/>
      <c r="C151" s="36"/>
      <c r="D151" s="36"/>
      <c r="E151" s="36"/>
      <c r="F151" s="36"/>
      <c r="G151" s="36"/>
      <c r="H151" s="36"/>
    </row>
    <row r="152" spans="1:8">
      <c r="A152" s="36"/>
      <c r="B152" s="36"/>
      <c r="C152" s="36"/>
      <c r="D152" s="36"/>
      <c r="E152" s="36"/>
      <c r="F152" s="36"/>
      <c r="G152" s="36"/>
      <c r="H152" s="36"/>
    </row>
    <row r="153" spans="1:8">
      <c r="A153" s="36"/>
      <c r="B153" s="36"/>
      <c r="C153" s="36"/>
      <c r="D153" s="36"/>
      <c r="E153" s="36"/>
      <c r="F153" s="36"/>
      <c r="G153" s="36"/>
      <c r="H153" s="36"/>
    </row>
    <row r="154" spans="1:8">
      <c r="A154" s="36"/>
      <c r="B154" s="36"/>
      <c r="C154" s="36"/>
      <c r="D154" s="36"/>
      <c r="E154" s="36"/>
      <c r="F154" s="36"/>
      <c r="G154" s="36"/>
      <c r="H154" s="36"/>
    </row>
    <row r="155" spans="1:8">
      <c r="A155" s="36"/>
      <c r="B155" s="36"/>
      <c r="C155" s="36"/>
      <c r="D155" s="36"/>
      <c r="E155" s="36"/>
      <c r="F155" s="36"/>
      <c r="G155" s="36"/>
      <c r="H155" s="36"/>
    </row>
    <row r="156" spans="1:8">
      <c r="A156" s="36"/>
      <c r="B156" s="36"/>
      <c r="C156" s="36"/>
      <c r="D156" s="36"/>
      <c r="E156" s="36"/>
      <c r="F156" s="36"/>
      <c r="G156" s="36"/>
      <c r="H156" s="36"/>
    </row>
    <row r="157" spans="1:8">
      <c r="A157" s="36"/>
      <c r="B157" s="36"/>
      <c r="C157" s="36"/>
      <c r="D157" s="36"/>
      <c r="E157" s="36"/>
      <c r="F157" s="36"/>
      <c r="G157" s="36"/>
      <c r="H157" s="36"/>
    </row>
    <row r="158" spans="1:8">
      <c r="A158" s="36"/>
      <c r="B158" s="36"/>
      <c r="C158" s="36"/>
      <c r="D158" s="36"/>
      <c r="E158" s="36"/>
      <c r="F158" s="36"/>
      <c r="G158" s="36"/>
      <c r="H158" s="36"/>
    </row>
    <row r="159" spans="1:8">
      <c r="A159" s="36"/>
      <c r="B159" s="36"/>
      <c r="C159" s="36"/>
      <c r="D159" s="36"/>
      <c r="E159" s="36"/>
      <c r="F159" s="36"/>
      <c r="G159" s="36"/>
      <c r="H159" s="36"/>
    </row>
    <row r="160" spans="1:8">
      <c r="A160" s="36"/>
      <c r="B160" s="36"/>
      <c r="C160" s="36"/>
      <c r="D160" s="36"/>
      <c r="E160" s="36"/>
      <c r="F160" s="36"/>
      <c r="G160" s="36"/>
      <c r="H160" s="36"/>
    </row>
    <row r="161" spans="1:8">
      <c r="A161" s="36"/>
      <c r="B161" s="36"/>
      <c r="C161" s="36"/>
      <c r="D161" s="36"/>
      <c r="E161" s="36"/>
      <c r="F161" s="36"/>
      <c r="G161" s="36"/>
      <c r="H161" s="36"/>
    </row>
    <row r="162" spans="1:8">
      <c r="A162" s="36"/>
      <c r="B162" s="36"/>
      <c r="C162" s="36"/>
      <c r="D162" s="36"/>
      <c r="E162" s="36"/>
      <c r="F162" s="36"/>
      <c r="G162" s="36"/>
      <c r="H162" s="36"/>
    </row>
    <row r="163" spans="1:8">
      <c r="A163" s="36"/>
      <c r="B163" s="36"/>
      <c r="C163" s="36"/>
      <c r="D163" s="36"/>
      <c r="E163" s="36"/>
      <c r="F163" s="36"/>
      <c r="G163" s="36"/>
      <c r="H163" s="36"/>
    </row>
    <row r="164" spans="1:8">
      <c r="A164" s="36"/>
      <c r="B164" s="36"/>
      <c r="C164" s="36"/>
      <c r="D164" s="36"/>
      <c r="E164" s="36"/>
      <c r="F164" s="36"/>
      <c r="G164" s="36"/>
      <c r="H164" s="36"/>
    </row>
    <row r="165" spans="1:8">
      <c r="A165" s="36"/>
      <c r="B165" s="36"/>
      <c r="C165" s="36"/>
      <c r="D165" s="36"/>
      <c r="E165" s="36"/>
      <c r="F165" s="36"/>
      <c r="G165" s="36"/>
      <c r="H165" s="36"/>
    </row>
    <row r="166" spans="1:8">
      <c r="A166" s="36"/>
      <c r="B166" s="36"/>
      <c r="C166" s="36"/>
      <c r="D166" s="36"/>
      <c r="E166" s="36"/>
      <c r="F166" s="36"/>
      <c r="G166" s="36"/>
      <c r="H166" s="36"/>
    </row>
    <row r="167" spans="1:8">
      <c r="A167" s="36"/>
      <c r="B167" s="36"/>
      <c r="C167" s="36"/>
      <c r="D167" s="36"/>
      <c r="E167" s="36"/>
      <c r="F167" s="36"/>
      <c r="G167" s="36"/>
      <c r="H167" s="36"/>
    </row>
    <row r="168" spans="1:8">
      <c r="A168" s="36"/>
      <c r="B168" s="36"/>
      <c r="C168" s="36"/>
      <c r="D168" s="36"/>
      <c r="E168" s="36"/>
      <c r="F168" s="36"/>
      <c r="G168" s="36"/>
      <c r="H168" s="36"/>
    </row>
    <row r="169" spans="1:8">
      <c r="A169" s="36"/>
      <c r="B169" s="36"/>
      <c r="C169" s="36"/>
      <c r="D169" s="36"/>
      <c r="E169" s="36"/>
      <c r="F169" s="36"/>
      <c r="G169" s="36"/>
      <c r="H169" s="36"/>
    </row>
    <row r="170" spans="1:8">
      <c r="A170" s="36"/>
    </row>
  </sheetData>
  <mergeCells count="4">
    <mergeCell ref="B58:B59"/>
    <mergeCell ref="C58:C59"/>
    <mergeCell ref="D58:F58"/>
    <mergeCell ref="D59:F59"/>
  </mergeCells>
  <hyperlinks>
    <hyperlink ref="D103" r:id="rId1"/>
    <hyperlink ref="A137" r:id="rId2"/>
  </hyperlinks>
  <printOptions horizontalCentered="1"/>
  <pageMargins left="0.78740157480314965" right="0.78740157480314965" top="0.78740157480314965" bottom="0.78740157480314965" header="0.11811023622047245" footer="0.19685039370078741"/>
  <pageSetup paperSize="9" scale="80" orientation="portrait" r:id="rId3"/>
  <headerFooter alignWithMargins="0">
    <oddFooter>&amp;L&amp;"MetaNormalLF-Roman,Standard"&amp;9Statistisches Bundesamt, Tabellen zu den UGR, Teil 1, 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0"/>
  <sheetViews>
    <sheetView workbookViewId="0"/>
  </sheetViews>
  <sheetFormatPr baseColWidth="10" defaultRowHeight="12.75"/>
  <cols>
    <col min="1" max="1" width="25.7109375" style="37" customWidth="1"/>
    <col min="2" max="2" width="81.42578125" style="37" customWidth="1"/>
    <col min="3" max="16384" width="11.42578125" style="37"/>
  </cols>
  <sheetData>
    <row r="1" spans="1:2" ht="20.100000000000001" customHeight="1">
      <c r="A1" s="47" t="s">
        <v>103</v>
      </c>
    </row>
    <row r="2" spans="1:2" ht="18" customHeight="1"/>
    <row r="3" spans="1:2" ht="15" customHeight="1">
      <c r="A3" s="37" t="s">
        <v>48</v>
      </c>
      <c r="B3" s="37" t="s">
        <v>220</v>
      </c>
    </row>
    <row r="4" spans="1:2" ht="15" customHeight="1">
      <c r="B4" s="37" t="s">
        <v>221</v>
      </c>
    </row>
    <row r="5" spans="1:2" ht="15" customHeight="1"/>
    <row r="6" spans="1:2" ht="15" customHeight="1">
      <c r="A6" s="37" t="s">
        <v>104</v>
      </c>
      <c r="B6" s="37" t="s">
        <v>223</v>
      </c>
    </row>
    <row r="7" spans="1:2" ht="15" customHeight="1">
      <c r="B7" s="37" t="s">
        <v>222</v>
      </c>
    </row>
    <row r="8" spans="1:2" ht="15" customHeight="1"/>
    <row r="9" spans="1:2" ht="15" customHeight="1">
      <c r="A9" s="37" t="s">
        <v>105</v>
      </c>
      <c r="B9" s="37" t="s">
        <v>224</v>
      </c>
    </row>
    <row r="10" spans="1:2" ht="15" customHeight="1">
      <c r="B10" s="37" t="s">
        <v>225</v>
      </c>
    </row>
    <row r="11" spans="1:2" ht="15" customHeight="1">
      <c r="B11" s="37" t="s">
        <v>106</v>
      </c>
    </row>
    <row r="12" spans="1:2" ht="15" customHeight="1"/>
    <row r="13" spans="1:2" ht="15" customHeight="1">
      <c r="A13" s="37" t="s">
        <v>107</v>
      </c>
      <c r="B13" s="37" t="s">
        <v>226</v>
      </c>
    </row>
    <row r="14" spans="1:2" ht="15" customHeight="1">
      <c r="B14" s="37" t="s">
        <v>227</v>
      </c>
    </row>
    <row r="15" spans="1:2" ht="15" customHeight="1"/>
    <row r="16" spans="1:2" ht="15" customHeight="1">
      <c r="A16" s="37" t="s">
        <v>108</v>
      </c>
      <c r="B16" s="37" t="s">
        <v>228</v>
      </c>
    </row>
    <row r="17" spans="1:2" ht="15" customHeight="1"/>
    <row r="18" spans="1:2" ht="15" customHeight="1">
      <c r="A18" s="37" t="s">
        <v>109</v>
      </c>
      <c r="B18" s="10" t="s">
        <v>229</v>
      </c>
    </row>
    <row r="19" spans="1:2" ht="15" customHeight="1">
      <c r="B19" s="10" t="s">
        <v>230</v>
      </c>
    </row>
    <row r="20" spans="1:2" ht="15" customHeight="1">
      <c r="B20" s="10" t="s">
        <v>231</v>
      </c>
    </row>
    <row r="21" spans="1:2" ht="15" customHeight="1">
      <c r="B21" s="10" t="s">
        <v>232</v>
      </c>
    </row>
    <row r="22" spans="1:2" ht="15" customHeight="1">
      <c r="B22" s="10" t="s">
        <v>233</v>
      </c>
    </row>
    <row r="23" spans="1:2" ht="15" customHeight="1">
      <c r="B23" s="10" t="s">
        <v>234</v>
      </c>
    </row>
    <row r="24" spans="1:2" ht="15" customHeight="1">
      <c r="B24" s="10" t="s">
        <v>235</v>
      </c>
    </row>
    <row r="25" spans="1:2" ht="15" customHeight="1">
      <c r="B25" s="10" t="s">
        <v>236</v>
      </c>
    </row>
    <row r="26" spans="1:2" ht="15" customHeight="1"/>
    <row r="27" spans="1:2" ht="15" customHeight="1">
      <c r="A27" s="37" t="s">
        <v>110</v>
      </c>
      <c r="B27" s="37" t="s">
        <v>237</v>
      </c>
    </row>
    <row r="28" spans="1:2" ht="15" customHeight="1">
      <c r="B28" s="37" t="s">
        <v>238</v>
      </c>
    </row>
    <row r="29" spans="1:2" ht="15" customHeight="1"/>
    <row r="30" spans="1:2" ht="15" customHeight="1">
      <c r="A30" s="37" t="s">
        <v>111</v>
      </c>
      <c r="B30" s="37" t="s">
        <v>239</v>
      </c>
    </row>
    <row r="31" spans="1:2" ht="15" customHeight="1">
      <c r="B31" s="37" t="s">
        <v>240</v>
      </c>
    </row>
    <row r="32" spans="1:2" ht="15" customHeight="1">
      <c r="B32" s="37" t="s">
        <v>241</v>
      </c>
    </row>
    <row r="33" spans="1:2" ht="15" customHeight="1">
      <c r="B33" s="37" t="s">
        <v>243</v>
      </c>
    </row>
    <row r="34" spans="1:2" ht="15" customHeight="1">
      <c r="B34" s="37" t="s">
        <v>242</v>
      </c>
    </row>
    <row r="35" spans="1:2" ht="15" customHeight="1"/>
    <row r="36" spans="1:2" ht="15" customHeight="1">
      <c r="A36" s="37" t="s">
        <v>112</v>
      </c>
      <c r="B36" s="37" t="s">
        <v>244</v>
      </c>
    </row>
    <row r="37" spans="1:2" ht="15" customHeight="1">
      <c r="B37" s="37" t="s">
        <v>245</v>
      </c>
    </row>
    <row r="38" spans="1:2" ht="15" customHeight="1">
      <c r="B38" s="37" t="s">
        <v>246</v>
      </c>
    </row>
    <row r="39" spans="1:2" ht="15" customHeight="1"/>
    <row r="40" spans="1:2" ht="15" customHeight="1">
      <c r="A40" s="37" t="s">
        <v>113</v>
      </c>
      <c r="B40" s="37" t="s">
        <v>247</v>
      </c>
    </row>
    <row r="41" spans="1:2" ht="15" customHeight="1">
      <c r="B41" s="37" t="s">
        <v>248</v>
      </c>
    </row>
    <row r="42" spans="1:2" ht="15" customHeight="1"/>
    <row r="43" spans="1:2" ht="15" customHeight="1">
      <c r="A43" s="37" t="s">
        <v>114</v>
      </c>
      <c r="B43" s="37" t="s">
        <v>115</v>
      </c>
    </row>
    <row r="44" spans="1:2" ht="15" customHeight="1"/>
    <row r="45" spans="1:2" ht="15" customHeight="1">
      <c r="A45" s="37" t="s">
        <v>116</v>
      </c>
      <c r="B45" s="37" t="s">
        <v>249</v>
      </c>
    </row>
    <row r="46" spans="1:2" ht="15" customHeight="1">
      <c r="B46" s="37" t="s">
        <v>250</v>
      </c>
    </row>
    <row r="47" spans="1:2" ht="15" customHeight="1">
      <c r="B47" s="37" t="s">
        <v>251</v>
      </c>
    </row>
    <row r="48" spans="1:2" ht="15" customHeight="1"/>
    <row r="49" spans="1:2" ht="15" customHeight="1">
      <c r="A49" s="37" t="s">
        <v>117</v>
      </c>
      <c r="B49" s="37" t="s">
        <v>252</v>
      </c>
    </row>
    <row r="50" spans="1:2" ht="15" customHeight="1">
      <c r="B50" s="37" t="s">
        <v>119</v>
      </c>
    </row>
    <row r="51" spans="1:2" ht="15" customHeight="1"/>
    <row r="52" spans="1:2" ht="15" customHeight="1">
      <c r="A52" s="37" t="s">
        <v>118</v>
      </c>
      <c r="B52" s="37" t="s">
        <v>253</v>
      </c>
    </row>
    <row r="53" spans="1:2" ht="15" customHeight="1">
      <c r="B53" s="37" t="s">
        <v>254</v>
      </c>
    </row>
    <row r="54" spans="1:2" ht="15" customHeight="1"/>
    <row r="55" spans="1:2" ht="15" customHeight="1">
      <c r="A55" s="37" t="s">
        <v>120</v>
      </c>
      <c r="B55" s="37" t="s">
        <v>255</v>
      </c>
    </row>
    <row r="56" spans="1:2" ht="15" customHeight="1">
      <c r="B56" s="37" t="s">
        <v>256</v>
      </c>
    </row>
    <row r="57" spans="1:2" ht="15" customHeight="1"/>
    <row r="58" spans="1:2" ht="15" customHeight="1">
      <c r="A58" s="37" t="s">
        <v>121</v>
      </c>
      <c r="B58" s="37" t="s">
        <v>257</v>
      </c>
    </row>
    <row r="59" spans="1:2" ht="15" customHeight="1">
      <c r="A59" s="37" t="s">
        <v>122</v>
      </c>
      <c r="B59" s="37" t="s">
        <v>258</v>
      </c>
    </row>
    <row r="60" spans="1:2" ht="15" customHeight="1">
      <c r="B60" s="37" t="s">
        <v>259</v>
      </c>
    </row>
    <row r="61" spans="1:2" ht="15" customHeight="1">
      <c r="B61" s="37" t="s">
        <v>260</v>
      </c>
    </row>
    <row r="62" spans="1:2" ht="15" customHeight="1"/>
    <row r="63" spans="1:2" ht="15" customHeight="1">
      <c r="A63" s="37" t="s">
        <v>123</v>
      </c>
      <c r="B63" s="37" t="s">
        <v>261</v>
      </c>
    </row>
    <row r="64" spans="1:2" ht="15" customHeight="1">
      <c r="B64" s="37" t="s">
        <v>262</v>
      </c>
    </row>
    <row r="65" spans="1:2" ht="15" customHeight="1">
      <c r="B65" s="37" t="s">
        <v>263</v>
      </c>
    </row>
    <row r="66" spans="1:2" ht="15" customHeight="1">
      <c r="B66" s="37" t="s">
        <v>264</v>
      </c>
    </row>
    <row r="67" spans="1:2" ht="15" customHeight="1">
      <c r="B67" s="37" t="s">
        <v>265</v>
      </c>
    </row>
    <row r="68" spans="1:2" ht="15" customHeight="1">
      <c r="B68" s="37" t="s">
        <v>267</v>
      </c>
    </row>
    <row r="69" spans="1:2" ht="15" customHeight="1">
      <c r="B69" s="37" t="s">
        <v>266</v>
      </c>
    </row>
    <row r="70" spans="1:2" ht="15" customHeight="1"/>
    <row r="71" spans="1:2" ht="15" customHeight="1">
      <c r="A71" s="37" t="s">
        <v>124</v>
      </c>
      <c r="B71" s="37" t="s">
        <v>268</v>
      </c>
    </row>
    <row r="72" spans="1:2" ht="15" customHeight="1">
      <c r="B72" s="37" t="s">
        <v>295</v>
      </c>
    </row>
    <row r="73" spans="1:2" ht="15" customHeight="1">
      <c r="B73" s="37" t="s">
        <v>269</v>
      </c>
    </row>
    <row r="74" spans="1:2" ht="15" customHeight="1">
      <c r="A74" s="38"/>
      <c r="B74" s="37" t="s">
        <v>270</v>
      </c>
    </row>
    <row r="75" spans="1:2" ht="15" customHeight="1">
      <c r="A75" s="38"/>
      <c r="B75" s="37" t="s">
        <v>271</v>
      </c>
    </row>
    <row r="76" spans="1:2" ht="15" customHeight="1"/>
    <row r="77" spans="1:2" ht="15" customHeight="1">
      <c r="A77" s="37" t="s">
        <v>42</v>
      </c>
      <c r="B77" s="37" t="s">
        <v>272</v>
      </c>
    </row>
    <row r="78" spans="1:2" ht="15" customHeight="1">
      <c r="B78" s="37" t="s">
        <v>273</v>
      </c>
    </row>
    <row r="79" spans="1:2" ht="15" customHeight="1">
      <c r="B79" s="37" t="s">
        <v>274</v>
      </c>
    </row>
    <row r="80" spans="1:2" ht="15" customHeight="1">
      <c r="B80" s="37" t="s">
        <v>275</v>
      </c>
    </row>
    <row r="81" spans="1:2" ht="15" customHeight="1"/>
    <row r="82" spans="1:2" ht="15" customHeight="1">
      <c r="A82" s="37" t="s">
        <v>125</v>
      </c>
      <c r="B82" s="37" t="s">
        <v>276</v>
      </c>
    </row>
    <row r="83" spans="1:2" ht="15" customHeight="1">
      <c r="B83" s="37" t="s">
        <v>277</v>
      </c>
    </row>
    <row r="84" spans="1:2" ht="15" customHeight="1">
      <c r="B84" s="37" t="s">
        <v>278</v>
      </c>
    </row>
    <row r="85" spans="1:2" ht="15" customHeight="1">
      <c r="B85" s="37" t="s">
        <v>279</v>
      </c>
    </row>
    <row r="86" spans="1:2" ht="15" customHeight="1">
      <c r="B86" s="37" t="s">
        <v>280</v>
      </c>
    </row>
    <row r="87" spans="1:2" ht="15" customHeight="1"/>
    <row r="88" spans="1:2" ht="15" customHeight="1">
      <c r="A88" s="37" t="s">
        <v>126</v>
      </c>
      <c r="B88" s="37" t="s">
        <v>281</v>
      </c>
    </row>
    <row r="89" spans="1:2" ht="15" customHeight="1">
      <c r="B89" s="37" t="s">
        <v>282</v>
      </c>
    </row>
    <row r="90" spans="1:2" ht="15" customHeight="1">
      <c r="B90" s="37" t="s">
        <v>283</v>
      </c>
    </row>
    <row r="91" spans="1:2" ht="15" customHeight="1">
      <c r="B91" s="37" t="s">
        <v>284</v>
      </c>
    </row>
    <row r="92" spans="1:2" ht="15" customHeight="1"/>
    <row r="93" spans="1:2" ht="15" customHeight="1">
      <c r="A93" s="37" t="s">
        <v>127</v>
      </c>
      <c r="B93" s="37" t="s">
        <v>128</v>
      </c>
    </row>
    <row r="94" spans="1:2" ht="15" customHeight="1"/>
    <row r="95" spans="1:2" ht="15" customHeight="1">
      <c r="A95" s="37" t="s">
        <v>129</v>
      </c>
      <c r="B95" s="37" t="s">
        <v>285</v>
      </c>
    </row>
    <row r="96" spans="1:2" ht="15" customHeight="1">
      <c r="B96" s="37" t="s">
        <v>286</v>
      </c>
    </row>
    <row r="97" spans="1:2" ht="15" customHeight="1">
      <c r="B97" s="37" t="s">
        <v>287</v>
      </c>
    </row>
    <row r="98" spans="1:2" ht="15" customHeight="1">
      <c r="B98" s="37" t="s">
        <v>288</v>
      </c>
    </row>
    <row r="99" spans="1:2" ht="15" customHeight="1">
      <c r="B99" s="37" t="s">
        <v>289</v>
      </c>
    </row>
    <row r="100" spans="1:2" ht="15" customHeight="1">
      <c r="B100" s="37" t="s">
        <v>290</v>
      </c>
    </row>
    <row r="101" spans="1:2" ht="15" customHeight="1"/>
    <row r="102" spans="1:2" ht="15" customHeight="1">
      <c r="A102" s="37" t="s">
        <v>130</v>
      </c>
      <c r="B102" s="37" t="s">
        <v>291</v>
      </c>
    </row>
    <row r="103" spans="1:2" ht="15" customHeight="1">
      <c r="B103" s="37" t="s">
        <v>292</v>
      </c>
    </row>
    <row r="104" spans="1:2" ht="15" customHeight="1">
      <c r="B104" s="37" t="s">
        <v>293</v>
      </c>
    </row>
    <row r="105" spans="1:2" ht="15" customHeight="1">
      <c r="B105" s="37" t="s">
        <v>294</v>
      </c>
    </row>
    <row r="106" spans="1:2" ht="15" customHeight="1"/>
    <row r="107" spans="1:2" ht="15" customHeight="1"/>
    <row r="108" spans="1:2" ht="15" customHeight="1">
      <c r="A108" s="37" t="s">
        <v>297</v>
      </c>
    </row>
    <row r="109" spans="1:2" ht="15" customHeight="1">
      <c r="A109" s="48" t="s">
        <v>296</v>
      </c>
    </row>
    <row r="110" spans="1:2" ht="15" customHeight="1">
      <c r="A110" s="37" t="s">
        <v>298</v>
      </c>
    </row>
  </sheetData>
  <hyperlinks>
    <hyperlink ref="A109" r:id="rId1" location="sprg243656"/>
  </hyperlinks>
  <pageMargins left="0.78740157480314965" right="0.59055118110236227" top="0.78740157480314965" bottom="0.78740157480314965" header="0.11811023622047245" footer="0.19685039370078741"/>
  <pageSetup paperSize="9" scale="80" orientation="portrait" r:id="rId2"/>
  <headerFooter alignWithMargins="0">
    <oddFooter>&amp;L&amp;"MetaNormalLF-Roman,Standard"&amp;9Statistisches Bundesamt, Tabellen zu den UGR, Teil 1, 2019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90"/>
  <sheetViews>
    <sheetView workbookViewId="0"/>
  </sheetViews>
  <sheetFormatPr baseColWidth="10" defaultRowHeight="12.75" outlineLevelCol="1"/>
  <cols>
    <col min="1" max="1" width="57.28515625" style="37" customWidth="1"/>
    <col min="2" max="2" width="14.28515625" style="37" customWidth="1"/>
    <col min="3" max="3" width="9.7109375" style="37" hidden="1" customWidth="1"/>
    <col min="4" max="6" width="8.7109375" style="37" hidden="1" customWidth="1" outlineLevel="1"/>
    <col min="7" max="7" width="9.7109375" style="37" hidden="1" customWidth="1" outlineLevel="1"/>
    <col min="8" max="9" width="8.7109375" style="37" hidden="1" customWidth="1" outlineLevel="1"/>
    <col min="10" max="11" width="8.7109375" style="80" hidden="1" customWidth="1" outlineLevel="1"/>
    <col min="12" max="12" width="10.7109375" style="37" customWidth="1" collapsed="1"/>
    <col min="13" max="14" width="8.7109375" style="37" hidden="1" customWidth="1" outlineLevel="1"/>
    <col min="15" max="16" width="8.7109375" style="80" hidden="1" customWidth="1" outlineLevel="1"/>
    <col min="17" max="17" width="10.7109375" style="80" customWidth="1" collapsed="1"/>
    <col min="18" max="21" width="9.7109375" style="80" hidden="1" customWidth="1"/>
    <col min="22" max="30" width="10.7109375" style="80" customWidth="1"/>
    <col min="31" max="16384" width="11.42578125" style="37"/>
  </cols>
  <sheetData>
    <row r="1" spans="1:30" s="53" customFormat="1" ht="20.100000000000001" customHeight="1">
      <c r="A1" s="219" t="s">
        <v>488</v>
      </c>
      <c r="B1" s="51"/>
      <c r="C1" s="52"/>
      <c r="D1" s="52"/>
      <c r="E1" s="52"/>
      <c r="I1" s="52"/>
      <c r="J1" s="54"/>
      <c r="K1" s="50"/>
      <c r="L1" s="52"/>
      <c r="M1" s="52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</row>
    <row r="2" spans="1:30" s="53" customFormat="1" ht="16.5" customHeight="1">
      <c r="A2" s="50"/>
      <c r="B2" s="52"/>
      <c r="C2" s="52"/>
      <c r="D2" s="52"/>
      <c r="E2" s="52"/>
      <c r="F2" s="52"/>
      <c r="G2" s="52"/>
      <c r="H2" s="52"/>
      <c r="I2" s="52"/>
      <c r="J2" s="50"/>
      <c r="K2" s="50"/>
      <c r="L2" s="52"/>
      <c r="M2" s="52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</row>
    <row r="3" spans="1:30" s="53" customFormat="1" ht="12" customHeight="1">
      <c r="A3" s="52"/>
      <c r="B3" s="52"/>
      <c r="C3" s="52"/>
      <c r="D3" s="52"/>
      <c r="E3" s="52"/>
      <c r="F3" s="56"/>
      <c r="G3" s="56"/>
      <c r="H3" s="52"/>
      <c r="I3" s="52"/>
      <c r="J3" s="50"/>
      <c r="K3" s="50"/>
      <c r="L3" s="52"/>
      <c r="M3" s="52"/>
      <c r="O3" s="55"/>
      <c r="P3" s="55"/>
      <c r="Q3" s="55"/>
      <c r="R3" s="57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s="63" customFormat="1" ht="27" customHeight="1">
      <c r="A4" s="62" t="s">
        <v>299</v>
      </c>
      <c r="B4" s="59" t="s">
        <v>300</v>
      </c>
      <c r="C4" s="59">
        <v>1991</v>
      </c>
      <c r="D4" s="59">
        <v>1992</v>
      </c>
      <c r="E4" s="59">
        <v>1993</v>
      </c>
      <c r="F4" s="59">
        <v>1994</v>
      </c>
      <c r="G4" s="59">
        <v>1995</v>
      </c>
      <c r="H4" s="60">
        <v>1996</v>
      </c>
      <c r="I4" s="59">
        <v>1997</v>
      </c>
      <c r="J4" s="62">
        <v>1998</v>
      </c>
      <c r="K4" s="59">
        <v>1999</v>
      </c>
      <c r="L4" s="59">
        <v>2000</v>
      </c>
      <c r="M4" s="59">
        <v>2001</v>
      </c>
      <c r="N4" s="59">
        <v>2002</v>
      </c>
      <c r="O4" s="59">
        <v>2003</v>
      </c>
      <c r="P4" s="59">
        <v>2004</v>
      </c>
      <c r="Q4" s="59">
        <v>2005</v>
      </c>
      <c r="R4" s="59">
        <v>2006</v>
      </c>
      <c r="S4" s="59">
        <v>2007</v>
      </c>
      <c r="T4" s="61">
        <v>2008</v>
      </c>
      <c r="U4" s="61">
        <v>2009</v>
      </c>
      <c r="V4" s="61">
        <v>2010</v>
      </c>
      <c r="W4" s="61">
        <v>2011</v>
      </c>
      <c r="X4" s="61">
        <v>2012</v>
      </c>
      <c r="Y4" s="61">
        <v>2013</v>
      </c>
      <c r="Z4" s="60">
        <v>2014</v>
      </c>
      <c r="AA4" s="59">
        <v>2015</v>
      </c>
      <c r="AB4" s="60">
        <v>2016</v>
      </c>
      <c r="AC4" s="61">
        <v>2017</v>
      </c>
      <c r="AD4" s="61">
        <v>2018</v>
      </c>
    </row>
    <row r="5" spans="1:30" s="65" customFormat="1" ht="20.100000000000001" customHeight="1">
      <c r="A5" s="220" t="s">
        <v>301</v>
      </c>
      <c r="B5" s="70" t="s">
        <v>319</v>
      </c>
      <c r="C5" s="64">
        <v>79.972999999999999</v>
      </c>
      <c r="D5" s="64">
        <v>80.5</v>
      </c>
      <c r="E5" s="64">
        <v>80.945999999999998</v>
      </c>
      <c r="F5" s="64">
        <v>81.147000000000006</v>
      </c>
      <c r="G5" s="64">
        <v>81.308000000000007</v>
      </c>
      <c r="H5" s="64">
        <v>81.465999999999994</v>
      </c>
      <c r="I5" s="64">
        <v>81.510000000000005</v>
      </c>
      <c r="J5" s="64">
        <v>81.445999999999998</v>
      </c>
      <c r="K5" s="64">
        <v>81.421999999999997</v>
      </c>
      <c r="L5" s="64">
        <v>81.456999999999994</v>
      </c>
      <c r="M5" s="64">
        <v>81.516999999999996</v>
      </c>
      <c r="N5" s="64">
        <v>81.578000000000003</v>
      </c>
      <c r="O5" s="64">
        <v>81.549000000000007</v>
      </c>
      <c r="P5" s="64">
        <v>81.456000000000003</v>
      </c>
      <c r="Q5" s="64">
        <v>81.337000000000003</v>
      </c>
      <c r="R5" s="64">
        <v>81.173000000000002</v>
      </c>
      <c r="S5" s="64">
        <v>80.992000000000004</v>
      </c>
      <c r="T5" s="64">
        <v>80.763999999999996</v>
      </c>
      <c r="U5" s="64">
        <v>80.483000000000004</v>
      </c>
      <c r="V5" s="64">
        <v>80.284000000000006</v>
      </c>
      <c r="W5" s="64">
        <v>80.275000000000006</v>
      </c>
      <c r="X5" s="64">
        <v>80.426000000000002</v>
      </c>
      <c r="Y5" s="64">
        <v>80.646000000000001</v>
      </c>
      <c r="Z5" s="64">
        <v>80.983000000000004</v>
      </c>
      <c r="AA5" s="64">
        <v>81.686999999999998</v>
      </c>
      <c r="AB5" s="64">
        <v>82.349000000000004</v>
      </c>
      <c r="AC5" s="64">
        <v>82.656999999999996</v>
      </c>
      <c r="AD5" s="64">
        <v>82.906000000000006</v>
      </c>
    </row>
    <row r="6" spans="1:30" s="65" customFormat="1" ht="18" customHeight="1">
      <c r="A6" s="221" t="s">
        <v>114</v>
      </c>
      <c r="B6" s="70" t="s">
        <v>319</v>
      </c>
      <c r="C6" s="64">
        <v>41.103999999999999</v>
      </c>
      <c r="D6" s="64">
        <v>40.956000000000003</v>
      </c>
      <c r="E6" s="64">
        <v>40.912999999999997</v>
      </c>
      <c r="F6" s="64">
        <v>41.167000000000002</v>
      </c>
      <c r="G6" s="64">
        <v>41.173999999999999</v>
      </c>
      <c r="H6" s="64">
        <v>41.448999999999998</v>
      </c>
      <c r="I6" s="64">
        <v>41.718000000000004</v>
      </c>
      <c r="J6" s="64">
        <v>42.085000000000001</v>
      </c>
      <c r="K6" s="64">
        <v>42.381999999999998</v>
      </c>
      <c r="L6" s="64">
        <v>42.96</v>
      </c>
      <c r="M6" s="64">
        <v>42.776000000000003</v>
      </c>
      <c r="N6" s="64">
        <v>42.91</v>
      </c>
      <c r="O6" s="64">
        <v>42.921999999999997</v>
      </c>
      <c r="P6" s="64">
        <v>43.37</v>
      </c>
      <c r="Q6" s="64">
        <v>43.710999999999999</v>
      </c>
      <c r="R6" s="64">
        <v>43.622999999999998</v>
      </c>
      <c r="S6" s="64">
        <v>43.679000000000002</v>
      </c>
      <c r="T6" s="64">
        <v>43.814</v>
      </c>
      <c r="U6" s="64">
        <v>43.957000000000001</v>
      </c>
      <c r="V6" s="64">
        <v>43.831000000000003</v>
      </c>
      <c r="W6" s="64">
        <v>43.899000000000001</v>
      </c>
      <c r="X6" s="64">
        <v>44.186</v>
      </c>
      <c r="Y6" s="64">
        <v>44.466999999999999</v>
      </c>
      <c r="Z6" s="64">
        <v>44.741</v>
      </c>
      <c r="AA6" s="64">
        <v>44.987000000000002</v>
      </c>
      <c r="AB6" s="64">
        <v>45.328000000000003</v>
      </c>
      <c r="AC6" s="64">
        <v>45.747999999999998</v>
      </c>
      <c r="AD6" s="64">
        <v>46.177</v>
      </c>
    </row>
    <row r="7" spans="1:30" s="65" customFormat="1" ht="18" customHeight="1">
      <c r="A7" s="221" t="s">
        <v>302</v>
      </c>
      <c r="B7" s="70" t="s">
        <v>319</v>
      </c>
      <c r="C7" s="64">
        <v>38.932000000000002</v>
      </c>
      <c r="D7" s="64">
        <v>38.383000000000003</v>
      </c>
      <c r="E7" s="64">
        <v>37.863</v>
      </c>
      <c r="F7" s="64">
        <v>37.860999999999997</v>
      </c>
      <c r="G7" s="64">
        <v>37.969000000000001</v>
      </c>
      <c r="H7" s="64">
        <v>37.978000000000002</v>
      </c>
      <c r="I7" s="64">
        <v>37.954000000000001</v>
      </c>
      <c r="J7" s="64">
        <v>38.402999999999999</v>
      </c>
      <c r="K7" s="64">
        <v>39.015999999999998</v>
      </c>
      <c r="L7" s="64">
        <v>39.845999999999997</v>
      </c>
      <c r="M7" s="64">
        <v>39.716999999999999</v>
      </c>
      <c r="N7" s="64">
        <v>39.533999999999999</v>
      </c>
      <c r="O7" s="64">
        <v>39.112000000000002</v>
      </c>
      <c r="P7" s="64">
        <v>39.243000000000002</v>
      </c>
      <c r="Q7" s="64">
        <v>39.204999999999998</v>
      </c>
      <c r="R7" s="64">
        <v>39.518999999999998</v>
      </c>
      <c r="S7" s="64">
        <v>40.206000000000003</v>
      </c>
      <c r="T7" s="64">
        <v>40.795999999999999</v>
      </c>
      <c r="U7" s="64">
        <v>40.859000000000002</v>
      </c>
      <c r="V7" s="64">
        <v>41.01</v>
      </c>
      <c r="W7" s="64">
        <v>41.5</v>
      </c>
      <c r="X7" s="64">
        <v>41.962000000000003</v>
      </c>
      <c r="Y7" s="64">
        <v>42.284999999999997</v>
      </c>
      <c r="Z7" s="64">
        <v>42.651000000000003</v>
      </c>
      <c r="AA7" s="64">
        <v>43.036999999999999</v>
      </c>
      <c r="AB7" s="64">
        <v>43.554000000000002</v>
      </c>
      <c r="AC7" s="64">
        <v>44.127000000000002</v>
      </c>
      <c r="AD7" s="64">
        <v>44.709000000000003</v>
      </c>
    </row>
    <row r="8" spans="1:30" s="65" customFormat="1" ht="18" customHeight="1">
      <c r="A8" s="221" t="s">
        <v>303</v>
      </c>
      <c r="B8" s="70" t="s">
        <v>319</v>
      </c>
      <c r="C8" s="64">
        <v>2.1720000000000002</v>
      </c>
      <c r="D8" s="64">
        <v>2.573</v>
      </c>
      <c r="E8" s="64">
        <v>3.05</v>
      </c>
      <c r="F8" s="64">
        <v>3.306</v>
      </c>
      <c r="G8" s="64">
        <v>3.2050000000000001</v>
      </c>
      <c r="H8" s="64">
        <v>3.4710000000000001</v>
      </c>
      <c r="I8" s="64">
        <v>3.7639999999999998</v>
      </c>
      <c r="J8" s="64">
        <v>3.6819999999999999</v>
      </c>
      <c r="K8" s="64">
        <v>3.3660000000000001</v>
      </c>
      <c r="L8" s="64">
        <v>3.1139999999999999</v>
      </c>
      <c r="M8" s="64">
        <v>3.0590000000000002</v>
      </c>
      <c r="N8" s="64">
        <v>3.3759999999999999</v>
      </c>
      <c r="O8" s="64">
        <v>3.81</v>
      </c>
      <c r="P8" s="64">
        <v>4.1269999999999998</v>
      </c>
      <c r="Q8" s="64">
        <v>4.5060000000000002</v>
      </c>
      <c r="R8" s="64">
        <v>4.1040000000000001</v>
      </c>
      <c r="S8" s="64">
        <v>3.4729999999999999</v>
      </c>
      <c r="T8" s="64">
        <v>3.0179999999999998</v>
      </c>
      <c r="U8" s="64">
        <v>3.0979999999999999</v>
      </c>
      <c r="V8" s="64">
        <v>2.8210000000000002</v>
      </c>
      <c r="W8" s="64">
        <v>2.399</v>
      </c>
      <c r="X8" s="64">
        <v>2.2240000000000002</v>
      </c>
      <c r="Y8" s="64">
        <v>2.1819999999999999</v>
      </c>
      <c r="Z8" s="64">
        <v>2.09</v>
      </c>
      <c r="AA8" s="64">
        <v>1.95</v>
      </c>
      <c r="AB8" s="64">
        <v>1.774</v>
      </c>
      <c r="AC8" s="64">
        <v>1.621</v>
      </c>
      <c r="AD8" s="64">
        <v>1.468</v>
      </c>
    </row>
    <row r="9" spans="1:30" s="65" customFormat="1" ht="18" customHeight="1">
      <c r="A9" s="222" t="s">
        <v>304</v>
      </c>
      <c r="B9" s="70" t="s">
        <v>305</v>
      </c>
      <c r="C9" s="66">
        <v>5.2841572596340987</v>
      </c>
      <c r="D9" s="66">
        <v>6.2823517921672041</v>
      </c>
      <c r="E9" s="66">
        <v>7.454843203871631</v>
      </c>
      <c r="F9" s="66">
        <v>8.0307042048242536</v>
      </c>
      <c r="G9" s="66">
        <v>7.7840384708796808</v>
      </c>
      <c r="H9" s="66">
        <v>8.3741465415329692</v>
      </c>
      <c r="I9" s="66">
        <v>9.0224842993432084</v>
      </c>
      <c r="J9" s="66">
        <v>8.7489604372104068</v>
      </c>
      <c r="K9" s="66">
        <v>7.9420508706526354</v>
      </c>
      <c r="L9" s="66">
        <v>7.2486033519553068</v>
      </c>
      <c r="M9" s="66">
        <v>7.1512062838975128</v>
      </c>
      <c r="N9" s="66">
        <v>7.8676299230948503</v>
      </c>
      <c r="O9" s="66">
        <v>8.8765667955826864</v>
      </c>
      <c r="P9" s="66">
        <v>9.5157943278764119</v>
      </c>
      <c r="Q9" s="66">
        <v>10.308617968017204</v>
      </c>
      <c r="R9" s="66">
        <v>9.4078811636063548</v>
      </c>
      <c r="S9" s="66">
        <v>7.9511893587307396</v>
      </c>
      <c r="T9" s="66">
        <v>6.8882092481855119</v>
      </c>
      <c r="U9" s="66">
        <v>7.0477967104215482</v>
      </c>
      <c r="V9" s="66">
        <v>6.4360840501015257</v>
      </c>
      <c r="W9" s="66">
        <v>5.4648169662179091</v>
      </c>
      <c r="X9" s="66">
        <v>5.0332684560720589</v>
      </c>
      <c r="Y9" s="66">
        <v>4.9070096925810152</v>
      </c>
      <c r="Z9" s="66">
        <v>4.6713305469256383</v>
      </c>
      <c r="AA9" s="66">
        <v>4.3345855469357808</v>
      </c>
      <c r="AB9" s="66">
        <v>3.9136957289092833</v>
      </c>
      <c r="AC9" s="66">
        <v>3.5433242983299813</v>
      </c>
      <c r="AD9" s="66">
        <v>3.1790718322974643</v>
      </c>
    </row>
    <row r="10" spans="1:30" s="65" customFormat="1" ht="18" customHeight="1">
      <c r="A10" s="221" t="s">
        <v>306</v>
      </c>
      <c r="B10" s="118" t="s">
        <v>632</v>
      </c>
      <c r="C10" s="67">
        <v>853.89800000000002</v>
      </c>
      <c r="D10" s="67">
        <v>914.14499999999998</v>
      </c>
      <c r="E10" s="67">
        <v>950.23900000000003</v>
      </c>
      <c r="F10" s="67">
        <v>981.89400000000001</v>
      </c>
      <c r="G10" s="67">
        <v>1009.635</v>
      </c>
      <c r="H10" s="67">
        <v>1035.655</v>
      </c>
      <c r="I10" s="67">
        <v>1054.5740000000001</v>
      </c>
      <c r="J10" s="67">
        <v>1072.452</v>
      </c>
      <c r="K10" s="67">
        <v>1105.0250000000001</v>
      </c>
      <c r="L10" s="67">
        <v>1132.5540000000001</v>
      </c>
      <c r="M10" s="67">
        <v>1170.922</v>
      </c>
      <c r="N10" s="67">
        <v>1167.675</v>
      </c>
      <c r="O10" s="67">
        <v>1186.204</v>
      </c>
      <c r="P10" s="67">
        <v>1208.6790000000001</v>
      </c>
      <c r="Q10" s="67">
        <v>1233.9570000000001</v>
      </c>
      <c r="R10" s="67">
        <v>1268.4559999999999</v>
      </c>
      <c r="S10" s="67">
        <v>1288.114</v>
      </c>
      <c r="T10" s="67">
        <v>1315.9</v>
      </c>
      <c r="U10" s="67">
        <v>1316.0519999999999</v>
      </c>
      <c r="V10" s="67">
        <v>1348.202</v>
      </c>
      <c r="W10" s="67">
        <v>1397.1220000000001</v>
      </c>
      <c r="X10" s="67">
        <v>1436.252</v>
      </c>
      <c r="Y10" s="67">
        <v>1462.1479999999999</v>
      </c>
      <c r="Z10" s="67">
        <v>1492.11</v>
      </c>
      <c r="AA10" s="67">
        <v>1529.7449999999999</v>
      </c>
      <c r="AB10" s="67">
        <v>1573.896</v>
      </c>
      <c r="AC10" s="67">
        <v>1615.288</v>
      </c>
      <c r="AD10" s="67">
        <v>1658.6780000000001</v>
      </c>
    </row>
    <row r="11" spans="1:30" s="65" customFormat="1" ht="18" customHeight="1">
      <c r="A11" s="221" t="s">
        <v>307</v>
      </c>
      <c r="B11" s="70" t="s">
        <v>308</v>
      </c>
      <c r="C11" s="64">
        <v>79.11</v>
      </c>
      <c r="D11" s="64">
        <v>81.14</v>
      </c>
      <c r="E11" s="64">
        <v>80.98</v>
      </c>
      <c r="F11" s="64">
        <v>81.83</v>
      </c>
      <c r="G11" s="64">
        <v>82.93</v>
      </c>
      <c r="H11" s="64">
        <v>84.55</v>
      </c>
      <c r="I11" s="64">
        <v>85.24</v>
      </c>
      <c r="J11" s="64">
        <v>86.51</v>
      </c>
      <c r="K11" s="64">
        <v>88.65</v>
      </c>
      <c r="L11" s="64">
        <v>90.06</v>
      </c>
      <c r="M11" s="64">
        <v>91.26</v>
      </c>
      <c r="N11" s="64">
        <v>89.82</v>
      </c>
      <c r="O11" s="64">
        <v>89.85</v>
      </c>
      <c r="P11" s="64">
        <v>90.39</v>
      </c>
      <c r="Q11" s="64">
        <v>91.33</v>
      </c>
      <c r="R11" s="64">
        <v>92.67</v>
      </c>
      <c r="S11" s="64">
        <v>92.32</v>
      </c>
      <c r="T11" s="64">
        <v>92.46</v>
      </c>
      <c r="U11" s="64">
        <v>92.47</v>
      </c>
      <c r="V11" s="64">
        <v>93.3</v>
      </c>
      <c r="W11" s="64">
        <v>95.04</v>
      </c>
      <c r="X11" s="64">
        <v>96.42</v>
      </c>
      <c r="Y11" s="64">
        <v>96.81</v>
      </c>
      <c r="Z11" s="64">
        <v>97.94</v>
      </c>
      <c r="AA11" s="81">
        <v>100</v>
      </c>
      <c r="AB11" s="64">
        <v>102.2</v>
      </c>
      <c r="AC11" s="64">
        <v>103.34</v>
      </c>
      <c r="AD11" s="64">
        <v>104.58</v>
      </c>
    </row>
    <row r="12" spans="1:30" s="68" customFormat="1" ht="18" customHeight="1">
      <c r="A12" s="223" t="s">
        <v>309</v>
      </c>
      <c r="B12" s="118" t="s">
        <v>631</v>
      </c>
      <c r="C12" s="64">
        <v>60.408000000000001</v>
      </c>
      <c r="D12" s="64">
        <v>60.036999999999999</v>
      </c>
      <c r="E12" s="64">
        <v>58.316000000000003</v>
      </c>
      <c r="F12" s="64">
        <v>58.204000000000001</v>
      </c>
      <c r="G12" s="64">
        <v>58.225999999999999</v>
      </c>
      <c r="H12" s="64">
        <v>57.722999999999999</v>
      </c>
      <c r="I12" s="64">
        <v>57.351999999999997</v>
      </c>
      <c r="J12" s="64">
        <v>57.917999999999999</v>
      </c>
      <c r="K12" s="64">
        <v>58.347999999999999</v>
      </c>
      <c r="L12" s="64">
        <v>58.594999999999999</v>
      </c>
      <c r="M12" s="64">
        <v>58.121000000000002</v>
      </c>
      <c r="N12" s="64">
        <v>57.472999999999999</v>
      </c>
      <c r="O12" s="64">
        <v>56.634999999999998</v>
      </c>
      <c r="P12" s="64">
        <v>56.783000000000001</v>
      </c>
      <c r="Q12" s="64">
        <v>56.31</v>
      </c>
      <c r="R12" s="64">
        <v>57.539000000000001</v>
      </c>
      <c r="S12" s="64">
        <v>58.558999999999997</v>
      </c>
      <c r="T12" s="64">
        <v>59.106000000000002</v>
      </c>
      <c r="U12" s="64">
        <v>57.470999999999997</v>
      </c>
      <c r="V12" s="64">
        <v>58.524000000000001</v>
      </c>
      <c r="W12" s="64">
        <v>59.279000000000003</v>
      </c>
      <c r="X12" s="64">
        <v>59.161999999999999</v>
      </c>
      <c r="Y12" s="64">
        <v>59.14</v>
      </c>
      <c r="Z12" s="64">
        <v>59.826999999999998</v>
      </c>
      <c r="AA12" s="64">
        <v>60.405000000000001</v>
      </c>
      <c r="AB12" s="64">
        <v>60.887999999999998</v>
      </c>
      <c r="AC12" s="64">
        <v>61.564</v>
      </c>
      <c r="AD12" s="64">
        <v>62.344000000000001</v>
      </c>
    </row>
    <row r="13" spans="1:30" s="68" customFormat="1" ht="18" customHeight="1">
      <c r="A13" s="224" t="s">
        <v>310</v>
      </c>
      <c r="B13" s="70" t="s">
        <v>320</v>
      </c>
      <c r="C13" s="67">
        <v>1554.1</v>
      </c>
      <c r="D13" s="67">
        <v>1565.1</v>
      </c>
      <c r="E13" s="67">
        <v>1540.2</v>
      </c>
      <c r="F13" s="67">
        <v>1536.6</v>
      </c>
      <c r="G13" s="67">
        <v>1530.6</v>
      </c>
      <c r="H13" s="67">
        <v>1516.8</v>
      </c>
      <c r="I13" s="67">
        <v>1507.7</v>
      </c>
      <c r="J13" s="67">
        <v>1504.5</v>
      </c>
      <c r="K13" s="67">
        <v>1491.5</v>
      </c>
      <c r="L13" s="67">
        <v>1465.9</v>
      </c>
      <c r="M13" s="67">
        <v>1458.2</v>
      </c>
      <c r="N13" s="67">
        <v>1448.9</v>
      </c>
      <c r="O13" s="67">
        <v>1443.4</v>
      </c>
      <c r="P13" s="67">
        <v>1442.6</v>
      </c>
      <c r="Q13" s="67">
        <v>1432.4</v>
      </c>
      <c r="R13" s="67">
        <v>1453.2</v>
      </c>
      <c r="S13" s="67">
        <v>1454.1</v>
      </c>
      <c r="T13" s="67">
        <v>1447.3</v>
      </c>
      <c r="U13" s="67">
        <v>1405</v>
      </c>
      <c r="V13" s="67">
        <v>1425.7</v>
      </c>
      <c r="W13" s="67">
        <v>1426.9</v>
      </c>
      <c r="X13" s="67">
        <v>1408</v>
      </c>
      <c r="Y13" s="67">
        <v>1396.5</v>
      </c>
      <c r="Z13" s="67">
        <v>1400.4</v>
      </c>
      <c r="AA13" s="67">
        <v>1400.8</v>
      </c>
      <c r="AB13" s="67">
        <v>1394.8</v>
      </c>
      <c r="AC13" s="67">
        <v>1391.3</v>
      </c>
      <c r="AD13" s="67">
        <v>1389.9</v>
      </c>
    </row>
    <row r="14" spans="1:30" s="68" customFormat="1" ht="18" customHeight="1">
      <c r="A14" s="223" t="s">
        <v>311</v>
      </c>
      <c r="B14" s="118" t="s">
        <v>632</v>
      </c>
      <c r="C14" s="64">
        <v>245.89599999999999</v>
      </c>
      <c r="D14" s="64">
        <v>267.55399999999992</v>
      </c>
      <c r="E14" s="64">
        <v>285.63200000000018</v>
      </c>
      <c r="F14" s="64">
        <v>297.76300000000032</v>
      </c>
      <c r="G14" s="64">
        <v>309.2890000000001</v>
      </c>
      <c r="H14" s="64">
        <v>317.1190000000002</v>
      </c>
      <c r="I14" s="64">
        <v>325.262</v>
      </c>
      <c r="J14" s="64">
        <v>333.13100000000003</v>
      </c>
      <c r="K14" s="64">
        <v>341.66499999999991</v>
      </c>
      <c r="L14" s="64">
        <v>356.19299999999987</v>
      </c>
      <c r="M14" s="64">
        <v>367.70699999999988</v>
      </c>
      <c r="N14" s="64">
        <v>375.68999999999983</v>
      </c>
      <c r="O14" s="64">
        <v>379.68000000000006</v>
      </c>
      <c r="P14" s="64">
        <v>386.69200000000012</v>
      </c>
      <c r="Q14" s="64">
        <v>393.13399999999996</v>
      </c>
      <c r="R14" s="64">
        <v>402.99800000000005</v>
      </c>
      <c r="S14" s="64">
        <v>423.27199999999999</v>
      </c>
      <c r="T14" s="64">
        <v>440.93200000000002</v>
      </c>
      <c r="U14" s="64">
        <v>451.99699999999984</v>
      </c>
      <c r="V14" s="64">
        <v>462.02300000000014</v>
      </c>
      <c r="W14" s="64">
        <v>478.13899999999995</v>
      </c>
      <c r="X14" s="64">
        <v>495.32399999999978</v>
      </c>
      <c r="Y14" s="64">
        <v>509.84200000000004</v>
      </c>
      <c r="Z14" s="64">
        <v>524.85</v>
      </c>
      <c r="AA14" s="64">
        <v>541.17400000000009</v>
      </c>
      <c r="AB14" s="64">
        <v>557.28400000000011</v>
      </c>
      <c r="AC14" s="64">
        <v>580.3599999999999</v>
      </c>
      <c r="AD14" s="64">
        <v>608.73100000000022</v>
      </c>
    </row>
    <row r="15" spans="1:30" s="68" customFormat="1" ht="18" customHeight="1">
      <c r="A15" s="223" t="s">
        <v>312</v>
      </c>
      <c r="B15" s="118" t="s">
        <v>632</v>
      </c>
      <c r="C15" s="64">
        <v>304.95154900000006</v>
      </c>
      <c r="D15" s="64">
        <v>320.53736020000002</v>
      </c>
      <c r="E15" s="64">
        <v>333.85024060000001</v>
      </c>
      <c r="F15" s="64">
        <v>344.89019020000006</v>
      </c>
      <c r="G15" s="64">
        <v>355.38896580000005</v>
      </c>
      <c r="H15" s="64">
        <v>365.29245000000003</v>
      </c>
      <c r="I15" s="64">
        <v>375.03358200000002</v>
      </c>
      <c r="J15" s="64">
        <v>385.8570620000001</v>
      </c>
      <c r="K15" s="64">
        <v>398.57465100000007</v>
      </c>
      <c r="L15" s="64">
        <v>412.42870540000001</v>
      </c>
      <c r="M15" s="64">
        <v>426.22864240000013</v>
      </c>
      <c r="N15" s="64">
        <v>437.16035720000008</v>
      </c>
      <c r="O15" s="64">
        <v>445.1156150000001</v>
      </c>
      <c r="P15" s="64">
        <v>451.50146820000009</v>
      </c>
      <c r="Q15" s="64">
        <v>457.94143880000013</v>
      </c>
      <c r="R15" s="64">
        <v>466.11316620000002</v>
      </c>
      <c r="S15" s="64">
        <v>476.55782440000007</v>
      </c>
      <c r="T15" s="64">
        <v>487.97659580000004</v>
      </c>
      <c r="U15" s="64">
        <v>496.20244060000005</v>
      </c>
      <c r="V15" s="64">
        <v>501.99300240000014</v>
      </c>
      <c r="W15" s="64">
        <v>509.67767320000013</v>
      </c>
      <c r="X15" s="64">
        <v>518.28233980000005</v>
      </c>
      <c r="Y15" s="64">
        <v>525.53407140000013</v>
      </c>
      <c r="Z15" s="64">
        <v>532.67756820000011</v>
      </c>
      <c r="AA15" s="64">
        <v>541.17400000000009</v>
      </c>
      <c r="AB15" s="64">
        <v>551.02336680000008</v>
      </c>
      <c r="AC15" s="64">
        <v>561.84684680000009</v>
      </c>
      <c r="AD15" s="64">
        <v>573.53620520000015</v>
      </c>
    </row>
    <row r="16" spans="1:30" s="65" customFormat="1" ht="18" customHeight="1">
      <c r="A16" s="225" t="s">
        <v>313</v>
      </c>
      <c r="B16" s="70" t="s">
        <v>308</v>
      </c>
      <c r="C16" s="64">
        <v>73.13</v>
      </c>
      <c r="D16" s="64">
        <v>74.540000000000006</v>
      </c>
      <c r="E16" s="64">
        <v>73.81</v>
      </c>
      <c r="F16" s="64">
        <v>75.58</v>
      </c>
      <c r="G16" s="64">
        <v>76.739999999999995</v>
      </c>
      <c r="H16" s="64">
        <v>77.37</v>
      </c>
      <c r="I16" s="64">
        <v>78.75</v>
      </c>
      <c r="J16" s="64">
        <v>80.34</v>
      </c>
      <c r="K16" s="64">
        <v>81.86</v>
      </c>
      <c r="L16" s="64">
        <v>84.23</v>
      </c>
      <c r="M16" s="64">
        <v>85.66</v>
      </c>
      <c r="N16" s="64">
        <v>85.49</v>
      </c>
      <c r="O16" s="64">
        <v>84.88</v>
      </c>
      <c r="P16" s="64">
        <v>85.89</v>
      </c>
      <c r="Q16" s="64">
        <v>86.51</v>
      </c>
      <c r="R16" s="64">
        <v>89.81</v>
      </c>
      <c r="S16" s="64">
        <v>92.49</v>
      </c>
      <c r="T16" s="64">
        <v>93.38</v>
      </c>
      <c r="U16" s="64">
        <v>88.06</v>
      </c>
      <c r="V16" s="64">
        <v>91.74</v>
      </c>
      <c r="W16" s="64">
        <v>95.34</v>
      </c>
      <c r="X16" s="64">
        <v>95.74</v>
      </c>
      <c r="Y16" s="64">
        <v>96.15</v>
      </c>
      <c r="Z16" s="64">
        <v>98.29</v>
      </c>
      <c r="AA16" s="81">
        <v>100</v>
      </c>
      <c r="AB16" s="64">
        <v>102.23</v>
      </c>
      <c r="AC16" s="64">
        <v>104.75</v>
      </c>
      <c r="AD16" s="64">
        <v>106.35</v>
      </c>
    </row>
    <row r="17" spans="1:31" s="65" customFormat="1" ht="18" customHeight="1">
      <c r="A17" s="222" t="s">
        <v>310</v>
      </c>
      <c r="B17" s="70" t="s">
        <v>308</v>
      </c>
      <c r="C17" s="64">
        <v>81.13</v>
      </c>
      <c r="D17" s="64">
        <v>83.79</v>
      </c>
      <c r="E17" s="64">
        <v>84.07</v>
      </c>
      <c r="F17" s="64">
        <v>86.04</v>
      </c>
      <c r="G17" s="64">
        <v>86.99</v>
      </c>
      <c r="H17" s="64">
        <v>87.67</v>
      </c>
      <c r="I17" s="64">
        <v>89.28</v>
      </c>
      <c r="J17" s="64">
        <v>90</v>
      </c>
      <c r="K17" s="64">
        <v>90.23</v>
      </c>
      <c r="L17" s="64">
        <v>90.87</v>
      </c>
      <c r="M17" s="64">
        <v>92.68</v>
      </c>
      <c r="N17" s="64">
        <v>92.93</v>
      </c>
      <c r="O17" s="64">
        <v>93.28</v>
      </c>
      <c r="P17" s="64">
        <v>94.1</v>
      </c>
      <c r="Q17" s="64">
        <v>94.9</v>
      </c>
      <c r="R17" s="64">
        <v>97.81</v>
      </c>
      <c r="S17" s="64">
        <v>99.04</v>
      </c>
      <c r="T17" s="64">
        <v>98.61</v>
      </c>
      <c r="U17" s="64">
        <v>92.84</v>
      </c>
      <c r="V17" s="64">
        <v>96.38</v>
      </c>
      <c r="W17" s="64">
        <v>98.96</v>
      </c>
      <c r="X17" s="64">
        <v>98.26</v>
      </c>
      <c r="Y17" s="64">
        <v>97.9</v>
      </c>
      <c r="Z17" s="64">
        <v>99.21</v>
      </c>
      <c r="AA17" s="81">
        <v>100</v>
      </c>
      <c r="AB17" s="64">
        <v>100.98</v>
      </c>
      <c r="AC17" s="64">
        <v>102.09</v>
      </c>
      <c r="AD17" s="64">
        <v>102.24</v>
      </c>
    </row>
    <row r="18" spans="1:31" s="65" customFormat="1" ht="18" customHeight="1">
      <c r="A18" s="222" t="s">
        <v>314</v>
      </c>
      <c r="B18" s="70" t="s">
        <v>308</v>
      </c>
      <c r="C18" s="64">
        <v>73.13</v>
      </c>
      <c r="D18" s="64">
        <v>75</v>
      </c>
      <c r="E18" s="64">
        <v>76.459999999999994</v>
      </c>
      <c r="F18" s="64">
        <v>78.44</v>
      </c>
      <c r="G18" s="64">
        <v>79.61</v>
      </c>
      <c r="H18" s="64">
        <v>80.959999999999994</v>
      </c>
      <c r="I18" s="64">
        <v>82.94</v>
      </c>
      <c r="J18" s="64">
        <v>83.79</v>
      </c>
      <c r="K18" s="64">
        <v>84.75</v>
      </c>
      <c r="L18" s="64">
        <v>86.84</v>
      </c>
      <c r="M18" s="64">
        <v>89.03</v>
      </c>
      <c r="N18" s="64">
        <v>89.85</v>
      </c>
      <c r="O18" s="64">
        <v>90.53</v>
      </c>
      <c r="P18" s="64">
        <v>91.37</v>
      </c>
      <c r="Q18" s="64">
        <v>92.8</v>
      </c>
      <c r="R18" s="64">
        <v>94.28</v>
      </c>
      <c r="S18" s="64">
        <v>95.41</v>
      </c>
      <c r="T18" s="64">
        <v>95.43</v>
      </c>
      <c r="U18" s="64">
        <v>92.56</v>
      </c>
      <c r="V18" s="64">
        <v>94.68</v>
      </c>
      <c r="W18" s="64">
        <v>97.15</v>
      </c>
      <c r="X18" s="64">
        <v>97.75</v>
      </c>
      <c r="Y18" s="64">
        <v>98.2</v>
      </c>
      <c r="Z18" s="64">
        <v>99.24</v>
      </c>
      <c r="AA18" s="81">
        <v>100</v>
      </c>
      <c r="AB18" s="64">
        <v>101.42</v>
      </c>
      <c r="AC18" s="64">
        <v>102.78</v>
      </c>
      <c r="AD18" s="64">
        <v>103.04</v>
      </c>
    </row>
    <row r="19" spans="1:31" s="65" customFormat="1" ht="18" customHeight="1">
      <c r="A19" s="222" t="s">
        <v>315</v>
      </c>
      <c r="B19" s="70" t="s">
        <v>308</v>
      </c>
      <c r="C19" s="64">
        <v>74.7</v>
      </c>
      <c r="D19" s="64">
        <v>75.64</v>
      </c>
      <c r="E19" s="64">
        <v>74.489999999999995</v>
      </c>
      <c r="F19" s="64">
        <v>76.08</v>
      </c>
      <c r="G19" s="64">
        <v>77.09</v>
      </c>
      <c r="H19" s="64">
        <v>77.58</v>
      </c>
      <c r="I19" s="64">
        <v>78.92</v>
      </c>
      <c r="J19" s="64">
        <v>80.58</v>
      </c>
      <c r="K19" s="64">
        <v>82.12</v>
      </c>
      <c r="L19" s="64">
        <v>84.47</v>
      </c>
      <c r="M19" s="64">
        <v>85.84</v>
      </c>
      <c r="N19" s="64">
        <v>85.6</v>
      </c>
      <c r="O19" s="64">
        <v>85.02</v>
      </c>
      <c r="P19" s="64">
        <v>86.13</v>
      </c>
      <c r="Q19" s="64">
        <v>86.88</v>
      </c>
      <c r="R19" s="64">
        <v>90.38</v>
      </c>
      <c r="S19" s="64">
        <v>93.28</v>
      </c>
      <c r="T19" s="64">
        <v>94.45</v>
      </c>
      <c r="U19" s="64">
        <v>89.37</v>
      </c>
      <c r="V19" s="64">
        <v>93.35</v>
      </c>
      <c r="W19" s="64">
        <v>97.02</v>
      </c>
      <c r="X19" s="64">
        <v>97.24</v>
      </c>
      <c r="Y19" s="64">
        <v>97.39</v>
      </c>
      <c r="Z19" s="64">
        <v>99.14</v>
      </c>
      <c r="AA19" s="81">
        <v>100</v>
      </c>
      <c r="AB19" s="64">
        <v>101.41</v>
      </c>
      <c r="AC19" s="64">
        <v>103.52</v>
      </c>
      <c r="AD19" s="64">
        <v>104.79</v>
      </c>
    </row>
    <row r="20" spans="1:31" s="65" customFormat="1" ht="18" customHeight="1">
      <c r="A20" s="225" t="s">
        <v>321</v>
      </c>
      <c r="B20" s="70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</row>
    <row r="21" spans="1:31" s="65" customFormat="1" ht="18" customHeight="1">
      <c r="A21" s="221" t="s">
        <v>316</v>
      </c>
      <c r="B21" s="70" t="s">
        <v>319</v>
      </c>
      <c r="C21" s="64">
        <v>38.871000000000002</v>
      </c>
      <c r="D21" s="64">
        <v>38.36</v>
      </c>
      <c r="E21" s="64">
        <v>37.863</v>
      </c>
      <c r="F21" s="64">
        <v>37.878999999999998</v>
      </c>
      <c r="G21" s="64">
        <v>38.042000000000002</v>
      </c>
      <c r="H21" s="64">
        <v>38.057000000000002</v>
      </c>
      <c r="I21" s="64">
        <v>38.04</v>
      </c>
      <c r="J21" s="64">
        <v>38.494999999999997</v>
      </c>
      <c r="K21" s="64">
        <v>39.119999999999997</v>
      </c>
      <c r="L21" s="64">
        <v>39.970999999999997</v>
      </c>
      <c r="M21" s="64">
        <v>39.859000000000002</v>
      </c>
      <c r="N21" s="64">
        <v>39.665999999999997</v>
      </c>
      <c r="O21" s="64">
        <v>39.237000000000002</v>
      </c>
      <c r="P21" s="64">
        <v>39.362000000000002</v>
      </c>
      <c r="Q21" s="64">
        <v>39.311</v>
      </c>
      <c r="R21" s="64">
        <v>39.594999999999999</v>
      </c>
      <c r="S21" s="64">
        <v>40.271999999999998</v>
      </c>
      <c r="T21" s="64">
        <v>40.838000000000001</v>
      </c>
      <c r="U21" s="64">
        <v>40.902999999999999</v>
      </c>
      <c r="V21" s="64">
        <v>41.048000000000002</v>
      </c>
      <c r="W21" s="64">
        <v>41.543999999999997</v>
      </c>
      <c r="X21" s="64">
        <v>42.018999999999998</v>
      </c>
      <c r="Y21" s="64">
        <v>42.35</v>
      </c>
      <c r="Z21" s="64">
        <v>42.720999999999997</v>
      </c>
      <c r="AA21" s="64">
        <v>43.122</v>
      </c>
      <c r="AB21" s="64">
        <v>43.655000000000001</v>
      </c>
      <c r="AC21" s="64">
        <v>44.247999999999998</v>
      </c>
      <c r="AD21" s="64">
        <v>44.853999999999999</v>
      </c>
    </row>
    <row r="22" spans="1:31" s="65" customFormat="1" ht="15" customHeight="1">
      <c r="A22" s="71" t="s">
        <v>317</v>
      </c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</row>
    <row r="23" spans="1:31" s="65" customFormat="1" ht="15" customHeight="1">
      <c r="A23" s="75" t="s">
        <v>318</v>
      </c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</row>
    <row r="24" spans="1:31" s="65" customFormat="1" ht="15" customHeight="1">
      <c r="A24" s="65" t="s">
        <v>490</v>
      </c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</row>
    <row r="25" spans="1:31" s="65" customFormat="1" ht="15" customHeight="1">
      <c r="A25" s="82" t="s">
        <v>489</v>
      </c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</row>
    <row r="26" spans="1:31" s="65" customFormat="1" ht="12" customHeight="1">
      <c r="A26" s="72"/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</row>
    <row r="27" spans="1:31" s="74" customFormat="1" ht="12" customHeight="1">
      <c r="A27" s="72"/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7"/>
    </row>
    <row r="28" spans="1:31" s="74" customFormat="1" ht="12" customHeight="1">
      <c r="A28" s="72"/>
      <c r="B28" s="72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</row>
    <row r="29" spans="1:31" s="80" customFormat="1" ht="12" customHeight="1">
      <c r="A29" s="79"/>
      <c r="B29" s="53"/>
      <c r="C29" s="37"/>
      <c r="D29" s="37"/>
      <c r="E29" s="37"/>
      <c r="F29" s="37"/>
      <c r="G29" s="37"/>
      <c r="H29" s="37"/>
      <c r="I29" s="37"/>
      <c r="L29" s="37"/>
      <c r="M29" s="37"/>
      <c r="N29" s="37"/>
      <c r="AE29" s="37"/>
    </row>
    <row r="30" spans="1:31" s="80" customFormat="1" ht="12" customHeight="1">
      <c r="A30" s="79"/>
      <c r="B30" s="53"/>
      <c r="C30" s="37"/>
      <c r="D30" s="37"/>
      <c r="E30" s="37"/>
      <c r="F30" s="37"/>
      <c r="G30" s="37"/>
      <c r="H30" s="37"/>
      <c r="I30" s="37"/>
      <c r="L30" s="37"/>
      <c r="M30" s="37"/>
      <c r="N30" s="37"/>
      <c r="AE30" s="37"/>
    </row>
    <row r="31" spans="1:31" s="80" customFormat="1" ht="12" customHeight="1">
      <c r="A31" s="79"/>
      <c r="B31" s="53"/>
      <c r="C31" s="37"/>
      <c r="D31" s="37"/>
      <c r="E31" s="37"/>
      <c r="F31" s="37"/>
      <c r="G31" s="37"/>
      <c r="H31" s="37"/>
      <c r="I31" s="37"/>
      <c r="L31" s="37"/>
      <c r="M31" s="37"/>
      <c r="N31" s="37"/>
      <c r="AE31" s="37"/>
    </row>
    <row r="32" spans="1:31" s="80" customFormat="1" ht="12" customHeight="1">
      <c r="A32" s="79"/>
      <c r="B32" s="53"/>
      <c r="C32" s="37"/>
      <c r="D32" s="37"/>
      <c r="E32" s="37"/>
      <c r="F32" s="37"/>
      <c r="G32" s="37"/>
      <c r="H32" s="37"/>
      <c r="I32" s="37"/>
      <c r="L32" s="37"/>
      <c r="M32" s="37"/>
      <c r="N32" s="37"/>
      <c r="AE32" s="37"/>
    </row>
    <row r="33" spans="1:31" s="80" customFormat="1" ht="12" customHeight="1">
      <c r="A33" s="79"/>
      <c r="B33" s="53"/>
      <c r="C33" s="37"/>
      <c r="D33" s="37"/>
      <c r="E33" s="37"/>
      <c r="F33" s="37"/>
      <c r="G33" s="37"/>
      <c r="H33" s="37"/>
      <c r="I33" s="37"/>
      <c r="L33" s="37"/>
      <c r="M33" s="37"/>
      <c r="N33" s="37"/>
      <c r="AE33" s="37"/>
    </row>
    <row r="34" spans="1:31" s="80" customFormat="1" ht="12" customHeight="1">
      <c r="A34" s="79"/>
      <c r="B34" s="53"/>
      <c r="C34" s="37"/>
      <c r="D34" s="37"/>
      <c r="E34" s="37"/>
      <c r="F34" s="37"/>
      <c r="G34" s="37"/>
      <c r="H34" s="37"/>
      <c r="I34" s="37"/>
      <c r="L34" s="37"/>
      <c r="M34" s="37"/>
      <c r="N34" s="37"/>
      <c r="AE34" s="37"/>
    </row>
    <row r="35" spans="1:31" s="80" customFormat="1" ht="12" customHeight="1">
      <c r="A35" s="79"/>
      <c r="B35" s="53"/>
      <c r="C35" s="37"/>
      <c r="D35" s="37"/>
      <c r="E35" s="37"/>
      <c r="F35" s="37"/>
      <c r="G35" s="37"/>
      <c r="H35" s="37"/>
      <c r="I35" s="37"/>
      <c r="L35" s="37"/>
      <c r="M35" s="37"/>
      <c r="N35" s="37"/>
      <c r="AE35" s="37"/>
    </row>
    <row r="36" spans="1:31" s="80" customFormat="1" ht="12" customHeight="1">
      <c r="A36" s="79"/>
      <c r="B36" s="53"/>
      <c r="C36" s="37"/>
      <c r="D36" s="37"/>
      <c r="E36" s="37"/>
      <c r="F36" s="37"/>
      <c r="G36" s="37"/>
      <c r="H36" s="37"/>
      <c r="I36" s="37"/>
      <c r="L36" s="37"/>
      <c r="M36" s="37"/>
      <c r="N36" s="37"/>
      <c r="AE36" s="37"/>
    </row>
    <row r="37" spans="1:31" s="80" customFormat="1" ht="12" customHeight="1">
      <c r="A37" s="79"/>
      <c r="B37" s="53"/>
      <c r="C37" s="37"/>
      <c r="D37" s="37"/>
      <c r="E37" s="37"/>
      <c r="F37" s="37"/>
      <c r="G37" s="37"/>
      <c r="H37" s="37"/>
      <c r="I37" s="37"/>
      <c r="L37" s="37"/>
      <c r="M37" s="37"/>
      <c r="N37" s="37"/>
      <c r="AE37" s="37"/>
    </row>
    <row r="38" spans="1:31" s="80" customFormat="1" ht="12" customHeight="1">
      <c r="A38" s="79"/>
      <c r="B38" s="53"/>
      <c r="C38" s="37"/>
      <c r="D38" s="37"/>
      <c r="E38" s="37"/>
      <c r="F38" s="37"/>
      <c r="G38" s="37"/>
      <c r="H38" s="37"/>
      <c r="I38" s="37"/>
      <c r="L38" s="37"/>
      <c r="M38" s="37"/>
      <c r="N38" s="37"/>
      <c r="AE38" s="37"/>
    </row>
    <row r="39" spans="1:31" s="80" customFormat="1" ht="12" customHeight="1">
      <c r="A39" s="79"/>
      <c r="B39" s="53"/>
      <c r="C39" s="37"/>
      <c r="D39" s="37"/>
      <c r="E39" s="37"/>
      <c r="F39" s="37"/>
      <c r="G39" s="37"/>
      <c r="H39" s="37"/>
      <c r="I39" s="37"/>
      <c r="L39" s="37"/>
      <c r="M39" s="37"/>
      <c r="N39" s="37"/>
      <c r="AE39" s="37"/>
    </row>
    <row r="40" spans="1:31" s="80" customFormat="1" ht="12" customHeight="1">
      <c r="A40" s="79"/>
      <c r="B40" s="53"/>
      <c r="C40" s="37"/>
      <c r="D40" s="37"/>
      <c r="E40" s="37"/>
      <c r="F40" s="37"/>
      <c r="G40" s="37"/>
      <c r="H40" s="37"/>
      <c r="I40" s="37"/>
      <c r="L40" s="37"/>
      <c r="M40" s="37"/>
      <c r="N40" s="37"/>
      <c r="AE40" s="37"/>
    </row>
    <row r="41" spans="1:31" s="80" customFormat="1" ht="12" customHeight="1">
      <c r="A41" s="79"/>
      <c r="B41" s="53"/>
      <c r="C41" s="37"/>
      <c r="D41" s="37"/>
      <c r="E41" s="37"/>
      <c r="F41" s="37"/>
      <c r="G41" s="37"/>
      <c r="H41" s="37"/>
      <c r="I41" s="37"/>
      <c r="L41" s="37"/>
      <c r="M41" s="37"/>
      <c r="N41" s="37"/>
      <c r="AE41" s="37"/>
    </row>
    <row r="42" spans="1:31" s="80" customFormat="1" ht="12" customHeight="1">
      <c r="A42" s="79"/>
      <c r="B42" s="53"/>
      <c r="C42" s="37"/>
      <c r="D42" s="37"/>
      <c r="E42" s="37"/>
      <c r="F42" s="37"/>
      <c r="G42" s="37"/>
      <c r="H42" s="37"/>
      <c r="I42" s="37"/>
      <c r="L42" s="37"/>
      <c r="M42" s="37"/>
      <c r="N42" s="37"/>
      <c r="AE42" s="37"/>
    </row>
    <row r="43" spans="1:31" ht="12" customHeight="1">
      <c r="A43" s="79"/>
      <c r="B43" s="53"/>
    </row>
    <row r="44" spans="1:31" ht="12" customHeight="1">
      <c r="A44" s="79"/>
      <c r="B44" s="53"/>
    </row>
    <row r="45" spans="1:31" ht="12" customHeight="1">
      <c r="A45" s="79"/>
      <c r="B45" s="53"/>
    </row>
    <row r="46" spans="1:31" ht="12" customHeight="1">
      <c r="A46" s="79"/>
      <c r="B46" s="53"/>
    </row>
    <row r="47" spans="1:31" ht="12" customHeight="1">
      <c r="A47" s="79"/>
      <c r="B47" s="53"/>
    </row>
    <row r="48" spans="1:31" ht="12" customHeight="1">
      <c r="A48" s="79"/>
      <c r="B48" s="53"/>
    </row>
    <row r="49" spans="1:2" ht="12" customHeight="1">
      <c r="A49" s="79"/>
      <c r="B49" s="53"/>
    </row>
    <row r="50" spans="1:2" ht="12" customHeight="1">
      <c r="A50" s="79"/>
      <c r="B50" s="53"/>
    </row>
    <row r="51" spans="1:2" ht="12" customHeight="1">
      <c r="A51" s="79"/>
      <c r="B51" s="53"/>
    </row>
    <row r="52" spans="1:2" ht="12" customHeight="1">
      <c r="A52" s="79"/>
      <c r="B52" s="53"/>
    </row>
    <row r="53" spans="1:2" ht="12" customHeight="1">
      <c r="A53" s="79"/>
      <c r="B53" s="53"/>
    </row>
    <row r="54" spans="1:2" ht="12" customHeight="1">
      <c r="A54" s="79"/>
      <c r="B54" s="53"/>
    </row>
    <row r="55" spans="1:2" ht="12" customHeight="1">
      <c r="A55" s="79"/>
      <c r="B55" s="53"/>
    </row>
    <row r="56" spans="1:2" ht="12" customHeight="1">
      <c r="A56" s="79"/>
      <c r="B56" s="53"/>
    </row>
    <row r="57" spans="1:2" ht="12" customHeight="1">
      <c r="A57" s="79"/>
      <c r="B57" s="53"/>
    </row>
    <row r="58" spans="1:2" ht="12" customHeight="1">
      <c r="A58" s="79"/>
      <c r="B58" s="53"/>
    </row>
    <row r="59" spans="1:2" ht="12" customHeight="1">
      <c r="A59" s="79"/>
      <c r="B59" s="53"/>
    </row>
    <row r="60" spans="1:2" ht="12" customHeight="1">
      <c r="A60" s="79"/>
      <c r="B60" s="53"/>
    </row>
    <row r="61" spans="1:2" ht="12" customHeight="1">
      <c r="A61" s="79"/>
      <c r="B61" s="53"/>
    </row>
    <row r="62" spans="1:2" ht="12" customHeight="1">
      <c r="A62" s="79"/>
      <c r="B62" s="53"/>
    </row>
    <row r="63" spans="1:2" ht="12" customHeight="1">
      <c r="A63" s="79"/>
      <c r="B63" s="53"/>
    </row>
    <row r="64" spans="1:2" ht="12" customHeight="1">
      <c r="A64" s="79"/>
      <c r="B64" s="53"/>
    </row>
    <row r="65" spans="1:2" ht="12" customHeight="1">
      <c r="A65" s="79"/>
      <c r="B65" s="53"/>
    </row>
    <row r="66" spans="1:2" ht="12" customHeight="1">
      <c r="A66" s="79"/>
      <c r="B66" s="53"/>
    </row>
    <row r="67" spans="1:2" ht="12" customHeight="1">
      <c r="A67" s="79"/>
      <c r="B67" s="53"/>
    </row>
    <row r="68" spans="1:2" ht="12" customHeight="1">
      <c r="A68" s="79"/>
      <c r="B68" s="53"/>
    </row>
    <row r="69" spans="1:2" ht="12" customHeight="1">
      <c r="A69" s="79"/>
      <c r="B69" s="53"/>
    </row>
    <row r="70" spans="1:2" ht="12" customHeight="1">
      <c r="A70" s="79"/>
      <c r="B70" s="53"/>
    </row>
    <row r="71" spans="1:2" ht="12" customHeight="1">
      <c r="A71" s="79"/>
      <c r="B71" s="53"/>
    </row>
    <row r="72" spans="1:2" ht="12" customHeight="1">
      <c r="A72" s="79"/>
      <c r="B72" s="53"/>
    </row>
    <row r="73" spans="1:2" ht="12" customHeight="1">
      <c r="A73" s="79"/>
      <c r="B73" s="53"/>
    </row>
    <row r="74" spans="1:2" ht="12" customHeight="1">
      <c r="A74" s="79"/>
      <c r="B74" s="53"/>
    </row>
    <row r="75" spans="1:2" ht="12" customHeight="1">
      <c r="A75" s="79"/>
      <c r="B75" s="53"/>
    </row>
    <row r="76" spans="1:2" ht="12" customHeight="1">
      <c r="A76" s="79"/>
      <c r="B76" s="53"/>
    </row>
    <row r="77" spans="1:2" ht="12" customHeight="1">
      <c r="A77" s="79"/>
      <c r="B77" s="53"/>
    </row>
    <row r="78" spans="1:2" ht="12" customHeight="1">
      <c r="A78" s="79"/>
      <c r="B78" s="53"/>
    </row>
    <row r="79" spans="1:2" ht="12" customHeight="1">
      <c r="A79" s="79"/>
      <c r="B79" s="53"/>
    </row>
    <row r="80" spans="1:2" ht="12" customHeight="1">
      <c r="A80" s="79"/>
      <c r="B80" s="53"/>
    </row>
    <row r="81" spans="1:2" ht="12" customHeight="1">
      <c r="A81" s="79"/>
      <c r="B81" s="53"/>
    </row>
    <row r="82" spans="1:2" ht="12" customHeight="1">
      <c r="A82" s="79"/>
      <c r="B82" s="53"/>
    </row>
    <row r="83" spans="1:2" ht="12" customHeight="1">
      <c r="A83" s="79"/>
      <c r="B83" s="53"/>
    </row>
    <row r="84" spans="1:2" ht="12" customHeight="1">
      <c r="A84" s="79"/>
      <c r="B84" s="53"/>
    </row>
    <row r="85" spans="1:2" ht="12" customHeight="1">
      <c r="A85" s="79"/>
      <c r="B85" s="53"/>
    </row>
    <row r="86" spans="1:2" ht="12" customHeight="1">
      <c r="A86" s="79"/>
      <c r="B86" s="53"/>
    </row>
    <row r="87" spans="1:2" ht="12" customHeight="1">
      <c r="A87" s="79"/>
      <c r="B87" s="53"/>
    </row>
    <row r="88" spans="1:2" ht="12" customHeight="1">
      <c r="A88" s="79"/>
      <c r="B88" s="53"/>
    </row>
    <row r="89" spans="1:2" ht="12" customHeight="1">
      <c r="A89" s="79"/>
      <c r="B89" s="53"/>
    </row>
    <row r="90" spans="1:2" ht="12" customHeight="1">
      <c r="A90" s="79"/>
      <c r="B90" s="53"/>
    </row>
    <row r="91" spans="1:2" ht="12" customHeight="1">
      <c r="A91" s="79"/>
      <c r="B91" s="53"/>
    </row>
    <row r="92" spans="1:2" ht="12" customHeight="1">
      <c r="A92" s="79"/>
      <c r="B92" s="53"/>
    </row>
    <row r="93" spans="1:2" ht="12" customHeight="1">
      <c r="A93" s="79"/>
      <c r="B93" s="53"/>
    </row>
    <row r="94" spans="1:2" ht="12" customHeight="1">
      <c r="A94" s="79"/>
      <c r="B94" s="53"/>
    </row>
    <row r="95" spans="1:2" ht="12" customHeight="1">
      <c r="A95" s="79"/>
      <c r="B95" s="53"/>
    </row>
    <row r="96" spans="1:2" ht="12" customHeight="1">
      <c r="A96" s="79"/>
      <c r="B96" s="53"/>
    </row>
    <row r="97" spans="1:2" ht="12" customHeight="1">
      <c r="A97" s="79"/>
      <c r="B97" s="53"/>
    </row>
    <row r="98" spans="1:2" ht="12" customHeight="1">
      <c r="A98" s="79"/>
      <c r="B98" s="53"/>
    </row>
    <row r="99" spans="1:2" ht="12" customHeight="1">
      <c r="A99" s="79"/>
      <c r="B99" s="53"/>
    </row>
    <row r="100" spans="1:2" ht="12" customHeight="1">
      <c r="A100" s="79"/>
      <c r="B100" s="53"/>
    </row>
    <row r="101" spans="1:2" ht="12" customHeight="1">
      <c r="A101" s="79"/>
      <c r="B101" s="53"/>
    </row>
    <row r="102" spans="1:2" ht="12" customHeight="1">
      <c r="A102" s="79"/>
      <c r="B102" s="53"/>
    </row>
    <row r="103" spans="1:2" ht="12" customHeight="1">
      <c r="A103" s="79"/>
      <c r="B103" s="53"/>
    </row>
    <row r="104" spans="1:2" ht="12" customHeight="1">
      <c r="A104" s="79"/>
      <c r="B104" s="53"/>
    </row>
    <row r="105" spans="1:2" ht="12" customHeight="1">
      <c r="A105" s="79"/>
      <c r="B105" s="53"/>
    </row>
    <row r="106" spans="1:2" ht="12" customHeight="1">
      <c r="A106" s="79"/>
      <c r="B106" s="53"/>
    </row>
    <row r="107" spans="1:2" ht="12" customHeight="1">
      <c r="A107" s="79"/>
      <c r="B107" s="53"/>
    </row>
    <row r="108" spans="1:2" ht="12" customHeight="1">
      <c r="A108" s="79"/>
      <c r="B108" s="53"/>
    </row>
    <row r="109" spans="1:2" ht="12" customHeight="1">
      <c r="A109" s="79"/>
      <c r="B109" s="53"/>
    </row>
    <row r="110" spans="1:2" ht="12" customHeight="1">
      <c r="A110" s="79"/>
      <c r="B110" s="53"/>
    </row>
    <row r="111" spans="1:2" ht="12" customHeight="1">
      <c r="A111" s="79"/>
      <c r="B111" s="53"/>
    </row>
    <row r="112" spans="1:2" ht="12" customHeight="1">
      <c r="A112" s="79"/>
      <c r="B112" s="53"/>
    </row>
    <row r="113" spans="1:2" ht="12" customHeight="1">
      <c r="A113" s="79"/>
      <c r="B113" s="53"/>
    </row>
    <row r="114" spans="1:2" ht="12" customHeight="1">
      <c r="A114" s="79"/>
      <c r="B114" s="53"/>
    </row>
    <row r="115" spans="1:2" ht="12" customHeight="1">
      <c r="A115" s="79"/>
      <c r="B115" s="53"/>
    </row>
    <row r="116" spans="1:2" ht="12" customHeight="1">
      <c r="A116" s="79"/>
      <c r="B116" s="53"/>
    </row>
    <row r="117" spans="1:2" ht="12" customHeight="1">
      <c r="A117" s="79"/>
      <c r="B117" s="53"/>
    </row>
    <row r="118" spans="1:2" ht="12" customHeight="1">
      <c r="A118" s="79"/>
      <c r="B118" s="53"/>
    </row>
    <row r="119" spans="1:2" ht="12" customHeight="1">
      <c r="A119" s="79"/>
      <c r="B119" s="53"/>
    </row>
    <row r="120" spans="1:2" ht="12" customHeight="1">
      <c r="A120" s="79"/>
      <c r="B120" s="53"/>
    </row>
    <row r="121" spans="1:2" ht="12" customHeight="1">
      <c r="A121" s="79"/>
      <c r="B121" s="53"/>
    </row>
    <row r="122" spans="1:2" ht="12" customHeight="1">
      <c r="A122" s="79"/>
      <c r="B122" s="53"/>
    </row>
    <row r="123" spans="1:2" ht="12" customHeight="1">
      <c r="A123" s="79"/>
      <c r="B123" s="53"/>
    </row>
    <row r="124" spans="1:2" ht="12" customHeight="1">
      <c r="A124" s="79"/>
      <c r="B124" s="53"/>
    </row>
    <row r="125" spans="1:2" ht="12" customHeight="1">
      <c r="A125" s="79"/>
      <c r="B125" s="53"/>
    </row>
    <row r="126" spans="1:2" ht="12" customHeight="1">
      <c r="A126" s="79"/>
      <c r="B126" s="53"/>
    </row>
    <row r="127" spans="1:2" ht="12" customHeight="1">
      <c r="A127" s="79"/>
      <c r="B127" s="53"/>
    </row>
    <row r="128" spans="1:2" ht="12" customHeight="1">
      <c r="A128" s="79"/>
      <c r="B128" s="53"/>
    </row>
    <row r="129" spans="1:2" ht="12" customHeight="1">
      <c r="A129" s="79"/>
      <c r="B129" s="53"/>
    </row>
    <row r="130" spans="1:2" ht="12" customHeight="1">
      <c r="A130" s="79"/>
      <c r="B130" s="53"/>
    </row>
    <row r="131" spans="1:2" ht="12" customHeight="1">
      <c r="A131" s="79"/>
      <c r="B131" s="53"/>
    </row>
    <row r="132" spans="1:2" ht="12" customHeight="1">
      <c r="A132" s="79"/>
      <c r="B132" s="53"/>
    </row>
    <row r="133" spans="1:2" ht="12" customHeight="1">
      <c r="A133" s="79"/>
      <c r="B133" s="53"/>
    </row>
    <row r="134" spans="1:2" ht="12" customHeight="1">
      <c r="A134" s="79"/>
      <c r="B134" s="53"/>
    </row>
    <row r="135" spans="1:2" ht="12" customHeight="1">
      <c r="A135" s="79"/>
      <c r="B135" s="53"/>
    </row>
    <row r="136" spans="1:2" ht="12" customHeight="1">
      <c r="A136" s="79"/>
      <c r="B136" s="53"/>
    </row>
    <row r="137" spans="1:2" ht="12" customHeight="1">
      <c r="A137" s="79"/>
      <c r="B137" s="53"/>
    </row>
    <row r="138" spans="1:2" ht="12" customHeight="1">
      <c r="A138" s="79"/>
      <c r="B138" s="53"/>
    </row>
    <row r="139" spans="1:2" ht="12" customHeight="1">
      <c r="A139" s="79"/>
      <c r="B139" s="53"/>
    </row>
    <row r="140" spans="1:2" ht="12" customHeight="1">
      <c r="A140" s="79"/>
      <c r="B140" s="53"/>
    </row>
    <row r="141" spans="1:2" ht="12" customHeight="1">
      <c r="A141" s="79"/>
      <c r="B141" s="53"/>
    </row>
    <row r="142" spans="1:2" ht="12" customHeight="1">
      <c r="B142" s="53"/>
    </row>
    <row r="143" spans="1:2" ht="12" customHeight="1">
      <c r="B143" s="53"/>
    </row>
    <row r="144" spans="1:2" ht="12" customHeight="1">
      <c r="B144" s="53"/>
    </row>
    <row r="145" spans="2:2" ht="12" customHeight="1">
      <c r="B145" s="53"/>
    </row>
    <row r="146" spans="2:2" ht="12" customHeight="1">
      <c r="B146" s="53"/>
    </row>
    <row r="147" spans="2:2" ht="12" customHeight="1">
      <c r="B147" s="53"/>
    </row>
    <row r="148" spans="2:2" ht="12" customHeight="1">
      <c r="B148" s="53"/>
    </row>
    <row r="149" spans="2:2" ht="12" customHeight="1">
      <c r="B149" s="53"/>
    </row>
    <row r="150" spans="2:2" ht="12" customHeight="1">
      <c r="B150" s="53"/>
    </row>
    <row r="151" spans="2:2" ht="12" customHeight="1">
      <c r="B151" s="53"/>
    </row>
    <row r="152" spans="2:2" ht="12" customHeight="1">
      <c r="B152" s="53"/>
    </row>
    <row r="153" spans="2:2" ht="12" customHeight="1">
      <c r="B153" s="53"/>
    </row>
    <row r="154" spans="2:2" ht="12" customHeight="1">
      <c r="B154" s="53"/>
    </row>
    <row r="155" spans="2:2" ht="12" customHeight="1">
      <c r="B155" s="53"/>
    </row>
    <row r="156" spans="2:2" ht="12" customHeight="1">
      <c r="B156" s="53"/>
    </row>
    <row r="157" spans="2:2" ht="12" customHeight="1">
      <c r="B157" s="53"/>
    </row>
    <row r="158" spans="2:2" ht="12" customHeight="1">
      <c r="B158" s="53"/>
    </row>
    <row r="159" spans="2:2" ht="12" customHeight="1">
      <c r="B159" s="53"/>
    </row>
    <row r="160" spans="2:2" ht="12" customHeight="1">
      <c r="B160" s="53"/>
    </row>
    <row r="161" spans="2:2" ht="12" customHeight="1">
      <c r="B161" s="53"/>
    </row>
    <row r="162" spans="2:2" ht="12" customHeight="1">
      <c r="B162" s="53"/>
    </row>
    <row r="163" spans="2:2" ht="12" customHeight="1">
      <c r="B163" s="53"/>
    </row>
    <row r="164" spans="2:2" ht="12" customHeight="1">
      <c r="B164" s="53"/>
    </row>
    <row r="165" spans="2:2" ht="12" customHeight="1">
      <c r="B165" s="53"/>
    </row>
    <row r="166" spans="2:2" ht="12" customHeight="1">
      <c r="B166" s="53"/>
    </row>
    <row r="167" spans="2:2" ht="12" customHeight="1">
      <c r="B167" s="53"/>
    </row>
    <row r="168" spans="2:2" ht="12" customHeight="1">
      <c r="B168" s="53"/>
    </row>
    <row r="169" spans="2:2" ht="12" customHeight="1">
      <c r="B169" s="53"/>
    </row>
    <row r="170" spans="2:2" ht="12" customHeight="1">
      <c r="B170" s="53"/>
    </row>
    <row r="171" spans="2:2" ht="12" customHeight="1">
      <c r="B171" s="53"/>
    </row>
    <row r="172" spans="2:2" ht="12" customHeight="1">
      <c r="B172" s="53"/>
    </row>
    <row r="173" spans="2:2" ht="12" customHeight="1">
      <c r="B173" s="53"/>
    </row>
    <row r="174" spans="2:2" ht="12" customHeight="1">
      <c r="B174" s="53"/>
    </row>
    <row r="175" spans="2:2" ht="12" customHeight="1">
      <c r="B175" s="53"/>
    </row>
    <row r="176" spans="2:2" ht="12" customHeight="1">
      <c r="B176" s="53"/>
    </row>
    <row r="177" spans="2:2" ht="12" customHeight="1">
      <c r="B177" s="53"/>
    </row>
    <row r="178" spans="2:2" ht="12" customHeight="1">
      <c r="B178" s="53"/>
    </row>
    <row r="179" spans="2:2" ht="12" customHeight="1">
      <c r="B179" s="53"/>
    </row>
    <row r="180" spans="2:2" ht="12" customHeight="1">
      <c r="B180" s="53"/>
    </row>
    <row r="181" spans="2:2" ht="12" customHeight="1">
      <c r="B181" s="53"/>
    </row>
    <row r="182" spans="2:2" ht="12" customHeight="1">
      <c r="B182" s="53"/>
    </row>
    <row r="183" spans="2:2" ht="12" customHeight="1">
      <c r="B183" s="53"/>
    </row>
    <row r="184" spans="2:2" ht="12" customHeight="1">
      <c r="B184" s="53"/>
    </row>
    <row r="185" spans="2:2" ht="12" customHeight="1"/>
    <row r="186" spans="2:2" ht="12" customHeight="1"/>
    <row r="187" spans="2:2" ht="12" customHeight="1"/>
    <row r="188" spans="2:2" ht="12" customHeight="1"/>
    <row r="189" spans="2:2" ht="12" customHeight="1"/>
    <row r="190" spans="2:2" ht="12" customHeight="1"/>
    <row r="191" spans="2:2" ht="12" customHeight="1"/>
    <row r="192" spans="2: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</sheetData>
  <printOptions horizontalCentered="1"/>
  <pageMargins left="0.59055118110236227" right="0.19685039370078741" top="0.78740157480314965" bottom="0.78740157480314965" header="0.11811023622047245" footer="0.19685039370078741"/>
  <pageSetup paperSize="9" scale="70" firstPageNumber="4" pageOrder="overThenDown" orientation="portrait" useFirstPageNumber="1" r:id="rId1"/>
  <headerFooter alignWithMargins="0">
    <oddFooter>&amp;L&amp;"MetaNormalLF-Roman,Standard"Statistisches Bundesamt, Tabellen zu den UGR, Teil 1, 2019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47"/>
  <sheetViews>
    <sheetView workbookViewId="0"/>
  </sheetViews>
  <sheetFormatPr baseColWidth="10" defaultRowHeight="15" outlineLevelCol="1"/>
  <cols>
    <col min="1" max="1" width="46.7109375" style="142" customWidth="1"/>
    <col min="2" max="2" width="15.7109375" style="142" customWidth="1"/>
    <col min="3" max="4" width="11.7109375" style="142" customWidth="1" outlineLevel="1"/>
    <col min="5" max="6" width="12.7109375" style="142" hidden="1" customWidth="1" outlineLevel="1"/>
    <col min="7" max="7" width="11.7109375" style="149" customWidth="1" outlineLevel="1"/>
    <col min="8" max="9" width="12.7109375" style="142" customWidth="1" outlineLevel="1"/>
    <col min="10" max="11" width="12.7109375" style="142" hidden="1" customWidth="1" outlineLevel="1"/>
    <col min="12" max="12" width="12.7109375" style="37" hidden="1" customWidth="1" outlineLevel="1"/>
    <col min="13" max="13" width="12.7109375" style="37" customWidth="1" collapsed="1"/>
    <col min="14" max="16" width="12.7109375" style="37" hidden="1" customWidth="1" outlineLevel="1"/>
    <col min="17" max="17" width="12.7109375" style="142" hidden="1" customWidth="1" outlineLevel="1"/>
    <col min="18" max="18" width="12.7109375" style="142" customWidth="1" collapsed="1"/>
    <col min="19" max="22" width="12.7109375" style="142" hidden="1" customWidth="1" outlineLevel="1"/>
    <col min="23" max="23" width="12.7109375" style="142" customWidth="1" collapsed="1"/>
    <col min="24" max="27" width="12.7109375" style="142" hidden="1" customWidth="1"/>
    <col min="28" max="30" width="12.7109375" style="142" customWidth="1"/>
    <col min="31" max="31" width="11.7109375" style="142" customWidth="1"/>
    <col min="32" max="16384" width="11.42578125" style="142"/>
  </cols>
  <sheetData>
    <row r="1" spans="1:161" s="83" customFormat="1" ht="20.100000000000001" customHeight="1">
      <c r="A1" s="226" t="s">
        <v>322</v>
      </c>
      <c r="B1" s="84"/>
      <c r="C1" s="84"/>
      <c r="D1" s="85"/>
      <c r="E1" s="85"/>
      <c r="F1" s="85"/>
      <c r="G1" s="85"/>
      <c r="J1" s="84"/>
      <c r="K1" s="85"/>
      <c r="L1" s="84"/>
      <c r="M1" s="84"/>
      <c r="Q1" s="86"/>
    </row>
    <row r="2" spans="1:161" s="89" customFormat="1" ht="16.5" customHeight="1">
      <c r="A2" s="87"/>
      <c r="B2" s="88"/>
      <c r="C2" s="88"/>
      <c r="D2" s="88"/>
      <c r="F2" s="88"/>
      <c r="G2" s="88"/>
      <c r="H2" s="90"/>
      <c r="I2" s="90"/>
      <c r="J2" s="90"/>
      <c r="K2" s="90"/>
      <c r="L2" s="90"/>
      <c r="M2" s="90"/>
      <c r="W2" s="91"/>
    </row>
    <row r="3" spans="1:161" s="89" customFormat="1" ht="12" customHeight="1">
      <c r="A3" s="86"/>
      <c r="B3" s="92"/>
      <c r="C3" s="92"/>
      <c r="D3" s="93"/>
      <c r="E3" s="94"/>
      <c r="F3" s="94"/>
      <c r="G3" s="95"/>
      <c r="H3" s="94"/>
      <c r="I3" s="94"/>
      <c r="J3" s="94"/>
      <c r="L3" s="37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</row>
    <row r="4" spans="1:161" s="97" customFormat="1" ht="30" customHeight="1">
      <c r="A4" s="99" t="s">
        <v>299</v>
      </c>
      <c r="B4" s="98" t="s">
        <v>300</v>
      </c>
      <c r="C4" s="98">
        <v>1990</v>
      </c>
      <c r="D4" s="98">
        <v>1991</v>
      </c>
      <c r="E4" s="99">
        <v>1992</v>
      </c>
      <c r="F4" s="98">
        <v>1993</v>
      </c>
      <c r="G4" s="98">
        <v>1994</v>
      </c>
      <c r="H4" s="98">
        <v>1995</v>
      </c>
      <c r="I4" s="99">
        <v>1996</v>
      </c>
      <c r="J4" s="98">
        <v>1997</v>
      </c>
      <c r="K4" s="98">
        <v>1998</v>
      </c>
      <c r="L4" s="100">
        <v>1999</v>
      </c>
      <c r="M4" s="100">
        <v>2000</v>
      </c>
      <c r="N4" s="99">
        <v>2001</v>
      </c>
      <c r="O4" s="100">
        <v>2002</v>
      </c>
      <c r="P4" s="100">
        <v>2003</v>
      </c>
      <c r="Q4" s="100">
        <v>2004</v>
      </c>
      <c r="R4" s="98">
        <v>2005</v>
      </c>
      <c r="S4" s="100">
        <v>2006</v>
      </c>
      <c r="T4" s="100">
        <v>2007</v>
      </c>
      <c r="U4" s="100">
        <v>2008</v>
      </c>
      <c r="V4" s="100">
        <v>2009</v>
      </c>
      <c r="W4" s="98">
        <v>2010</v>
      </c>
      <c r="X4" s="100">
        <v>2011</v>
      </c>
      <c r="Y4" s="100">
        <v>2012</v>
      </c>
      <c r="Z4" s="100">
        <v>2013</v>
      </c>
      <c r="AA4" s="100">
        <v>2014</v>
      </c>
      <c r="AB4" s="100">
        <v>2015</v>
      </c>
      <c r="AC4" s="100" t="s">
        <v>323</v>
      </c>
      <c r="AD4" s="100" t="s">
        <v>324</v>
      </c>
      <c r="AE4" s="100" t="s">
        <v>325</v>
      </c>
      <c r="AF4" s="101"/>
      <c r="AG4" s="101"/>
      <c r="AH4" s="101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EX4" s="89"/>
      <c r="EY4" s="89"/>
      <c r="EZ4" s="89"/>
      <c r="FA4" s="89"/>
      <c r="FB4" s="89"/>
      <c r="FC4" s="89"/>
      <c r="FD4" s="89"/>
      <c r="FE4" s="89"/>
    </row>
    <row r="5" spans="1:161" s="105" customFormat="1" ht="21.75" customHeight="1">
      <c r="A5" s="229" t="s">
        <v>326</v>
      </c>
      <c r="B5" s="315"/>
      <c r="D5" s="162"/>
      <c r="E5" s="162"/>
      <c r="F5" s="162"/>
      <c r="G5" s="162"/>
      <c r="H5" s="162"/>
      <c r="I5" s="162"/>
      <c r="J5" s="162"/>
      <c r="K5" s="162"/>
      <c r="L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04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</row>
    <row r="6" spans="1:161" s="109" customFormat="1" ht="18" customHeight="1">
      <c r="A6" s="124" t="s">
        <v>327</v>
      </c>
      <c r="B6" s="118" t="s">
        <v>328</v>
      </c>
      <c r="C6" s="161">
        <v>14905.236999999999</v>
      </c>
      <c r="D6" s="161">
        <v>14609.771000000001</v>
      </c>
      <c r="E6" s="161">
        <v>14319.456</v>
      </c>
      <c r="F6" s="161">
        <v>14309.02</v>
      </c>
      <c r="G6" s="161">
        <v>14185.249</v>
      </c>
      <c r="H6" s="161">
        <v>14268.972</v>
      </c>
      <c r="I6" s="161">
        <v>14745.937</v>
      </c>
      <c r="J6" s="161">
        <v>14613.92818852</v>
      </c>
      <c r="K6" s="161">
        <v>14520.569</v>
      </c>
      <c r="L6" s="161">
        <v>14323.277</v>
      </c>
      <c r="M6" s="161">
        <v>14400.802141999999</v>
      </c>
      <c r="N6" s="161">
        <v>14678.626196000001</v>
      </c>
      <c r="O6" s="161">
        <v>14427.36</v>
      </c>
      <c r="P6" s="161">
        <v>14600.075852722526</v>
      </c>
      <c r="Q6" s="161">
        <v>14591.341140094824</v>
      </c>
      <c r="R6" s="161">
        <v>14558.358320242451</v>
      </c>
      <c r="S6" s="161">
        <v>14836.793684916312</v>
      </c>
      <c r="T6" s="161">
        <v>14196.87369608583</v>
      </c>
      <c r="U6" s="161">
        <v>14379.686386625039</v>
      </c>
      <c r="V6" s="161">
        <v>13530.865939897401</v>
      </c>
      <c r="W6" s="161">
        <v>14216.755999999999</v>
      </c>
      <c r="X6" s="161">
        <v>13599.334000000001</v>
      </c>
      <c r="Y6" s="161">
        <v>13447.058999999999</v>
      </c>
      <c r="Z6" s="161">
        <v>13821.609</v>
      </c>
      <c r="AA6" s="161">
        <v>13179.587</v>
      </c>
      <c r="AB6" s="161">
        <v>13262</v>
      </c>
      <c r="AC6" s="161">
        <v>13491</v>
      </c>
      <c r="AD6" s="161">
        <v>13523</v>
      </c>
      <c r="AE6" s="161">
        <v>13106</v>
      </c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</row>
    <row r="7" spans="1:161" s="109" customFormat="1" ht="18" customHeight="1">
      <c r="A7" s="124" t="s">
        <v>360</v>
      </c>
      <c r="B7" s="118" t="s">
        <v>553</v>
      </c>
      <c r="C7" s="159" t="s">
        <v>331</v>
      </c>
      <c r="D7" s="157">
        <v>1443.3702253053332</v>
      </c>
      <c r="E7" s="157">
        <v>1460.1860441386666</v>
      </c>
      <c r="F7" s="157">
        <v>1399.6846144420001</v>
      </c>
      <c r="G7" s="157">
        <v>1515.8486418862249</v>
      </c>
      <c r="H7" s="157">
        <v>1454.9548151040506</v>
      </c>
      <c r="I7" s="157">
        <v>1432.9842178896065</v>
      </c>
      <c r="J7" s="157">
        <v>1419.7091430387406</v>
      </c>
      <c r="K7" s="157">
        <v>1397.4958816794908</v>
      </c>
      <c r="L7" s="157">
        <v>1423.1535023936385</v>
      </c>
      <c r="M7" s="157">
        <v>1412.7357757339862</v>
      </c>
      <c r="N7" s="157">
        <v>1340.4928619715927</v>
      </c>
      <c r="O7" s="157">
        <v>1324.7644294548777</v>
      </c>
      <c r="P7" s="157">
        <v>1340.0495569028544</v>
      </c>
      <c r="Q7" s="157">
        <v>1338.1182074021435</v>
      </c>
      <c r="R7" s="157">
        <v>1306.9465200481193</v>
      </c>
      <c r="S7" s="157">
        <v>1369.7333424214962</v>
      </c>
      <c r="T7" s="157">
        <v>1349.0539298049159</v>
      </c>
      <c r="U7" s="157">
        <v>1329.9407746960703</v>
      </c>
      <c r="V7" s="157">
        <v>1216.1332581805248</v>
      </c>
      <c r="W7" s="157">
        <v>1254.9719627956617</v>
      </c>
      <c r="X7" s="157">
        <v>1336.949341031009</v>
      </c>
      <c r="Y7" s="157">
        <v>1279.0116156002991</v>
      </c>
      <c r="Z7" s="157">
        <v>1290.0615993517872</v>
      </c>
      <c r="AA7" s="157">
        <v>1317.1166533725327</v>
      </c>
      <c r="AB7" s="157">
        <v>1279.1730726371477</v>
      </c>
      <c r="AC7" s="157">
        <v>1290.5083800752388</v>
      </c>
      <c r="AD7" s="157">
        <v>1280.9253080610688</v>
      </c>
      <c r="AE7" s="158" t="s">
        <v>330</v>
      </c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</row>
    <row r="8" spans="1:161" s="109" customFormat="1" ht="18" customHeight="1">
      <c r="A8" s="124" t="s">
        <v>361</v>
      </c>
      <c r="B8" s="118" t="s">
        <v>557</v>
      </c>
      <c r="C8" s="159" t="s">
        <v>331</v>
      </c>
      <c r="D8" s="157">
        <v>51244.884172402264</v>
      </c>
      <c r="E8" s="157">
        <v>49948.487298958295</v>
      </c>
      <c r="F8" s="157">
        <v>49539.538978272984</v>
      </c>
      <c r="G8" s="157">
        <v>49199.923021629875</v>
      </c>
      <c r="H8" s="157">
        <v>48830.886153297433</v>
      </c>
      <c r="I8" s="157">
        <v>47765.155679624855</v>
      </c>
      <c r="J8" s="157">
        <v>47382.742840732652</v>
      </c>
      <c r="K8" s="157">
        <v>45806.735766410151</v>
      </c>
      <c r="L8" s="157">
        <v>45370.603846017038</v>
      </c>
      <c r="M8" s="157">
        <v>44929.278476446321</v>
      </c>
      <c r="N8" s="157">
        <v>43899.213293245193</v>
      </c>
      <c r="O8" s="157" t="s">
        <v>331</v>
      </c>
      <c r="P8" s="157" t="s">
        <v>331</v>
      </c>
      <c r="Q8" s="157">
        <v>40536.904529735148</v>
      </c>
      <c r="R8" s="161" t="s">
        <v>331</v>
      </c>
      <c r="S8" s="161" t="s">
        <v>331</v>
      </c>
      <c r="T8" s="157">
        <v>37747.156996052712</v>
      </c>
      <c r="U8" s="161" t="s">
        <v>331</v>
      </c>
      <c r="V8" s="161" t="s">
        <v>331</v>
      </c>
      <c r="W8" s="157">
        <v>38103.774261573628</v>
      </c>
      <c r="X8" s="161" t="s">
        <v>331</v>
      </c>
      <c r="Y8" s="161" t="s">
        <v>331</v>
      </c>
      <c r="Z8" s="157">
        <v>29685.836458797865</v>
      </c>
      <c r="AA8" s="161" t="s">
        <v>331</v>
      </c>
      <c r="AB8" s="161" t="s">
        <v>331</v>
      </c>
      <c r="AC8" s="157">
        <v>28482.23388388475</v>
      </c>
      <c r="AD8" s="237" t="s">
        <v>331</v>
      </c>
      <c r="AE8" s="237" t="s">
        <v>331</v>
      </c>
    </row>
    <row r="9" spans="1:161" s="109" customFormat="1" ht="18" customHeight="1">
      <c r="A9" s="124" t="s">
        <v>332</v>
      </c>
      <c r="B9" s="118" t="s">
        <v>630</v>
      </c>
      <c r="C9" s="159" t="s">
        <v>331</v>
      </c>
      <c r="D9" s="159" t="s">
        <v>331</v>
      </c>
      <c r="E9" s="159" t="s">
        <v>331</v>
      </c>
      <c r="F9" s="159" t="s">
        <v>331</v>
      </c>
      <c r="G9" s="159" t="s">
        <v>331</v>
      </c>
      <c r="H9" s="157">
        <v>1169852.2739271552</v>
      </c>
      <c r="I9" s="157">
        <v>1188439.9207991995</v>
      </c>
      <c r="J9" s="157">
        <v>1162723.0955882464</v>
      </c>
      <c r="K9" s="157">
        <v>1137918.094197473</v>
      </c>
      <c r="L9" s="157">
        <v>1109468.716922625</v>
      </c>
      <c r="M9" s="238">
        <v>1101467.7192412049</v>
      </c>
      <c r="N9" s="238">
        <v>1132985.0567272441</v>
      </c>
      <c r="O9" s="238">
        <v>1115085.8977255959</v>
      </c>
      <c r="P9" s="238">
        <v>1124660.6417223562</v>
      </c>
      <c r="Q9" s="238">
        <v>1127538.9058802752</v>
      </c>
      <c r="R9" s="238">
        <v>1111551.7355421754</v>
      </c>
      <c r="S9" s="238">
        <v>1132114.370482526</v>
      </c>
      <c r="T9" s="238">
        <v>1126913.1673692188</v>
      </c>
      <c r="U9" s="238">
        <v>1134925.3872852381</v>
      </c>
      <c r="V9" s="238">
        <v>1065764.148501934</v>
      </c>
      <c r="W9" s="238">
        <v>1117965.1334354589</v>
      </c>
      <c r="X9" s="238">
        <v>1093701.6353281043</v>
      </c>
      <c r="Y9" s="238">
        <v>1090533.8425141398</v>
      </c>
      <c r="Z9" s="238">
        <v>1108600.948276968</v>
      </c>
      <c r="AA9" s="238">
        <v>1068452.7384931557</v>
      </c>
      <c r="AB9" s="238">
        <v>1076777.4370905722</v>
      </c>
      <c r="AC9" s="238">
        <v>1085837.4316191571</v>
      </c>
      <c r="AD9" s="238">
        <v>1079250.0044910864</v>
      </c>
      <c r="AE9" s="153" t="s">
        <v>330</v>
      </c>
      <c r="AF9" s="111"/>
      <c r="AG9" s="112"/>
      <c r="AH9" s="112"/>
      <c r="AI9" s="112"/>
      <c r="AJ9" s="112"/>
    </row>
    <row r="10" spans="1:161" s="109" customFormat="1" ht="18" customHeight="1">
      <c r="A10" s="124" t="s">
        <v>362</v>
      </c>
      <c r="B10" s="118" t="s">
        <v>560</v>
      </c>
      <c r="C10" s="159" t="s">
        <v>331</v>
      </c>
      <c r="D10" s="159" t="s">
        <v>331</v>
      </c>
      <c r="E10" s="159" t="s">
        <v>331</v>
      </c>
      <c r="F10" s="159" t="s">
        <v>331</v>
      </c>
      <c r="G10" s="159" t="s">
        <v>331</v>
      </c>
      <c r="H10" s="238">
        <v>986805.12537819252</v>
      </c>
      <c r="I10" s="238">
        <v>1007803.5895467377</v>
      </c>
      <c r="J10" s="238">
        <v>989137.5008645457</v>
      </c>
      <c r="K10" s="238">
        <v>982016.79824029841</v>
      </c>
      <c r="L10" s="238">
        <v>959369.24237145041</v>
      </c>
      <c r="M10" s="238">
        <v>959022.18089098786</v>
      </c>
      <c r="N10" s="238">
        <v>991458.18689414219</v>
      </c>
      <c r="O10" s="238">
        <v>978452.39596441225</v>
      </c>
      <c r="P10" s="238">
        <v>991609.99793202034</v>
      </c>
      <c r="Q10" s="238">
        <v>996623.72059803735</v>
      </c>
      <c r="R10" s="238">
        <v>985680.22485618142</v>
      </c>
      <c r="S10" s="238">
        <v>1010139.9813333824</v>
      </c>
      <c r="T10" s="238">
        <v>1004741.793454678</v>
      </c>
      <c r="U10" s="238">
        <v>1013505.3193425615</v>
      </c>
      <c r="V10" s="238">
        <v>947431.68260507227</v>
      </c>
      <c r="W10" s="238">
        <v>1007954.1871425393</v>
      </c>
      <c r="X10" s="238">
        <v>983154.33101642621</v>
      </c>
      <c r="Y10" s="238">
        <v>979964.83519917435</v>
      </c>
      <c r="Z10" s="238">
        <v>997904.75661850569</v>
      </c>
      <c r="AA10" s="238">
        <v>958105.68834633566</v>
      </c>
      <c r="AB10" s="238">
        <v>965561.37199262285</v>
      </c>
      <c r="AC10" s="238">
        <v>976443.33464389818</v>
      </c>
      <c r="AD10" s="238">
        <v>970717.64713325223</v>
      </c>
      <c r="AE10" s="153" t="s">
        <v>330</v>
      </c>
    </row>
    <row r="11" spans="1:161" s="109" customFormat="1" ht="18" customHeight="1">
      <c r="A11" s="150" t="s">
        <v>363</v>
      </c>
      <c r="B11" s="118" t="s">
        <v>630</v>
      </c>
      <c r="C11" s="159" t="s">
        <v>331</v>
      </c>
      <c r="D11" s="159" t="s">
        <v>331</v>
      </c>
      <c r="E11" s="159" t="s">
        <v>331</v>
      </c>
      <c r="F11" s="159" t="s">
        <v>331</v>
      </c>
      <c r="G11" s="159" t="s">
        <v>331</v>
      </c>
      <c r="H11" s="238">
        <v>61290.420140375427</v>
      </c>
      <c r="I11" s="238">
        <v>62554.062721742193</v>
      </c>
      <c r="J11" s="238">
        <v>59695.812355398855</v>
      </c>
      <c r="K11" s="238">
        <v>46803.544022306502</v>
      </c>
      <c r="L11" s="238">
        <v>43410.427965594135</v>
      </c>
      <c r="M11" s="238">
        <v>43011.86512568</v>
      </c>
      <c r="N11" s="238">
        <v>44508.297369721389</v>
      </c>
      <c r="O11" s="238">
        <v>43661.293180877539</v>
      </c>
      <c r="P11" s="238">
        <v>43301.949913343837</v>
      </c>
      <c r="Q11" s="238">
        <v>45604.800414774829</v>
      </c>
      <c r="R11" s="238">
        <v>43601.251349880091</v>
      </c>
      <c r="S11" s="238">
        <v>43351.875781967392</v>
      </c>
      <c r="T11" s="238">
        <v>45438.977033631694</v>
      </c>
      <c r="U11" s="238">
        <v>45888.704767172072</v>
      </c>
      <c r="V11" s="238">
        <v>44958.88149331593</v>
      </c>
      <c r="W11" s="238">
        <v>37035.301763836935</v>
      </c>
      <c r="X11" s="238">
        <v>38328.698107258751</v>
      </c>
      <c r="Y11" s="238">
        <v>37583.397963231248</v>
      </c>
      <c r="Z11" s="238">
        <v>38122.01712403103</v>
      </c>
      <c r="AA11" s="238">
        <v>38756.969165254319</v>
      </c>
      <c r="AB11" s="238">
        <v>39371.126458008592</v>
      </c>
      <c r="AC11" s="238">
        <v>38542.315494023322</v>
      </c>
      <c r="AD11" s="238">
        <v>38329.245401902015</v>
      </c>
      <c r="AE11" s="153" t="s">
        <v>330</v>
      </c>
      <c r="AF11" s="114"/>
      <c r="AH11" s="114"/>
      <c r="AJ11" s="114"/>
      <c r="AL11" s="114"/>
    </row>
    <row r="12" spans="1:161" s="109" customFormat="1" ht="18" customHeight="1">
      <c r="A12" s="150" t="s">
        <v>364</v>
      </c>
      <c r="B12" s="118" t="s">
        <v>630</v>
      </c>
      <c r="C12" s="159" t="s">
        <v>331</v>
      </c>
      <c r="D12" s="159" t="s">
        <v>331</v>
      </c>
      <c r="E12" s="159" t="s">
        <v>331</v>
      </c>
      <c r="F12" s="159" t="s">
        <v>331</v>
      </c>
      <c r="G12" s="159" t="s">
        <v>331</v>
      </c>
      <c r="H12" s="238">
        <v>104984.73696555056</v>
      </c>
      <c r="I12" s="238">
        <v>102348.22686915165</v>
      </c>
      <c r="J12" s="238">
        <v>97994.181461872533</v>
      </c>
      <c r="K12" s="238">
        <v>92715.018756224294</v>
      </c>
      <c r="L12" s="238">
        <v>92078.558057813148</v>
      </c>
      <c r="M12" s="238">
        <v>88806.149509170209</v>
      </c>
      <c r="N12" s="238">
        <v>85264.157984042948</v>
      </c>
      <c r="O12" s="238">
        <v>81174.712713023939</v>
      </c>
      <c r="P12" s="238">
        <v>77760.984835719544</v>
      </c>
      <c r="Q12" s="238">
        <v>72678.104533685968</v>
      </c>
      <c r="R12" s="238">
        <v>69487.232867008614</v>
      </c>
      <c r="S12" s="238">
        <v>65697.759508526782</v>
      </c>
      <c r="T12" s="238">
        <v>63491.760903927789</v>
      </c>
      <c r="U12" s="238">
        <v>62434.29286493011</v>
      </c>
      <c r="V12" s="238">
        <v>60126.688265682111</v>
      </c>
      <c r="W12" s="238">
        <v>59380.769925138302</v>
      </c>
      <c r="X12" s="238">
        <v>58257.059008916491</v>
      </c>
      <c r="Y12" s="238">
        <v>58852.588812167618</v>
      </c>
      <c r="Z12" s="238">
        <v>58399.620783262435</v>
      </c>
      <c r="AA12" s="238">
        <v>57236.816354321491</v>
      </c>
      <c r="AB12" s="238">
        <v>57100.927580833355</v>
      </c>
      <c r="AC12" s="238">
        <v>55946.57376801841</v>
      </c>
      <c r="AD12" s="238">
        <v>55267.842225593296</v>
      </c>
      <c r="AE12" s="153" t="s">
        <v>330</v>
      </c>
      <c r="AF12" s="114"/>
      <c r="AH12" s="114"/>
      <c r="AJ12" s="114"/>
      <c r="AL12" s="114"/>
    </row>
    <row r="13" spans="1:161" s="109" customFormat="1" ht="18" customHeight="1">
      <c r="A13" s="150" t="s">
        <v>333</v>
      </c>
      <c r="B13" s="118" t="s">
        <v>630</v>
      </c>
      <c r="C13" s="159" t="s">
        <v>331</v>
      </c>
      <c r="D13" s="159" t="s">
        <v>331</v>
      </c>
      <c r="E13" s="159" t="s">
        <v>331</v>
      </c>
      <c r="F13" s="159" t="s">
        <v>331</v>
      </c>
      <c r="G13" s="159" t="s">
        <v>331</v>
      </c>
      <c r="H13" s="157">
        <v>8217.4913906639413</v>
      </c>
      <c r="I13" s="157">
        <v>7528.3662502489697</v>
      </c>
      <c r="J13" s="157">
        <v>8131.2469522663141</v>
      </c>
      <c r="K13" s="157">
        <v>8709.8930224726519</v>
      </c>
      <c r="L13" s="157">
        <v>8833.6791592337941</v>
      </c>
      <c r="M13" s="157">
        <v>6008.86023889233</v>
      </c>
      <c r="N13" s="157">
        <v>7434.9824863351587</v>
      </c>
      <c r="O13" s="157">
        <v>8076.7399309777775</v>
      </c>
      <c r="P13" s="157">
        <v>8282.012718225571</v>
      </c>
      <c r="Q13" s="157">
        <v>8730.1723902464983</v>
      </c>
      <c r="R13" s="157">
        <v>8987.6610936974903</v>
      </c>
      <c r="S13" s="157">
        <v>9347.6906772377515</v>
      </c>
      <c r="T13" s="157">
        <v>9781.3746865549911</v>
      </c>
      <c r="U13" s="157">
        <v>9737.987197908571</v>
      </c>
      <c r="V13" s="157">
        <v>9997.5128536879802</v>
      </c>
      <c r="W13" s="157">
        <v>10332.134773804439</v>
      </c>
      <c r="X13" s="157">
        <v>10747.642864053048</v>
      </c>
      <c r="Y13" s="157">
        <v>10919.520796547891</v>
      </c>
      <c r="Z13" s="157">
        <v>10922.826112578759</v>
      </c>
      <c r="AA13" s="157">
        <v>11092.751178210217</v>
      </c>
      <c r="AB13" s="157">
        <v>11296.159132153532</v>
      </c>
      <c r="AC13" s="157">
        <v>11258.475751759481</v>
      </c>
      <c r="AD13" s="157">
        <v>11010.814960383261</v>
      </c>
      <c r="AE13" s="153" t="s">
        <v>330</v>
      </c>
      <c r="AF13" s="114"/>
      <c r="AH13" s="114"/>
      <c r="AJ13" s="114"/>
      <c r="AL13" s="114"/>
    </row>
    <row r="14" spans="1:161" s="109" customFormat="1" ht="18" customHeight="1">
      <c r="A14" s="150" t="s">
        <v>334</v>
      </c>
      <c r="B14" s="118" t="s">
        <v>630</v>
      </c>
      <c r="C14" s="159" t="s">
        <v>331</v>
      </c>
      <c r="D14" s="159" t="s">
        <v>331</v>
      </c>
      <c r="E14" s="159" t="s">
        <v>331</v>
      </c>
      <c r="F14" s="159" t="s">
        <v>331</v>
      </c>
      <c r="G14" s="159" t="s">
        <v>331</v>
      </c>
      <c r="H14" s="157">
        <v>2087.3505280848799</v>
      </c>
      <c r="I14" s="157">
        <v>2043.1828949244659</v>
      </c>
      <c r="J14" s="157">
        <v>1655.5098357390627</v>
      </c>
      <c r="K14" s="157">
        <v>1783.9252892328213</v>
      </c>
      <c r="L14" s="157">
        <v>1487.0571794499999</v>
      </c>
      <c r="M14" s="157">
        <v>546.16569292269992</v>
      </c>
      <c r="N14" s="157">
        <v>567.65330869850004</v>
      </c>
      <c r="O14" s="157">
        <v>638.50365627629992</v>
      </c>
      <c r="P14" s="157">
        <v>692.28663547890017</v>
      </c>
      <c r="Q14" s="157">
        <v>661.01818579049996</v>
      </c>
      <c r="R14" s="157">
        <v>543.32787117179998</v>
      </c>
      <c r="S14" s="157">
        <v>374.52678029160001</v>
      </c>
      <c r="T14" s="157">
        <v>365.73010571430001</v>
      </c>
      <c r="U14" s="157">
        <v>395.60371013800005</v>
      </c>
      <c r="V14" s="157">
        <v>282.74665430749997</v>
      </c>
      <c r="W14" s="157">
        <v>206.551870788</v>
      </c>
      <c r="X14" s="157">
        <v>127.02564289339999</v>
      </c>
      <c r="Y14" s="157">
        <v>105.55166307890001</v>
      </c>
      <c r="Z14" s="157">
        <v>123.1569103299</v>
      </c>
      <c r="AA14" s="157">
        <v>95.589536166199991</v>
      </c>
      <c r="AB14" s="157">
        <v>105.79960183</v>
      </c>
      <c r="AC14" s="157">
        <v>103.21224599359999</v>
      </c>
      <c r="AD14" s="157">
        <v>90.120840399599984</v>
      </c>
      <c r="AE14" s="153" t="s">
        <v>330</v>
      </c>
      <c r="AF14" s="114"/>
      <c r="AH14" s="114"/>
      <c r="AJ14" s="114"/>
      <c r="AL14" s="114"/>
    </row>
    <row r="15" spans="1:161" s="109" customFormat="1" ht="18" customHeight="1">
      <c r="A15" s="150" t="s">
        <v>365</v>
      </c>
      <c r="B15" s="118" t="s">
        <v>630</v>
      </c>
      <c r="C15" s="159" t="s">
        <v>331</v>
      </c>
      <c r="D15" s="159" t="s">
        <v>331</v>
      </c>
      <c r="E15" s="159" t="s">
        <v>331</v>
      </c>
      <c r="F15" s="159" t="s">
        <v>331</v>
      </c>
      <c r="G15" s="159" t="s">
        <v>331</v>
      </c>
      <c r="H15" s="157">
        <v>6467.1495242880001</v>
      </c>
      <c r="I15" s="157">
        <v>6162.4925163948001</v>
      </c>
      <c r="J15" s="157">
        <v>6108.844118424</v>
      </c>
      <c r="K15" s="157">
        <v>5888.9148669384003</v>
      </c>
      <c r="L15" s="157">
        <v>4289.7521890835997</v>
      </c>
      <c r="M15" s="157">
        <v>4072.4977835519999</v>
      </c>
      <c r="N15" s="157">
        <v>3751.7786843040003</v>
      </c>
      <c r="O15" s="157">
        <v>3082.2522800280003</v>
      </c>
      <c r="P15" s="157">
        <v>3013.4096875680007</v>
      </c>
      <c r="Q15" s="157">
        <v>3241.0897577399996</v>
      </c>
      <c r="R15" s="157">
        <v>3252.0375042360001</v>
      </c>
      <c r="S15" s="157">
        <v>3200.6444011200001</v>
      </c>
      <c r="T15" s="157">
        <v>3089.575184712</v>
      </c>
      <c r="U15" s="157">
        <v>2942.6674025279999</v>
      </c>
      <c r="V15" s="157">
        <v>2942.5566298679996</v>
      </c>
      <c r="W15" s="157">
        <v>3002.5239593519996</v>
      </c>
      <c r="X15" s="157">
        <v>3035.2786885559999</v>
      </c>
      <c r="Y15" s="157">
        <v>3082.4920799400006</v>
      </c>
      <c r="Z15" s="157">
        <v>3122.3787282599997</v>
      </c>
      <c r="AA15" s="157">
        <v>3159.4199128680002</v>
      </c>
      <c r="AB15" s="157">
        <v>3342.0523251240002</v>
      </c>
      <c r="AC15" s="157">
        <v>3543.519715464</v>
      </c>
      <c r="AD15" s="157">
        <v>3834.333929555999</v>
      </c>
      <c r="AE15" s="153" t="s">
        <v>330</v>
      </c>
      <c r="AF15" s="114"/>
      <c r="AH15" s="114"/>
      <c r="AJ15" s="114"/>
      <c r="AL15" s="114"/>
    </row>
    <row r="16" spans="1:161" s="109" customFormat="1" ht="18" customHeight="1">
      <c r="A16" s="150" t="s">
        <v>335</v>
      </c>
      <c r="B16" s="118" t="s">
        <v>630</v>
      </c>
      <c r="C16" s="159" t="s">
        <v>331</v>
      </c>
      <c r="D16" s="159" t="s">
        <v>331</v>
      </c>
      <c r="E16" s="159" t="s">
        <v>331</v>
      </c>
      <c r="F16" s="159" t="s">
        <v>331</v>
      </c>
      <c r="G16" s="159" t="s">
        <v>331</v>
      </c>
      <c r="H16" s="159" t="s">
        <v>331</v>
      </c>
      <c r="I16" s="159" t="s">
        <v>331</v>
      </c>
      <c r="J16" s="159" t="s">
        <v>331</v>
      </c>
      <c r="K16" s="159" t="s">
        <v>331</v>
      </c>
      <c r="L16" s="159" t="s">
        <v>331</v>
      </c>
      <c r="M16" s="159" t="s">
        <v>331</v>
      </c>
      <c r="N16" s="159" t="s">
        <v>331</v>
      </c>
      <c r="O16" s="159" t="s">
        <v>331</v>
      </c>
      <c r="P16" s="159" t="s">
        <v>331</v>
      </c>
      <c r="Q16" s="159" t="s">
        <v>331</v>
      </c>
      <c r="R16" s="159" t="s">
        <v>331</v>
      </c>
      <c r="S16" s="157">
        <v>1.8919999999999999</v>
      </c>
      <c r="T16" s="157">
        <v>3.956</v>
      </c>
      <c r="U16" s="157">
        <v>20.812000000000001</v>
      </c>
      <c r="V16" s="157">
        <v>24.08</v>
      </c>
      <c r="W16" s="157">
        <v>53.664000000000001</v>
      </c>
      <c r="X16" s="157">
        <v>51.6</v>
      </c>
      <c r="Y16" s="157">
        <v>25.456</v>
      </c>
      <c r="Z16" s="157">
        <v>6.1920000000000002</v>
      </c>
      <c r="AA16" s="157">
        <v>5.5039999999999996</v>
      </c>
      <c r="AB16" s="158" t="s">
        <v>331</v>
      </c>
      <c r="AC16" s="158" t="s">
        <v>331</v>
      </c>
      <c r="AD16" s="158" t="s">
        <v>331</v>
      </c>
      <c r="AE16" s="153" t="s">
        <v>330</v>
      </c>
      <c r="AF16" s="114"/>
      <c r="AH16" s="114"/>
      <c r="AJ16" s="114"/>
      <c r="AL16" s="114"/>
    </row>
    <row r="17" spans="1:31" s="109" customFormat="1" ht="18" customHeight="1">
      <c r="A17" s="124" t="s">
        <v>65</v>
      </c>
      <c r="B17" s="118"/>
      <c r="C17" s="159"/>
      <c r="D17" s="159"/>
      <c r="E17" s="159"/>
      <c r="F17" s="159"/>
      <c r="G17" s="159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4"/>
      <c r="Y17" s="154"/>
      <c r="Z17" s="156"/>
      <c r="AA17" s="154"/>
      <c r="AB17" s="154"/>
      <c r="AC17" s="154"/>
      <c r="AD17" s="154"/>
      <c r="AE17" s="153"/>
    </row>
    <row r="18" spans="1:31" s="109" customFormat="1" ht="18" customHeight="1">
      <c r="A18" s="150" t="s">
        <v>366</v>
      </c>
      <c r="B18" s="118" t="s">
        <v>560</v>
      </c>
      <c r="C18" s="159" t="s">
        <v>331</v>
      </c>
      <c r="D18" s="159" t="s">
        <v>331</v>
      </c>
      <c r="E18" s="159" t="s">
        <v>331</v>
      </c>
      <c r="F18" s="159" t="s">
        <v>331</v>
      </c>
      <c r="G18" s="159" t="s">
        <v>331</v>
      </c>
      <c r="H18" s="238">
        <v>1937.2963798618118</v>
      </c>
      <c r="I18" s="238">
        <v>1647.731805406821</v>
      </c>
      <c r="J18" s="238">
        <v>1415.9867218394754</v>
      </c>
      <c r="K18" s="238">
        <v>1166.0808631577625</v>
      </c>
      <c r="L18" s="238">
        <v>997.52445768075575</v>
      </c>
      <c r="M18" s="238">
        <v>699.8535181541173</v>
      </c>
      <c r="N18" s="238">
        <v>806.31561122242761</v>
      </c>
      <c r="O18" s="238">
        <v>778.80877930386873</v>
      </c>
      <c r="P18" s="238">
        <v>736.53947394341003</v>
      </c>
      <c r="Q18" s="238">
        <v>876.13241634082578</v>
      </c>
      <c r="R18" s="238">
        <v>812.55500303686199</v>
      </c>
      <c r="S18" s="238">
        <v>658.77921062951884</v>
      </c>
      <c r="T18" s="238">
        <v>723.03438313484025</v>
      </c>
      <c r="U18" s="238">
        <v>721.7006635242459</v>
      </c>
      <c r="V18" s="238">
        <v>614.57383364428119</v>
      </c>
      <c r="W18" s="238">
        <v>564.42136450955911</v>
      </c>
      <c r="X18" s="238">
        <v>525.42499078839921</v>
      </c>
      <c r="Y18" s="238">
        <v>529.85511472757469</v>
      </c>
      <c r="Z18" s="238">
        <v>521.44614121863935</v>
      </c>
      <c r="AA18" s="238">
        <v>492.33958668273823</v>
      </c>
      <c r="AB18" s="238">
        <v>359.99235375244103</v>
      </c>
      <c r="AC18" s="238">
        <v>337.22504201676117</v>
      </c>
      <c r="AD18" s="238">
        <v>332.61925179399708</v>
      </c>
      <c r="AE18" s="153" t="s">
        <v>330</v>
      </c>
    </row>
    <row r="19" spans="1:31" s="109" customFormat="1" ht="18" customHeight="1">
      <c r="A19" s="150" t="s">
        <v>367</v>
      </c>
      <c r="B19" s="118" t="s">
        <v>560</v>
      </c>
      <c r="C19" s="159" t="s">
        <v>331</v>
      </c>
      <c r="D19" s="159" t="s">
        <v>331</v>
      </c>
      <c r="E19" s="159" t="s">
        <v>331</v>
      </c>
      <c r="F19" s="159" t="s">
        <v>331</v>
      </c>
      <c r="G19" s="159" t="s">
        <v>331</v>
      </c>
      <c r="H19" s="238">
        <v>2414.0634040789278</v>
      </c>
      <c r="I19" s="238">
        <v>2336.4175663040264</v>
      </c>
      <c r="J19" s="238">
        <v>2289.8681416882237</v>
      </c>
      <c r="K19" s="238">
        <v>2250.1431295278721</v>
      </c>
      <c r="L19" s="238">
        <v>2249.6853640739751</v>
      </c>
      <c r="M19" s="238">
        <v>2076.7128450000178</v>
      </c>
      <c r="N19" s="238">
        <v>2178.8709857262511</v>
      </c>
      <c r="O19" s="238">
        <v>2142.0357554417678</v>
      </c>
      <c r="P19" s="238">
        <v>2086.1142316088681</v>
      </c>
      <c r="Q19" s="238">
        <v>2201.8364374485095</v>
      </c>
      <c r="R19" s="238">
        <v>2107.713844050159</v>
      </c>
      <c r="S19" s="238">
        <v>2095.908224253174</v>
      </c>
      <c r="T19" s="238">
        <v>2189.7210275815419</v>
      </c>
      <c r="U19" s="238">
        <v>2117.2127657529395</v>
      </c>
      <c r="V19" s="238">
        <v>1915.1437357649727</v>
      </c>
      <c r="W19" s="238">
        <v>1964.191799786724</v>
      </c>
      <c r="X19" s="238">
        <v>1874.2621956485443</v>
      </c>
      <c r="Y19" s="238">
        <v>1911.8458073933098</v>
      </c>
      <c r="Z19" s="238">
        <v>1911.5391464782426</v>
      </c>
      <c r="AA19" s="238">
        <v>1844.0316513343607</v>
      </c>
      <c r="AB19" s="238">
        <v>1843.6594638127958</v>
      </c>
      <c r="AC19" s="238">
        <v>1800.7878056045465</v>
      </c>
      <c r="AD19" s="238">
        <v>1803.3259916150314</v>
      </c>
      <c r="AE19" s="153" t="s">
        <v>330</v>
      </c>
    </row>
    <row r="20" spans="1:31" s="109" customFormat="1" ht="18" customHeight="1">
      <c r="A20" s="150" t="s">
        <v>337</v>
      </c>
      <c r="B20" s="118" t="s">
        <v>560</v>
      </c>
      <c r="C20" s="159" t="s">
        <v>331</v>
      </c>
      <c r="D20" s="159" t="s">
        <v>331</v>
      </c>
      <c r="E20" s="159" t="s">
        <v>331</v>
      </c>
      <c r="F20" s="159" t="s">
        <v>331</v>
      </c>
      <c r="G20" s="159" t="s">
        <v>331</v>
      </c>
      <c r="H20" s="238">
        <v>2063.2725453518324</v>
      </c>
      <c r="I20" s="238">
        <v>1991.4317642045246</v>
      </c>
      <c r="J20" s="238">
        <v>1967.0646440932317</v>
      </c>
      <c r="K20" s="238">
        <v>1923.1921170564462</v>
      </c>
      <c r="L20" s="238">
        <v>1780.414817770097</v>
      </c>
      <c r="M20" s="238">
        <v>1650.41261474111</v>
      </c>
      <c r="N20" s="238">
        <v>1554.2175022810432</v>
      </c>
      <c r="O20" s="238">
        <v>1488.4412709306171</v>
      </c>
      <c r="P20" s="238">
        <v>1418.4132786664745</v>
      </c>
      <c r="Q20" s="238">
        <v>1432.2245195694832</v>
      </c>
      <c r="R20" s="238">
        <v>1379.383057389761</v>
      </c>
      <c r="S20" s="238">
        <v>1401.4145996878051</v>
      </c>
      <c r="T20" s="238">
        <v>1336.4188552571234</v>
      </c>
      <c r="U20" s="238">
        <v>1275.9949570940862</v>
      </c>
      <c r="V20" s="238">
        <v>1166.6918515018667</v>
      </c>
      <c r="W20" s="238">
        <v>1288.6676902715019</v>
      </c>
      <c r="X20" s="238">
        <v>1176.7137793899392</v>
      </c>
      <c r="Y20" s="238">
        <v>1175.0162837771811</v>
      </c>
      <c r="Z20" s="238">
        <v>1129.3806936705193</v>
      </c>
      <c r="AA20" s="238">
        <v>1094.4293237866616</v>
      </c>
      <c r="AB20" s="238">
        <v>1066.1852745252663</v>
      </c>
      <c r="AC20" s="238">
        <v>1069.7557135707075</v>
      </c>
      <c r="AD20" s="238">
        <v>1093.4125888984504</v>
      </c>
      <c r="AE20" s="153" t="s">
        <v>330</v>
      </c>
    </row>
    <row r="21" spans="1:31" s="109" customFormat="1" ht="18" customHeight="1">
      <c r="A21" s="150" t="s">
        <v>368</v>
      </c>
      <c r="B21" s="118" t="s">
        <v>560</v>
      </c>
      <c r="C21" s="159" t="s">
        <v>331</v>
      </c>
      <c r="D21" s="159" t="s">
        <v>331</v>
      </c>
      <c r="E21" s="159" t="s">
        <v>331</v>
      </c>
      <c r="F21" s="159" t="s">
        <v>331</v>
      </c>
      <c r="G21" s="159" t="s">
        <v>331</v>
      </c>
      <c r="H21" s="238">
        <v>679.90591424270303</v>
      </c>
      <c r="I21" s="238">
        <v>687.20585276119994</v>
      </c>
      <c r="J21" s="238">
        <v>682.26720793001584</v>
      </c>
      <c r="K21" s="238">
        <v>689.69020698078816</v>
      </c>
      <c r="L21" s="238">
        <v>696.47505356967258</v>
      </c>
      <c r="M21" s="238">
        <v>664.51399263188318</v>
      </c>
      <c r="N21" s="238">
        <v>671.99736647661166</v>
      </c>
      <c r="O21" s="238">
        <v>656.8562116633891</v>
      </c>
      <c r="P21" s="238">
        <v>654.12994892413451</v>
      </c>
      <c r="Q21" s="238">
        <v>643.02453672017884</v>
      </c>
      <c r="R21" s="238">
        <v>643.12219121737428</v>
      </c>
      <c r="S21" s="238">
        <v>645.64310121481446</v>
      </c>
      <c r="T21" s="238">
        <v>649.28505038333537</v>
      </c>
      <c r="U21" s="238">
        <v>652.51781987538766</v>
      </c>
      <c r="V21" s="238">
        <v>664.06572649416114</v>
      </c>
      <c r="W21" s="238">
        <v>644.76954826305371</v>
      </c>
      <c r="X21" s="238">
        <v>674.57285908204085</v>
      </c>
      <c r="Y21" s="238">
        <v>662.72878729479646</v>
      </c>
      <c r="Z21" s="238">
        <v>679.64779111260918</v>
      </c>
      <c r="AA21" s="238">
        <v>682.17597020686117</v>
      </c>
      <c r="AB21" s="238">
        <v>692.0609300744477</v>
      </c>
      <c r="AC21" s="238">
        <v>683.99550903807938</v>
      </c>
      <c r="AD21" s="238">
        <v>676.26646374106667</v>
      </c>
      <c r="AE21" s="153" t="s">
        <v>330</v>
      </c>
    </row>
    <row r="22" spans="1:31" s="109" customFormat="1" ht="18" customHeight="1">
      <c r="A22" s="150" t="s">
        <v>338</v>
      </c>
      <c r="B22" s="118" t="s">
        <v>560</v>
      </c>
      <c r="C22" s="159" t="s">
        <v>331</v>
      </c>
      <c r="D22" s="159" t="s">
        <v>331</v>
      </c>
      <c r="E22" s="159" t="s">
        <v>331</v>
      </c>
      <c r="F22" s="159" t="s">
        <v>331</v>
      </c>
      <c r="G22" s="159" t="s">
        <v>331</v>
      </c>
      <c r="H22" s="159" t="s">
        <v>331</v>
      </c>
      <c r="I22" s="159" t="s">
        <v>331</v>
      </c>
      <c r="J22" s="159" t="s">
        <v>331</v>
      </c>
      <c r="K22" s="159" t="s">
        <v>331</v>
      </c>
      <c r="L22" s="159" t="s">
        <v>331</v>
      </c>
      <c r="M22" s="238">
        <v>314.57272719131589</v>
      </c>
      <c r="N22" s="238">
        <v>352.93497405258978</v>
      </c>
      <c r="O22" s="238">
        <v>361.68583995075778</v>
      </c>
      <c r="P22" s="238">
        <v>345.45827262219422</v>
      </c>
      <c r="Q22" s="238">
        <v>412.11842813188872</v>
      </c>
      <c r="R22" s="238">
        <v>384.96541524846288</v>
      </c>
      <c r="S22" s="238">
        <v>321.04345866006861</v>
      </c>
      <c r="T22" s="238">
        <v>343.91847657961176</v>
      </c>
      <c r="U22" s="238">
        <v>338.85284465310292</v>
      </c>
      <c r="V22" s="238">
        <v>305.64414480752225</v>
      </c>
      <c r="W22" s="238">
        <v>293.6881814044317</v>
      </c>
      <c r="X22" s="238">
        <v>282.2464250648643</v>
      </c>
      <c r="Y22" s="238">
        <v>283.63770483911094</v>
      </c>
      <c r="Z22" s="238">
        <v>287.09956497608385</v>
      </c>
      <c r="AA22" s="238">
        <v>278.54969092798672</v>
      </c>
      <c r="AB22" s="238">
        <v>267.4292101215658</v>
      </c>
      <c r="AC22" s="238">
        <v>274.86705240776706</v>
      </c>
      <c r="AD22" s="238">
        <v>261.32664494095121</v>
      </c>
      <c r="AE22" s="153" t="s">
        <v>330</v>
      </c>
    </row>
    <row r="23" spans="1:31" s="109" customFormat="1" ht="18" customHeight="1">
      <c r="A23" s="150" t="s">
        <v>339</v>
      </c>
      <c r="B23" s="118" t="s">
        <v>560</v>
      </c>
      <c r="C23" s="159" t="s">
        <v>331</v>
      </c>
      <c r="D23" s="159" t="s">
        <v>331</v>
      </c>
      <c r="E23" s="159" t="s">
        <v>331</v>
      </c>
      <c r="F23" s="159" t="s">
        <v>331</v>
      </c>
      <c r="G23" s="159" t="s">
        <v>331</v>
      </c>
      <c r="H23" s="159" t="s">
        <v>331</v>
      </c>
      <c r="I23" s="159" t="s">
        <v>331</v>
      </c>
      <c r="J23" s="159" t="s">
        <v>331</v>
      </c>
      <c r="K23" s="159" t="s">
        <v>331</v>
      </c>
      <c r="L23" s="159" t="s">
        <v>331</v>
      </c>
      <c r="M23" s="238">
        <v>186.37234619533015</v>
      </c>
      <c r="N23" s="238">
        <v>229.17469534819625</v>
      </c>
      <c r="O23" s="238">
        <v>235.85844795010257</v>
      </c>
      <c r="P23" s="238">
        <v>226.0947255207349</v>
      </c>
      <c r="Q23" s="238">
        <v>287.55720851488979</v>
      </c>
      <c r="R23" s="238">
        <v>265.27688931571731</v>
      </c>
      <c r="S23" s="238">
        <v>205.91455696355871</v>
      </c>
      <c r="T23" s="238">
        <v>229.17392958581036</v>
      </c>
      <c r="U23" s="238">
        <v>223.13083003973833</v>
      </c>
      <c r="V23" s="238">
        <v>197.21104641101283</v>
      </c>
      <c r="W23" s="238">
        <v>181.27639410450735</v>
      </c>
      <c r="X23" s="238">
        <v>166.82698304579478</v>
      </c>
      <c r="Y23" s="238">
        <v>168.50419987972296</v>
      </c>
      <c r="Z23" s="238">
        <v>168.82730791709312</v>
      </c>
      <c r="AA23" s="238">
        <v>160.39848729297566</v>
      </c>
      <c r="AB23" s="238">
        <v>151.99477260033544</v>
      </c>
      <c r="AC23" s="238">
        <v>166.0893012338731</v>
      </c>
      <c r="AD23" s="238">
        <v>149.5911625744655</v>
      </c>
      <c r="AE23" s="153" t="s">
        <v>330</v>
      </c>
    </row>
    <row r="24" spans="1:31" s="109" customFormat="1" ht="18" customHeight="1">
      <c r="A24" s="150" t="s">
        <v>340</v>
      </c>
      <c r="B24" s="118" t="s">
        <v>560</v>
      </c>
      <c r="C24" s="159" t="s">
        <v>331</v>
      </c>
      <c r="D24" s="159" t="s">
        <v>331</v>
      </c>
      <c r="E24" s="159" t="s">
        <v>331</v>
      </c>
      <c r="F24" s="159" t="s">
        <v>331</v>
      </c>
      <c r="G24" s="159" t="s">
        <v>331</v>
      </c>
      <c r="H24" s="159" t="s">
        <v>331</v>
      </c>
      <c r="I24" s="159" t="s">
        <v>331</v>
      </c>
      <c r="J24" s="159" t="s">
        <v>331</v>
      </c>
      <c r="K24" s="159" t="s">
        <v>331</v>
      </c>
      <c r="L24" s="159" t="s">
        <v>331</v>
      </c>
      <c r="M24" s="238">
        <v>4943.5207104769661</v>
      </c>
      <c r="N24" s="238">
        <v>4808.5813147236895</v>
      </c>
      <c r="O24" s="238">
        <v>4541.438487744801</v>
      </c>
      <c r="P24" s="238">
        <v>4378.2071222199684</v>
      </c>
      <c r="Q24" s="238">
        <v>4172.0143923654714</v>
      </c>
      <c r="R24" s="238">
        <v>3968.8216875379985</v>
      </c>
      <c r="S24" s="238">
        <v>3875.5258570326064</v>
      </c>
      <c r="T24" s="238">
        <v>3765.1004062289503</v>
      </c>
      <c r="U24" s="238">
        <v>3652.8775183270905</v>
      </c>
      <c r="V24" s="238">
        <v>3183.8683054701009</v>
      </c>
      <c r="W24" s="238">
        <v>3553.239794209439</v>
      </c>
      <c r="X24" s="238">
        <v>3455.1588537645421</v>
      </c>
      <c r="Y24" s="238">
        <v>3088.3786292367713</v>
      </c>
      <c r="Z24" s="238">
        <v>3041.2634268786333</v>
      </c>
      <c r="AA24" s="238">
        <v>2931.4451543141486</v>
      </c>
      <c r="AB24" s="238">
        <v>3040.8884489149291</v>
      </c>
      <c r="AC24" s="238">
        <v>2987.0548510834392</v>
      </c>
      <c r="AD24" s="238">
        <v>3001.6020409577441</v>
      </c>
      <c r="AE24" s="153" t="s">
        <v>330</v>
      </c>
    </row>
    <row r="25" spans="1:31" s="109" customFormat="1" ht="18" customHeight="1">
      <c r="A25" s="124" t="s">
        <v>369</v>
      </c>
      <c r="B25" s="118" t="s">
        <v>557</v>
      </c>
      <c r="C25" s="159" t="s">
        <v>331</v>
      </c>
      <c r="D25" s="157">
        <v>51040.827840816659</v>
      </c>
      <c r="E25" s="157">
        <v>49755.274320970115</v>
      </c>
      <c r="F25" s="157">
        <v>49357.60158202194</v>
      </c>
      <c r="G25" s="157">
        <v>49007.557282216687</v>
      </c>
      <c r="H25" s="157">
        <v>48642.457685072928</v>
      </c>
      <c r="I25" s="157">
        <v>47589.264303803204</v>
      </c>
      <c r="J25" s="157">
        <v>47210.905905811887</v>
      </c>
      <c r="K25" s="157">
        <v>45635.072452052838</v>
      </c>
      <c r="L25" s="157">
        <v>45194.001525212538</v>
      </c>
      <c r="M25" s="157">
        <v>44765.815913583225</v>
      </c>
      <c r="N25" s="157">
        <v>43727.162186509697</v>
      </c>
      <c r="O25" s="157" t="s">
        <v>331</v>
      </c>
      <c r="P25" s="157" t="s">
        <v>331</v>
      </c>
      <c r="Q25" s="157">
        <v>40387.5012638681</v>
      </c>
      <c r="R25" s="161" t="s">
        <v>331</v>
      </c>
      <c r="S25" s="161" t="s">
        <v>331</v>
      </c>
      <c r="T25" s="157">
        <v>37625.629856181557</v>
      </c>
      <c r="U25" s="161" t="s">
        <v>331</v>
      </c>
      <c r="V25" s="161" t="s">
        <v>331</v>
      </c>
      <c r="W25" s="157">
        <v>37984.025040219662</v>
      </c>
      <c r="X25" s="158" t="s">
        <v>331</v>
      </c>
      <c r="Y25" s="158" t="s">
        <v>331</v>
      </c>
      <c r="Z25" s="157">
        <v>29581.622523749575</v>
      </c>
      <c r="AA25" s="158" t="s">
        <v>331</v>
      </c>
      <c r="AB25" s="158" t="s">
        <v>331</v>
      </c>
      <c r="AC25" s="157">
        <v>28367.751876416278</v>
      </c>
      <c r="AD25" s="153" t="s">
        <v>331</v>
      </c>
      <c r="AE25" s="153" t="s">
        <v>331</v>
      </c>
    </row>
    <row r="26" spans="1:31" s="109" customFormat="1" ht="18" customHeight="1">
      <c r="A26" s="124" t="s">
        <v>341</v>
      </c>
      <c r="B26" s="118" t="s">
        <v>557</v>
      </c>
      <c r="C26" s="159" t="s">
        <v>331</v>
      </c>
      <c r="D26" s="157">
        <v>43961.920120532573</v>
      </c>
      <c r="E26" s="157">
        <v>42380.109637991132</v>
      </c>
      <c r="F26" s="157">
        <v>41826.377536041909</v>
      </c>
      <c r="G26" s="157">
        <v>41305.43722998695</v>
      </c>
      <c r="H26" s="157">
        <v>40755.671118901249</v>
      </c>
      <c r="I26" s="157">
        <v>39916.79314447393</v>
      </c>
      <c r="J26" s="157">
        <v>39760.533214236915</v>
      </c>
      <c r="K26" s="157">
        <v>38684.499629765451</v>
      </c>
      <c r="L26" s="157">
        <v>37752.427521260695</v>
      </c>
      <c r="M26" s="157">
        <v>37355.675043735457</v>
      </c>
      <c r="N26" s="157">
        <v>36296.337991098109</v>
      </c>
      <c r="O26" s="157" t="s">
        <v>331</v>
      </c>
      <c r="P26" s="157" t="s">
        <v>331</v>
      </c>
      <c r="Q26" s="157">
        <v>33991.996955975817</v>
      </c>
      <c r="R26" s="161" t="s">
        <v>331</v>
      </c>
      <c r="S26" s="239" t="s">
        <v>331</v>
      </c>
      <c r="T26" s="157">
        <v>30473.196243461414</v>
      </c>
      <c r="U26" s="239" t="s">
        <v>331</v>
      </c>
      <c r="V26" s="239" t="s">
        <v>331</v>
      </c>
      <c r="W26" s="157">
        <v>30740.745692176642</v>
      </c>
      <c r="X26" s="158" t="s">
        <v>331</v>
      </c>
      <c r="Y26" s="158" t="s">
        <v>331</v>
      </c>
      <c r="Z26" s="157">
        <v>23143.21422933567</v>
      </c>
      <c r="AA26" s="158" t="s">
        <v>331</v>
      </c>
      <c r="AB26" s="158" t="s">
        <v>331</v>
      </c>
      <c r="AC26" s="157">
        <v>22242.10146478055</v>
      </c>
      <c r="AD26" s="153" t="s">
        <v>331</v>
      </c>
      <c r="AE26" s="153" t="s">
        <v>331</v>
      </c>
    </row>
    <row r="27" spans="1:31" s="112" customFormat="1" ht="18" customHeight="1">
      <c r="A27" s="124" t="s">
        <v>370</v>
      </c>
      <c r="B27" s="118" t="s">
        <v>560</v>
      </c>
      <c r="C27" s="159" t="s">
        <v>331</v>
      </c>
      <c r="D27" s="157">
        <v>354179</v>
      </c>
      <c r="E27" s="157">
        <v>371381</v>
      </c>
      <c r="F27" s="157">
        <v>363042</v>
      </c>
      <c r="G27" s="157">
        <v>379500</v>
      </c>
      <c r="H27" s="157">
        <v>365421</v>
      </c>
      <c r="I27" s="157">
        <v>385317.7</v>
      </c>
      <c r="J27" s="157">
        <v>394445.45099999994</v>
      </c>
      <c r="K27" s="157">
        <v>396080.56800000003</v>
      </c>
      <c r="L27" s="157">
        <v>405062.47400000005</v>
      </c>
      <c r="M27" s="157">
        <v>406662.74900000001</v>
      </c>
      <c r="N27" s="157">
        <v>395221.67560999998</v>
      </c>
      <c r="O27" s="157">
        <v>381262.46899999998</v>
      </c>
      <c r="P27" s="157">
        <v>366412.10600000003</v>
      </c>
      <c r="Q27" s="157">
        <v>339368.43099999998</v>
      </c>
      <c r="R27" s="157">
        <v>331875.74</v>
      </c>
      <c r="S27" s="157">
        <v>372906</v>
      </c>
      <c r="T27" s="157">
        <v>386946</v>
      </c>
      <c r="U27" s="157">
        <v>382818</v>
      </c>
      <c r="V27" s="157">
        <v>359387</v>
      </c>
      <c r="W27" s="157">
        <v>373011</v>
      </c>
      <c r="X27" s="157">
        <v>386690</v>
      </c>
      <c r="Y27" s="157">
        <v>380576</v>
      </c>
      <c r="Z27" s="157">
        <v>385729</v>
      </c>
      <c r="AA27" s="157">
        <v>400953</v>
      </c>
      <c r="AB27" s="157">
        <v>402229</v>
      </c>
      <c r="AC27" s="157">
        <v>411518</v>
      </c>
      <c r="AD27" s="157">
        <v>412238</v>
      </c>
      <c r="AE27" s="158" t="s">
        <v>330</v>
      </c>
    </row>
    <row r="28" spans="1:31" s="121" customFormat="1" ht="18" customHeight="1">
      <c r="A28" s="124" t="s">
        <v>371</v>
      </c>
      <c r="B28" s="118" t="s">
        <v>342</v>
      </c>
      <c r="C28" s="159" t="s">
        <v>331</v>
      </c>
      <c r="D28" s="159" t="s">
        <v>331</v>
      </c>
      <c r="E28" s="157">
        <v>40305</v>
      </c>
      <c r="F28" s="159" t="s">
        <v>331</v>
      </c>
      <c r="G28" s="159" t="s">
        <v>331</v>
      </c>
      <c r="H28" s="159" t="s">
        <v>331</v>
      </c>
      <c r="I28" s="157">
        <v>42052</v>
      </c>
      <c r="J28" s="157">
        <v>42505.52</v>
      </c>
      <c r="K28" s="157">
        <v>42982.29</v>
      </c>
      <c r="L28" s="157">
        <v>43459.18</v>
      </c>
      <c r="M28" s="157">
        <v>43939</v>
      </c>
      <c r="N28" s="157">
        <v>44381</v>
      </c>
      <c r="O28" s="157">
        <v>44780</v>
      </c>
      <c r="P28" s="157">
        <v>45141</v>
      </c>
      <c r="Q28" s="157">
        <v>45621</v>
      </c>
      <c r="R28" s="157">
        <v>46050</v>
      </c>
      <c r="S28" s="157">
        <v>46436</v>
      </c>
      <c r="T28" s="157">
        <v>46789</v>
      </c>
      <c r="U28" s="157">
        <v>47137</v>
      </c>
      <c r="V28" s="157">
        <v>47422</v>
      </c>
      <c r="W28" s="157">
        <v>47702</v>
      </c>
      <c r="X28" s="157">
        <v>48133</v>
      </c>
      <c r="Y28" s="157">
        <v>48368</v>
      </c>
      <c r="Z28" s="157">
        <v>48597</v>
      </c>
      <c r="AA28" s="157">
        <v>48910</v>
      </c>
      <c r="AB28" s="157">
        <v>49066</v>
      </c>
      <c r="AC28" s="157">
        <v>49254.07</v>
      </c>
      <c r="AD28" s="157">
        <v>49504.63</v>
      </c>
      <c r="AE28" s="158">
        <v>49818.51</v>
      </c>
    </row>
    <row r="29" spans="1:31" s="109" customFormat="1" ht="18" customHeight="1">
      <c r="A29" s="124" t="s">
        <v>343</v>
      </c>
      <c r="B29" s="118" t="s">
        <v>631</v>
      </c>
      <c r="C29" s="159" t="s">
        <v>331</v>
      </c>
      <c r="D29" s="64">
        <v>60.408000000000001</v>
      </c>
      <c r="E29" s="64">
        <v>60.036999999999999</v>
      </c>
      <c r="F29" s="64">
        <v>58.316000000000003</v>
      </c>
      <c r="G29" s="64">
        <v>58.204000000000001</v>
      </c>
      <c r="H29" s="64">
        <v>58.225999999999999</v>
      </c>
      <c r="I29" s="64">
        <v>57.722999999999999</v>
      </c>
      <c r="J29" s="64">
        <v>57.351999999999997</v>
      </c>
      <c r="K29" s="64">
        <v>57.917999999999999</v>
      </c>
      <c r="L29" s="64">
        <v>58.347999999999999</v>
      </c>
      <c r="M29" s="64">
        <v>58.594999999999999</v>
      </c>
      <c r="N29" s="64">
        <v>58.121000000000002</v>
      </c>
      <c r="O29" s="64">
        <v>57.472999999999999</v>
      </c>
      <c r="P29" s="64">
        <v>56.634999999999998</v>
      </c>
      <c r="Q29" s="64">
        <v>56.783000000000001</v>
      </c>
      <c r="R29" s="64">
        <v>56.31</v>
      </c>
      <c r="S29" s="64">
        <v>57.539000000000001</v>
      </c>
      <c r="T29" s="64">
        <v>58.558999999999997</v>
      </c>
      <c r="U29" s="64">
        <v>59.106000000000002</v>
      </c>
      <c r="V29" s="64">
        <v>57.470999999999997</v>
      </c>
      <c r="W29" s="64">
        <v>58.524000000000001</v>
      </c>
      <c r="X29" s="64">
        <v>59.279000000000003</v>
      </c>
      <c r="Y29" s="64">
        <v>59.161999999999999</v>
      </c>
      <c r="Z29" s="64">
        <v>59.14</v>
      </c>
      <c r="AA29" s="64">
        <v>59.826999999999998</v>
      </c>
      <c r="AB29" s="64">
        <v>60.405000000000001</v>
      </c>
      <c r="AC29" s="64">
        <v>60.887999999999998</v>
      </c>
      <c r="AD29" s="64">
        <v>61.564</v>
      </c>
      <c r="AE29" s="160">
        <v>62.344000000000001</v>
      </c>
    </row>
    <row r="30" spans="1:31" s="109" customFormat="1" ht="18" customHeight="1">
      <c r="A30" s="124" t="s">
        <v>311</v>
      </c>
      <c r="B30" s="118" t="s">
        <v>632</v>
      </c>
      <c r="C30" s="159" t="s">
        <v>331</v>
      </c>
      <c r="D30" s="120">
        <v>245.89599999999999</v>
      </c>
      <c r="E30" s="120">
        <v>267.55399999999992</v>
      </c>
      <c r="F30" s="120">
        <v>285.63200000000018</v>
      </c>
      <c r="G30" s="120">
        <v>297.76300000000032</v>
      </c>
      <c r="H30" s="120">
        <v>309.2890000000001</v>
      </c>
      <c r="I30" s="120">
        <v>317.1190000000002</v>
      </c>
      <c r="J30" s="120">
        <v>325.262</v>
      </c>
      <c r="K30" s="120">
        <v>333.13100000000003</v>
      </c>
      <c r="L30" s="120">
        <v>341.66499999999991</v>
      </c>
      <c r="M30" s="120">
        <v>356.19299999999987</v>
      </c>
      <c r="N30" s="120">
        <v>367.70699999999988</v>
      </c>
      <c r="O30" s="120">
        <v>375.68999999999983</v>
      </c>
      <c r="P30" s="120">
        <v>379.68000000000006</v>
      </c>
      <c r="Q30" s="120">
        <v>386.69200000000012</v>
      </c>
      <c r="R30" s="120">
        <v>393.13399999999996</v>
      </c>
      <c r="S30" s="120">
        <v>402.99800000000005</v>
      </c>
      <c r="T30" s="120">
        <v>423.27199999999999</v>
      </c>
      <c r="U30" s="120">
        <v>440.93200000000002</v>
      </c>
      <c r="V30" s="120">
        <v>451.99699999999984</v>
      </c>
      <c r="W30" s="120">
        <v>462.02300000000014</v>
      </c>
      <c r="X30" s="120">
        <v>478.13899999999995</v>
      </c>
      <c r="Y30" s="120">
        <v>495.32399999999978</v>
      </c>
      <c r="Z30" s="120">
        <v>509.84200000000004</v>
      </c>
      <c r="AA30" s="120">
        <v>524.85</v>
      </c>
      <c r="AB30" s="120">
        <v>541.17400000000009</v>
      </c>
      <c r="AC30" s="120">
        <v>557.28400000000011</v>
      </c>
      <c r="AD30" s="120">
        <v>580.3599999999999</v>
      </c>
      <c r="AE30" s="120">
        <v>608.73100000000022</v>
      </c>
    </row>
    <row r="31" spans="1:31" s="109" customFormat="1" ht="18" customHeight="1">
      <c r="A31" s="124" t="s">
        <v>312</v>
      </c>
      <c r="B31" s="118" t="s">
        <v>632</v>
      </c>
      <c r="C31" s="159" t="s">
        <v>331</v>
      </c>
      <c r="D31" s="120">
        <v>304.95154900000006</v>
      </c>
      <c r="E31" s="120">
        <v>320.53736020000002</v>
      </c>
      <c r="F31" s="120">
        <v>333.85024060000001</v>
      </c>
      <c r="G31" s="120">
        <v>344.89019020000006</v>
      </c>
      <c r="H31" s="120">
        <v>355.38896580000005</v>
      </c>
      <c r="I31" s="120">
        <v>365.29245000000003</v>
      </c>
      <c r="J31" s="120">
        <v>375.03358200000002</v>
      </c>
      <c r="K31" s="120">
        <v>385.8570620000001</v>
      </c>
      <c r="L31" s="120">
        <v>398.57465100000007</v>
      </c>
      <c r="M31" s="120">
        <v>412.42870540000001</v>
      </c>
      <c r="N31" s="120">
        <v>426.22864240000013</v>
      </c>
      <c r="O31" s="120">
        <v>437.16035720000008</v>
      </c>
      <c r="P31" s="120">
        <v>445.1156150000001</v>
      </c>
      <c r="Q31" s="120">
        <v>451.50146820000009</v>
      </c>
      <c r="R31" s="120">
        <v>457.94143880000013</v>
      </c>
      <c r="S31" s="120">
        <v>466.11316620000002</v>
      </c>
      <c r="T31" s="120">
        <v>476.55782440000007</v>
      </c>
      <c r="U31" s="120">
        <v>487.97659580000004</v>
      </c>
      <c r="V31" s="120">
        <v>496.20244060000005</v>
      </c>
      <c r="W31" s="120">
        <v>501.99300240000014</v>
      </c>
      <c r="X31" s="120">
        <v>509.67767320000013</v>
      </c>
      <c r="Y31" s="120">
        <v>518.28233980000005</v>
      </c>
      <c r="Z31" s="120">
        <v>525.53407140000013</v>
      </c>
      <c r="AA31" s="120">
        <v>532.67756820000011</v>
      </c>
      <c r="AB31" s="120">
        <v>541.17400000000009</v>
      </c>
      <c r="AC31" s="120">
        <v>551.02336680000008</v>
      </c>
      <c r="AD31" s="120">
        <v>561.84684680000009</v>
      </c>
      <c r="AE31" s="120">
        <v>573.53620520000015</v>
      </c>
    </row>
    <row r="32" spans="1:31" s="109" customFormat="1" ht="18" customHeight="1">
      <c r="A32" s="152" t="s">
        <v>321</v>
      </c>
      <c r="B32" s="118"/>
      <c r="C32" s="106"/>
      <c r="D32" s="106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</row>
    <row r="33" spans="1:31" s="109" customFormat="1" ht="18" customHeight="1">
      <c r="A33" s="123" t="s">
        <v>344</v>
      </c>
      <c r="B33" s="118" t="s">
        <v>305</v>
      </c>
      <c r="C33" s="64">
        <v>1.9</v>
      </c>
      <c r="D33" s="64">
        <v>0</v>
      </c>
      <c r="E33" s="64">
        <v>0</v>
      </c>
      <c r="F33" s="64">
        <v>2.1</v>
      </c>
      <c r="G33" s="64">
        <v>0</v>
      </c>
      <c r="H33" s="64">
        <v>2.2000000000000002</v>
      </c>
      <c r="I33" s="64">
        <v>2.1</v>
      </c>
      <c r="J33" s="64">
        <v>2.8</v>
      </c>
      <c r="K33" s="64">
        <v>3.2</v>
      </c>
      <c r="L33" s="64">
        <v>3.4</v>
      </c>
      <c r="M33" s="64">
        <v>3.7</v>
      </c>
      <c r="N33" s="64">
        <v>4</v>
      </c>
      <c r="O33" s="64">
        <v>4.4000000000000004</v>
      </c>
      <c r="P33" s="64">
        <v>5.8</v>
      </c>
      <c r="Q33" s="64">
        <v>6.2</v>
      </c>
      <c r="R33" s="64">
        <v>7.1</v>
      </c>
      <c r="S33" s="64">
        <v>8.4</v>
      </c>
      <c r="T33" s="64">
        <v>10.199999999999999</v>
      </c>
      <c r="U33" s="64">
        <v>10.1</v>
      </c>
      <c r="V33" s="64">
        <v>10.7</v>
      </c>
      <c r="W33" s="64">
        <v>11.4</v>
      </c>
      <c r="X33" s="64">
        <v>12.4</v>
      </c>
      <c r="Y33" s="64">
        <v>13.6</v>
      </c>
      <c r="Z33" s="64">
        <v>13.8</v>
      </c>
      <c r="AA33" s="64">
        <v>14.3</v>
      </c>
      <c r="AB33" s="64">
        <v>15.1</v>
      </c>
      <c r="AC33" s="64">
        <v>14.8</v>
      </c>
      <c r="AD33" s="64">
        <v>15.9</v>
      </c>
      <c r="AE33" s="64">
        <v>16.7</v>
      </c>
    </row>
    <row r="34" spans="1:31" s="109" customFormat="1" ht="18" customHeight="1">
      <c r="A34" s="123" t="s">
        <v>345</v>
      </c>
      <c r="B34" s="118" t="s">
        <v>305</v>
      </c>
      <c r="C34" s="64">
        <v>3.4</v>
      </c>
      <c r="D34" s="64">
        <v>3.1</v>
      </c>
      <c r="E34" s="64">
        <v>3.6</v>
      </c>
      <c r="F34" s="64">
        <v>3.8</v>
      </c>
      <c r="G34" s="64">
        <v>4.3</v>
      </c>
      <c r="H34" s="64">
        <v>4.7</v>
      </c>
      <c r="I34" s="64">
        <v>4.7</v>
      </c>
      <c r="J34" s="64">
        <v>4.0999999999999996</v>
      </c>
      <c r="K34" s="64">
        <v>4.5</v>
      </c>
      <c r="L34" s="64">
        <v>5.2</v>
      </c>
      <c r="M34" s="64">
        <v>6.3</v>
      </c>
      <c r="N34" s="64">
        <v>6.6</v>
      </c>
      <c r="O34" s="64">
        <v>7.7</v>
      </c>
      <c r="P34" s="64">
        <v>7.7</v>
      </c>
      <c r="Q34" s="64">
        <v>9.4</v>
      </c>
      <c r="R34" s="64">
        <v>10.3</v>
      </c>
      <c r="S34" s="64">
        <v>11.6</v>
      </c>
      <c r="T34" s="64">
        <v>14.3</v>
      </c>
      <c r="U34" s="64">
        <v>15.2</v>
      </c>
      <c r="V34" s="64">
        <v>16.399999999999999</v>
      </c>
      <c r="W34" s="64">
        <v>17</v>
      </c>
      <c r="X34" s="64">
        <v>20.399999999999999</v>
      </c>
      <c r="Y34" s="64">
        <v>23.5</v>
      </c>
      <c r="Z34" s="64">
        <v>25.1</v>
      </c>
      <c r="AA34" s="64">
        <v>27.4</v>
      </c>
      <c r="AB34" s="64">
        <v>31.5</v>
      </c>
      <c r="AC34" s="64">
        <v>31.6</v>
      </c>
      <c r="AD34" s="64">
        <v>36</v>
      </c>
      <c r="AE34" s="64">
        <v>37.799999999999997</v>
      </c>
    </row>
    <row r="35" spans="1:31" s="109" customFormat="1" ht="18" customHeight="1">
      <c r="A35" s="124" t="s">
        <v>346</v>
      </c>
      <c r="B35" s="118" t="s">
        <v>632</v>
      </c>
      <c r="C35" s="119" t="s">
        <v>329</v>
      </c>
      <c r="D35" s="125">
        <v>1585.8</v>
      </c>
      <c r="E35" s="125">
        <v>1702.06</v>
      </c>
      <c r="F35" s="125">
        <v>1750.89</v>
      </c>
      <c r="G35" s="125">
        <v>1829.55</v>
      </c>
      <c r="H35" s="125">
        <v>1894.61</v>
      </c>
      <c r="I35" s="125">
        <v>1921.38</v>
      </c>
      <c r="J35" s="125">
        <v>1961.15</v>
      </c>
      <c r="K35" s="125">
        <v>2014.42</v>
      </c>
      <c r="L35" s="125">
        <v>2059.48</v>
      </c>
      <c r="M35" s="125">
        <v>2109.09</v>
      </c>
      <c r="N35" s="125">
        <v>2172.54</v>
      </c>
      <c r="O35" s="125">
        <v>2198.12</v>
      </c>
      <c r="P35" s="125">
        <v>2211.5700000000002</v>
      </c>
      <c r="Q35" s="125">
        <v>2262.52</v>
      </c>
      <c r="R35" s="125">
        <v>2288.31</v>
      </c>
      <c r="S35" s="125">
        <v>2385.08</v>
      </c>
      <c r="T35" s="125">
        <v>2499.5500000000002</v>
      </c>
      <c r="U35" s="125">
        <v>2546.4899999999998</v>
      </c>
      <c r="V35" s="125">
        <v>2445.73</v>
      </c>
      <c r="W35" s="125">
        <v>2564.4</v>
      </c>
      <c r="X35" s="125">
        <v>2693.56</v>
      </c>
      <c r="Y35" s="125">
        <v>2745.31</v>
      </c>
      <c r="Z35" s="125">
        <v>2811.35</v>
      </c>
      <c r="AA35" s="125">
        <v>2927.43</v>
      </c>
      <c r="AB35" s="125">
        <v>3030.07</v>
      </c>
      <c r="AC35" s="161">
        <v>3134.1</v>
      </c>
      <c r="AD35" s="161">
        <v>3244.99</v>
      </c>
      <c r="AE35" s="161">
        <v>3344.37</v>
      </c>
    </row>
    <row r="36" spans="1:31" s="109" customFormat="1" ht="18" customHeight="1">
      <c r="A36" s="126" t="s">
        <v>347</v>
      </c>
      <c r="B36" s="118" t="s">
        <v>308</v>
      </c>
      <c r="C36" s="119" t="s">
        <v>329</v>
      </c>
      <c r="D36" s="127">
        <v>73.13</v>
      </c>
      <c r="E36" s="127">
        <v>74.540000000000006</v>
      </c>
      <c r="F36" s="127">
        <v>73.81</v>
      </c>
      <c r="G36" s="127">
        <v>75.58</v>
      </c>
      <c r="H36" s="127">
        <v>76.739999999999995</v>
      </c>
      <c r="I36" s="127">
        <v>77.37</v>
      </c>
      <c r="J36" s="127">
        <v>78.75</v>
      </c>
      <c r="K36" s="127">
        <v>80.34</v>
      </c>
      <c r="L36" s="127">
        <v>81.86</v>
      </c>
      <c r="M36" s="127">
        <v>84.23</v>
      </c>
      <c r="N36" s="127">
        <v>85.66</v>
      </c>
      <c r="O36" s="127">
        <v>85.49</v>
      </c>
      <c r="P36" s="127">
        <v>84.88</v>
      </c>
      <c r="Q36" s="127">
        <v>85.89</v>
      </c>
      <c r="R36" s="127">
        <v>86.51</v>
      </c>
      <c r="S36" s="127">
        <v>89.81</v>
      </c>
      <c r="T36" s="127">
        <v>92.49</v>
      </c>
      <c r="U36" s="127">
        <v>93.38</v>
      </c>
      <c r="V36" s="127">
        <v>88.06</v>
      </c>
      <c r="W36" s="127">
        <v>91.74</v>
      </c>
      <c r="X36" s="127">
        <v>95.34</v>
      </c>
      <c r="Y36" s="127">
        <v>95.74</v>
      </c>
      <c r="Z36" s="127">
        <v>96.15</v>
      </c>
      <c r="AA36" s="127">
        <v>98.29</v>
      </c>
      <c r="AB36" s="127">
        <v>100</v>
      </c>
      <c r="AC36" s="127">
        <v>102.23</v>
      </c>
      <c r="AD36" s="127">
        <v>104.75</v>
      </c>
      <c r="AE36" s="127">
        <v>106.35</v>
      </c>
    </row>
    <row r="37" spans="1:31" s="129" customFormat="1" ht="22.5" customHeight="1">
      <c r="A37" s="230" t="s">
        <v>348</v>
      </c>
      <c r="B37" s="1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Y37" s="228"/>
      <c r="Z37" s="228"/>
      <c r="AA37" s="228"/>
      <c r="AB37" s="228"/>
      <c r="AC37" s="228"/>
      <c r="AD37" s="228"/>
      <c r="AE37" s="104"/>
    </row>
    <row r="38" spans="1:31" s="109" customFormat="1" ht="18" customHeight="1">
      <c r="A38" s="124" t="s">
        <v>349</v>
      </c>
      <c r="B38" s="118" t="s">
        <v>350</v>
      </c>
      <c r="C38" s="81">
        <f t="shared" ref="C38:AE38" si="0">IF(AND(ISNUMBER(C6),($C6)&gt;0),C6/$C6*100,0)</f>
        <v>100</v>
      </c>
      <c r="D38" s="64">
        <f t="shared" si="0"/>
        <v>98.017703442085505</v>
      </c>
      <c r="E38" s="64">
        <f t="shared" si="0"/>
        <v>96.069965207530757</v>
      </c>
      <c r="F38" s="64">
        <f t="shared" si="0"/>
        <v>95.999949547934065</v>
      </c>
      <c r="G38" s="64">
        <f t="shared" si="0"/>
        <v>95.16956355675525</v>
      </c>
      <c r="H38" s="64">
        <f t="shared" si="0"/>
        <v>95.731265460589455</v>
      </c>
      <c r="I38" s="64">
        <f t="shared" si="0"/>
        <v>98.931248124400852</v>
      </c>
      <c r="J38" s="64">
        <f t="shared" si="0"/>
        <v>98.045594233221522</v>
      </c>
      <c r="K38" s="64">
        <f t="shared" si="0"/>
        <v>97.419242646057896</v>
      </c>
      <c r="L38" s="64">
        <f t="shared" si="0"/>
        <v>96.095600492632229</v>
      </c>
      <c r="M38" s="64">
        <f t="shared" si="0"/>
        <v>96.615720649057778</v>
      </c>
      <c r="N38" s="64">
        <f t="shared" si="0"/>
        <v>98.479656485837836</v>
      </c>
      <c r="O38" s="64">
        <f t="shared" si="0"/>
        <v>96.793898681382942</v>
      </c>
      <c r="P38" s="64">
        <f t="shared" si="0"/>
        <v>97.952658201426303</v>
      </c>
      <c r="Q38" s="64">
        <f t="shared" si="0"/>
        <v>97.894056566123879</v>
      </c>
      <c r="R38" s="64">
        <f t="shared" si="0"/>
        <v>97.672773134989072</v>
      </c>
      <c r="S38" s="64">
        <f t="shared" si="0"/>
        <v>99.540810286453777</v>
      </c>
      <c r="T38" s="64">
        <f t="shared" si="0"/>
        <v>95.24755423939807</v>
      </c>
      <c r="U38" s="64">
        <f t="shared" si="0"/>
        <v>96.474053962543778</v>
      </c>
      <c r="V38" s="64">
        <f t="shared" si="0"/>
        <v>90.779274022260779</v>
      </c>
      <c r="W38" s="64">
        <f t="shared" si="0"/>
        <v>95.380945636758412</v>
      </c>
      <c r="X38" s="64">
        <f t="shared" si="0"/>
        <v>91.238629751408865</v>
      </c>
      <c r="Y38" s="64">
        <f t="shared" si="0"/>
        <v>90.217008961346949</v>
      </c>
      <c r="Z38" s="64">
        <f t="shared" si="0"/>
        <v>92.729884134012778</v>
      </c>
      <c r="AA38" s="64">
        <f t="shared" si="0"/>
        <v>88.422525586141305</v>
      </c>
      <c r="AB38" s="64">
        <f t="shared" si="0"/>
        <v>88.975438632743646</v>
      </c>
      <c r="AC38" s="64">
        <f t="shared" si="0"/>
        <v>90.511811385488201</v>
      </c>
      <c r="AD38" s="64">
        <f t="shared" si="0"/>
        <v>90.726501027793134</v>
      </c>
      <c r="AE38" s="64">
        <f t="shared" si="0"/>
        <v>87.928826626507188</v>
      </c>
    </row>
    <row r="39" spans="1:31" s="109" customFormat="1" ht="18" customHeight="1">
      <c r="A39" s="124"/>
      <c r="B39" s="118" t="s">
        <v>359</v>
      </c>
      <c r="C39" s="64">
        <f t="shared" ref="C39:AE39" si="1">IF(AND(ISNUMBER(C6),($AB6)&gt;0),C6/$AB6*100,0)</f>
        <v>112.39056703362991</v>
      </c>
      <c r="D39" s="64">
        <f t="shared" si="1"/>
        <v>110.16265269190168</v>
      </c>
      <c r="E39" s="64">
        <f t="shared" si="1"/>
        <v>107.97357864575478</v>
      </c>
      <c r="F39" s="64">
        <f t="shared" si="1"/>
        <v>107.89488764892174</v>
      </c>
      <c r="G39" s="64">
        <f t="shared" si="1"/>
        <v>106.96161212486803</v>
      </c>
      <c r="H39" s="64">
        <f t="shared" si="1"/>
        <v>107.592912079626</v>
      </c>
      <c r="I39" s="64">
        <f t="shared" si="1"/>
        <v>111.18939074046146</v>
      </c>
      <c r="J39" s="64">
        <f t="shared" si="1"/>
        <v>110.19399931020961</v>
      </c>
      <c r="K39" s="64">
        <f t="shared" si="1"/>
        <v>109.49003920977228</v>
      </c>
      <c r="L39" s="64">
        <f t="shared" si="1"/>
        <v>108.00239028804101</v>
      </c>
      <c r="M39" s="64">
        <f t="shared" si="1"/>
        <v>108.58695628110388</v>
      </c>
      <c r="N39" s="64">
        <f t="shared" si="1"/>
        <v>110.68184433720405</v>
      </c>
      <c r="O39" s="64">
        <f t="shared" si="1"/>
        <v>108.78721158196352</v>
      </c>
      <c r="P39" s="64">
        <f t="shared" si="1"/>
        <v>110.0895479770964</v>
      </c>
      <c r="Q39" s="64">
        <f t="shared" si="1"/>
        <v>110.02368526688903</v>
      </c>
      <c r="R39" s="64">
        <f t="shared" si="1"/>
        <v>109.77498356388517</v>
      </c>
      <c r="S39" s="64">
        <f t="shared" si="1"/>
        <v>111.87448111081521</v>
      </c>
      <c r="T39" s="64">
        <f t="shared" si="1"/>
        <v>107.04926629532369</v>
      </c>
      <c r="U39" s="64">
        <f t="shared" si="1"/>
        <v>108.42773628883305</v>
      </c>
      <c r="V39" s="64">
        <f t="shared" si="1"/>
        <v>102.02734082263159</v>
      </c>
      <c r="W39" s="64">
        <f t="shared" si="1"/>
        <v>107.19918564319106</v>
      </c>
      <c r="X39" s="64">
        <f t="shared" si="1"/>
        <v>102.54361333132258</v>
      </c>
      <c r="Y39" s="64">
        <f t="shared" si="1"/>
        <v>101.39540793243853</v>
      </c>
      <c r="Z39" s="64">
        <f t="shared" si="1"/>
        <v>104.21964258784497</v>
      </c>
      <c r="AA39" s="64">
        <f t="shared" si="1"/>
        <v>99.378577891720695</v>
      </c>
      <c r="AB39" s="81">
        <f t="shared" si="1"/>
        <v>100</v>
      </c>
      <c r="AC39" s="64">
        <f t="shared" si="1"/>
        <v>101.72673804855978</v>
      </c>
      <c r="AD39" s="64">
        <f t="shared" si="1"/>
        <v>101.96802895490875</v>
      </c>
      <c r="AE39" s="64">
        <f t="shared" si="1"/>
        <v>98.82370683154879</v>
      </c>
    </row>
    <row r="40" spans="1:31" s="109" customFormat="1" ht="18" customHeight="1">
      <c r="A40" s="124" t="s">
        <v>501</v>
      </c>
      <c r="B40" s="118" t="s">
        <v>352</v>
      </c>
      <c r="C40" s="243">
        <f t="shared" ref="C40:AD40" si="2">IF(AND(ISNUMBER(C7),($G7)&gt;0),C7/$G7*100,0)</f>
        <v>0</v>
      </c>
      <c r="D40" s="163">
        <f t="shared" si="2"/>
        <v>95.218624433986747</v>
      </c>
      <c r="E40" s="163">
        <f t="shared" si="2"/>
        <v>96.327958068538081</v>
      </c>
      <c r="F40" s="163">
        <f t="shared" si="2"/>
        <v>92.336700100896778</v>
      </c>
      <c r="G40" s="235">
        <f t="shared" si="2"/>
        <v>100</v>
      </c>
      <c r="H40" s="163">
        <f t="shared" si="2"/>
        <v>95.982855735094901</v>
      </c>
      <c r="I40" s="163">
        <f t="shared" si="2"/>
        <v>94.533463189734618</v>
      </c>
      <c r="J40" s="163">
        <f t="shared" si="2"/>
        <v>93.657711186266297</v>
      </c>
      <c r="K40" s="163">
        <f t="shared" si="2"/>
        <v>92.192310172903319</v>
      </c>
      <c r="L40" s="163">
        <f t="shared" si="2"/>
        <v>93.884934357480276</v>
      </c>
      <c r="M40" s="163">
        <f t="shared" si="2"/>
        <v>93.197680605899308</v>
      </c>
      <c r="N40" s="163">
        <f t="shared" si="2"/>
        <v>88.431841077719298</v>
      </c>
      <c r="O40" s="163">
        <f t="shared" si="2"/>
        <v>87.394241934763741</v>
      </c>
      <c r="P40" s="163">
        <f t="shared" si="2"/>
        <v>88.402596398765951</v>
      </c>
      <c r="Q40" s="163">
        <f t="shared" si="2"/>
        <v>88.275185953729192</v>
      </c>
      <c r="R40" s="163">
        <f t="shared" si="2"/>
        <v>86.218800738696359</v>
      </c>
      <c r="S40" s="163">
        <f t="shared" si="2"/>
        <v>90.360825254762105</v>
      </c>
      <c r="T40" s="163">
        <f t="shared" si="2"/>
        <v>88.996611701696011</v>
      </c>
      <c r="U40" s="163">
        <f t="shared" si="2"/>
        <v>87.735723603721894</v>
      </c>
      <c r="V40" s="163">
        <f t="shared" si="2"/>
        <v>80.227881899029612</v>
      </c>
      <c r="W40" s="163">
        <f t="shared" si="2"/>
        <v>82.790057537278599</v>
      </c>
      <c r="X40" s="163">
        <f t="shared" si="2"/>
        <v>88.198076251689287</v>
      </c>
      <c r="Y40" s="163">
        <f t="shared" si="2"/>
        <v>84.375944949805742</v>
      </c>
      <c r="Z40" s="163">
        <f t="shared" si="2"/>
        <v>85.104908478627337</v>
      </c>
      <c r="AA40" s="163">
        <f t="shared" si="2"/>
        <v>86.88972084532115</v>
      </c>
      <c r="AB40" s="163">
        <f t="shared" si="2"/>
        <v>84.38659621355248</v>
      </c>
      <c r="AC40" s="163">
        <f t="shared" si="2"/>
        <v>85.134382445295657</v>
      </c>
      <c r="AD40" s="163">
        <f t="shared" si="2"/>
        <v>84.5021905661483</v>
      </c>
      <c r="AE40" s="318" t="s">
        <v>330</v>
      </c>
    </row>
    <row r="41" spans="1:31" s="109" customFormat="1" ht="18" customHeight="1">
      <c r="A41" s="107"/>
      <c r="B41" s="118" t="s">
        <v>359</v>
      </c>
      <c r="C41" s="243">
        <f t="shared" ref="C41:AD41" si="3">IF(AND(ISNUMBER(C7),($AB7)&gt;0),C7/$AB7*100,0)</f>
        <v>0</v>
      </c>
      <c r="D41" s="163">
        <f t="shared" si="3"/>
        <v>112.83619520927502</v>
      </c>
      <c r="E41" s="163">
        <f t="shared" si="3"/>
        <v>114.15078032625733</v>
      </c>
      <c r="F41" s="163">
        <f t="shared" si="3"/>
        <v>109.42105055075974</v>
      </c>
      <c r="G41" s="163">
        <f t="shared" si="3"/>
        <v>118.50223197406322</v>
      </c>
      <c r="H41" s="163">
        <f t="shared" si="3"/>
        <v>113.74182635853261</v>
      </c>
      <c r="I41" s="163">
        <f t="shared" si="3"/>
        <v>112.02426384221498</v>
      </c>
      <c r="J41" s="163">
        <f t="shared" si="3"/>
        <v>110.98647817154745</v>
      </c>
      <c r="K41" s="163">
        <f t="shared" si="3"/>
        <v>109.24994526334176</v>
      </c>
      <c r="L41" s="163">
        <f t="shared" si="3"/>
        <v>111.25574270099825</v>
      </c>
      <c r="M41" s="163">
        <f t="shared" si="3"/>
        <v>110.44133166604932</v>
      </c>
      <c r="N41" s="163">
        <f t="shared" si="3"/>
        <v>104.79370545285384</v>
      </c>
      <c r="O41" s="163">
        <f t="shared" si="3"/>
        <v>103.56412730950775</v>
      </c>
      <c r="P41" s="163">
        <f t="shared" si="3"/>
        <v>104.75904985556048</v>
      </c>
      <c r="Q41" s="163">
        <f t="shared" si="3"/>
        <v>104.60806563442384</v>
      </c>
      <c r="R41" s="163">
        <f t="shared" si="3"/>
        <v>102.1712032566253</v>
      </c>
      <c r="S41" s="163">
        <f t="shared" si="3"/>
        <v>107.07959475707609</v>
      </c>
      <c r="T41" s="163">
        <f t="shared" si="3"/>
        <v>105.46297124780008</v>
      </c>
      <c r="U41" s="163">
        <f t="shared" si="3"/>
        <v>103.96879070900545</v>
      </c>
      <c r="V41" s="163">
        <f t="shared" si="3"/>
        <v>95.071830715865531</v>
      </c>
      <c r="W41" s="163">
        <f t="shared" si="3"/>
        <v>98.108066034286296</v>
      </c>
      <c r="X41" s="163">
        <f t="shared" si="3"/>
        <v>104.516688916438</v>
      </c>
      <c r="Y41" s="163">
        <f t="shared" si="3"/>
        <v>99.987378014726687</v>
      </c>
      <c r="Z41" s="163">
        <f t="shared" si="3"/>
        <v>100.85121606665717</v>
      </c>
      <c r="AA41" s="163">
        <f t="shared" si="3"/>
        <v>102.96625855773843</v>
      </c>
      <c r="AB41" s="81">
        <f t="shared" si="3"/>
        <v>100</v>
      </c>
      <c r="AC41" s="163">
        <f t="shared" si="3"/>
        <v>100.88614337501041</v>
      </c>
      <c r="AD41" s="163">
        <f t="shared" si="3"/>
        <v>100.13698188786202</v>
      </c>
      <c r="AE41" s="318" t="s">
        <v>330</v>
      </c>
    </row>
    <row r="42" spans="1:31" s="109" customFormat="1" ht="18" customHeight="1">
      <c r="A42" s="124" t="s">
        <v>361</v>
      </c>
      <c r="B42" s="118" t="s">
        <v>353</v>
      </c>
      <c r="C42" s="244">
        <f t="shared" ref="C42:T42" si="4">IF(AND(ISNUMBER(C8),($M8)&gt;0),C8/$M8*100,0)</f>
        <v>0</v>
      </c>
      <c r="D42" s="64">
        <f t="shared" si="4"/>
        <v>114.0567707965015</v>
      </c>
      <c r="E42" s="64">
        <f t="shared" si="4"/>
        <v>111.17135416528721</v>
      </c>
      <c r="F42" s="64">
        <f t="shared" si="4"/>
        <v>110.26114965154301</v>
      </c>
      <c r="G42" s="64">
        <f t="shared" si="4"/>
        <v>109.50525957683115</v>
      </c>
      <c r="H42" s="64">
        <f t="shared" si="4"/>
        <v>108.68388678642256</v>
      </c>
      <c r="I42" s="64">
        <f t="shared" si="4"/>
        <v>106.31186900689984</v>
      </c>
      <c r="J42" s="64">
        <f t="shared" si="4"/>
        <v>105.46072504941857</v>
      </c>
      <c r="K42" s="64">
        <f t="shared" si="4"/>
        <v>101.95297436263932</v>
      </c>
      <c r="L42" s="64">
        <f t="shared" si="4"/>
        <v>100.98226676353612</v>
      </c>
      <c r="M42" s="81">
        <f t="shared" si="4"/>
        <v>100</v>
      </c>
      <c r="N42" s="64">
        <f t="shared" si="4"/>
        <v>97.707363175793873</v>
      </c>
      <c r="O42" s="236">
        <f t="shared" si="4"/>
        <v>0</v>
      </c>
      <c r="P42" s="236">
        <f t="shared" si="4"/>
        <v>0</v>
      </c>
      <c r="Q42" s="236">
        <f t="shared" si="4"/>
        <v>90.223804842506368</v>
      </c>
      <c r="R42" s="236">
        <f t="shared" si="4"/>
        <v>0</v>
      </c>
      <c r="S42" s="236">
        <f t="shared" si="4"/>
        <v>0</v>
      </c>
      <c r="T42" s="236">
        <f t="shared" si="4"/>
        <v>84.014607570075356</v>
      </c>
      <c r="U42" s="236">
        <f>IF(AND(ISNUMBER(U8),($H8)&gt;0),U8/$H8*100,0)</f>
        <v>0</v>
      </c>
      <c r="V42" s="236" t="s">
        <v>331</v>
      </c>
      <c r="W42" s="236">
        <f t="shared" ref="W42:AC42" si="5">IF(AND(ISNUMBER(W8),($M8)&gt;0),W8/$M8*100,0)</f>
        <v>84.808337800370225</v>
      </c>
      <c r="X42" s="236">
        <f t="shared" si="5"/>
        <v>0</v>
      </c>
      <c r="Y42" s="236">
        <f t="shared" si="5"/>
        <v>0</v>
      </c>
      <c r="Z42" s="236">
        <f t="shared" si="5"/>
        <v>66.072364091847902</v>
      </c>
      <c r="AA42" s="236">
        <f t="shared" si="5"/>
        <v>0</v>
      </c>
      <c r="AB42" s="236">
        <f t="shared" si="5"/>
        <v>0</v>
      </c>
      <c r="AC42" s="236">
        <f t="shared" si="5"/>
        <v>63.393481599790761</v>
      </c>
      <c r="AD42" s="241" t="s">
        <v>331</v>
      </c>
      <c r="AE42" s="241" t="s">
        <v>331</v>
      </c>
    </row>
    <row r="43" spans="1:31" s="109" customFormat="1" ht="18" customHeight="1">
      <c r="A43" s="124" t="s">
        <v>332</v>
      </c>
      <c r="B43" s="118" t="s">
        <v>354</v>
      </c>
      <c r="C43" s="245">
        <f>IF(AND(ISNUMBER(C9),($H9)&gt;0),C9/$H9*100,0)</f>
        <v>0</v>
      </c>
      <c r="D43" s="64">
        <f t="shared" ref="D43:G43" si="6">IF(AND(ISNUMBER(D9),($H9)&gt;0),D9/$H9*100,0)</f>
        <v>0</v>
      </c>
      <c r="E43" s="64">
        <f t="shared" si="6"/>
        <v>0</v>
      </c>
      <c r="F43" s="64">
        <f t="shared" si="6"/>
        <v>0</v>
      </c>
      <c r="G43" s="64">
        <f t="shared" si="6"/>
        <v>0</v>
      </c>
      <c r="H43" s="81">
        <f>IF(AND(ISNUMBER(H9),($H9)&gt;0),H9/$H9*100,0)</f>
        <v>100</v>
      </c>
      <c r="I43" s="64">
        <f>IF(AND(ISNUMBER(I9),($H9)&gt;0),I9/$H9*100,0)</f>
        <v>101.58888838243192</v>
      </c>
      <c r="J43" s="64">
        <f t="shared" ref="J43:AD43" si="7">IF(AND(ISNUMBER(J9),($H9)&gt;0),J9/$H9*100,0)</f>
        <v>99.390591573158517</v>
      </c>
      <c r="K43" s="64">
        <f t="shared" si="7"/>
        <v>97.270238265000742</v>
      </c>
      <c r="L43" s="64">
        <f t="shared" si="7"/>
        <v>94.838360504970026</v>
      </c>
      <c r="M43" s="64">
        <f t="shared" si="7"/>
        <v>94.154428194904852</v>
      </c>
      <c r="N43" s="64">
        <f t="shared" si="7"/>
        <v>96.848557888753845</v>
      </c>
      <c r="O43" s="64">
        <f t="shared" si="7"/>
        <v>95.318522054266694</v>
      </c>
      <c r="P43" s="64">
        <f t="shared" si="7"/>
        <v>96.136979581781532</v>
      </c>
      <c r="Q43" s="64">
        <f t="shared" si="7"/>
        <v>96.383016130332805</v>
      </c>
      <c r="R43" s="64">
        <f t="shared" si="7"/>
        <v>95.016418766339882</v>
      </c>
      <c r="S43" s="64">
        <f t="shared" si="7"/>
        <v>96.774130863724849</v>
      </c>
      <c r="T43" s="64">
        <f t="shared" si="7"/>
        <v>96.329527452744841</v>
      </c>
      <c r="U43" s="64">
        <f t="shared" si="7"/>
        <v>97.014419049281443</v>
      </c>
      <c r="V43" s="64">
        <f t="shared" si="7"/>
        <v>91.102455605287602</v>
      </c>
      <c r="W43" s="64">
        <f t="shared" si="7"/>
        <v>95.564641651931581</v>
      </c>
      <c r="X43" s="64">
        <f t="shared" si="7"/>
        <v>93.490576520109187</v>
      </c>
      <c r="Y43" s="64">
        <f t="shared" si="7"/>
        <v>93.219790807710609</v>
      </c>
      <c r="Z43" s="64">
        <f t="shared" si="7"/>
        <v>94.764182878871665</v>
      </c>
      <c r="AA43" s="64">
        <f t="shared" si="7"/>
        <v>91.33227863945551</v>
      </c>
      <c r="AB43" s="64">
        <f t="shared" si="7"/>
        <v>92.043881188166282</v>
      </c>
      <c r="AC43" s="64">
        <f t="shared" si="7"/>
        <v>92.818337478973902</v>
      </c>
      <c r="AD43" s="64">
        <f t="shared" si="7"/>
        <v>92.255238421521383</v>
      </c>
      <c r="AE43" s="241" t="s">
        <v>330</v>
      </c>
    </row>
    <row r="44" spans="1:31" s="109" customFormat="1" ht="18" customHeight="1">
      <c r="A44" s="124"/>
      <c r="B44" s="118" t="s">
        <v>359</v>
      </c>
      <c r="C44" s="246">
        <f>IF(AND(ISNUMBER(C9),($AB$9)&gt;0),C9/$AB$9*100,0)</f>
        <v>0</v>
      </c>
      <c r="D44" s="240">
        <f t="shared" ref="D44:G44" si="8">IF(AND(ISNUMBER(D9),($AB$9)&gt;0),D9/$AB$9*100,0)</f>
        <v>0</v>
      </c>
      <c r="E44" s="240">
        <f t="shared" si="8"/>
        <v>0</v>
      </c>
      <c r="F44" s="240">
        <f t="shared" si="8"/>
        <v>0</v>
      </c>
      <c r="G44" s="240">
        <f t="shared" si="8"/>
        <v>0</v>
      </c>
      <c r="H44" s="240">
        <f>IF(AND(ISNUMBER(H9),($AB$9)&gt;0),H9/$AB$9*100,0)</f>
        <v>108.64383238639073</v>
      </c>
      <c r="I44" s="240">
        <f t="shared" ref="I44:AD44" si="9">IF(AND(ISNUMBER(I9),($AB$9)&gt;0),I9/$AB$9*100,0)</f>
        <v>110.37006161740692</v>
      </c>
      <c r="J44" s="240">
        <f t="shared" si="9"/>
        <v>107.98174771658454</v>
      </c>
      <c r="K44" s="240">
        <f t="shared" si="9"/>
        <v>105.67811462247032</v>
      </c>
      <c r="L44" s="240">
        <f t="shared" si="9"/>
        <v>103.03602942502064</v>
      </c>
      <c r="M44" s="240">
        <f t="shared" si="9"/>
        <v>102.29297915243704</v>
      </c>
      <c r="N44" s="240">
        <f t="shared" si="9"/>
        <v>105.21998490129431</v>
      </c>
      <c r="O44" s="240">
        <f t="shared" si="9"/>
        <v>103.55769533382239</v>
      </c>
      <c r="P44" s="240">
        <f t="shared" si="9"/>
        <v>104.44689895816941</v>
      </c>
      <c r="Q44" s="240">
        <f t="shared" si="9"/>
        <v>104.71420249358671</v>
      </c>
      <c r="R44" s="240">
        <f t="shared" si="9"/>
        <v>103.22947874405341</v>
      </c>
      <c r="S44" s="240">
        <f t="shared" si="9"/>
        <v>105.13912452897165</v>
      </c>
      <c r="T44" s="240">
        <f t="shared" si="9"/>
        <v>104.65609034436237</v>
      </c>
      <c r="U44" s="240">
        <f t="shared" si="9"/>
        <v>105.40018282253205</v>
      </c>
      <c r="V44" s="240">
        <f t="shared" si="9"/>
        <v>98.977199167694678</v>
      </c>
      <c r="W44" s="240">
        <f t="shared" si="9"/>
        <v>103.8250890969795</v>
      </c>
      <c r="X44" s="240">
        <f t="shared" si="9"/>
        <v>101.57174525157779</v>
      </c>
      <c r="Y44" s="240">
        <f t="shared" si="9"/>
        <v>101.27755327607319</v>
      </c>
      <c r="Z44" s="240">
        <f t="shared" si="9"/>
        <v>102.95544000925412</v>
      </c>
      <c r="AA44" s="240">
        <f t="shared" si="9"/>
        <v>99.22688771972139</v>
      </c>
      <c r="AB44" s="81">
        <f t="shared" si="9"/>
        <v>100</v>
      </c>
      <c r="AC44" s="240">
        <f t="shared" si="9"/>
        <v>100.84139899449089</v>
      </c>
      <c r="AD44" s="240">
        <f t="shared" si="9"/>
        <v>100.22962659834282</v>
      </c>
      <c r="AE44" s="241" t="s">
        <v>330</v>
      </c>
    </row>
    <row r="45" spans="1:31" s="109" customFormat="1" ht="18" customHeight="1">
      <c r="A45" s="124" t="s">
        <v>362</v>
      </c>
      <c r="B45" s="118" t="s">
        <v>354</v>
      </c>
      <c r="C45" s="245">
        <f>IF(AND(ISNUMBER(C10),($H10)&gt;0),C10/$H10*100,0)</f>
        <v>0</v>
      </c>
      <c r="D45" s="64">
        <f t="shared" ref="D45:G45" si="10">IF(AND(ISNUMBER(D10),($H10)&gt;0),D10/$H10*100,0)</f>
        <v>0</v>
      </c>
      <c r="E45" s="64">
        <f t="shared" si="10"/>
        <v>0</v>
      </c>
      <c r="F45" s="64">
        <f t="shared" si="10"/>
        <v>0</v>
      </c>
      <c r="G45" s="64">
        <f t="shared" si="10"/>
        <v>0</v>
      </c>
      <c r="H45" s="81">
        <f>IF(AND(ISNUMBER(H10),($H10)&gt;0),H10/$H10*100,0)</f>
        <v>100</v>
      </c>
      <c r="I45" s="64">
        <f t="shared" ref="I45:AD45" si="11">IF(AND(ISNUMBER(I10),($H10)&gt;0),I10/$H10*100,0)</f>
        <v>102.1279241086732</v>
      </c>
      <c r="J45" s="64">
        <f t="shared" si="11"/>
        <v>100.23635623958269</v>
      </c>
      <c r="K45" s="64">
        <f t="shared" si="11"/>
        <v>99.514764666827304</v>
      </c>
      <c r="L45" s="64">
        <f t="shared" si="11"/>
        <v>97.219726336927224</v>
      </c>
      <c r="M45" s="64">
        <f t="shared" si="11"/>
        <v>97.184556122308663</v>
      </c>
      <c r="N45" s="64">
        <f t="shared" si="11"/>
        <v>100.47152790315781</v>
      </c>
      <c r="O45" s="64">
        <f t="shared" si="11"/>
        <v>99.153558367405196</v>
      </c>
      <c r="P45" s="64">
        <f t="shared" si="11"/>
        <v>100.48691199815023</v>
      </c>
      <c r="Q45" s="64">
        <f t="shared" si="11"/>
        <v>100.99498826742331</v>
      </c>
      <c r="R45" s="64">
        <f t="shared" si="11"/>
        <v>99.886005808737565</v>
      </c>
      <c r="S45" s="64">
        <f t="shared" si="11"/>
        <v>102.3646873486036</v>
      </c>
      <c r="T45" s="64">
        <f t="shared" si="11"/>
        <v>101.81765047780951</v>
      </c>
      <c r="U45" s="64">
        <f t="shared" si="11"/>
        <v>102.70572104640581</v>
      </c>
      <c r="V45" s="64">
        <f t="shared" si="11"/>
        <v>96.010008282229947</v>
      </c>
      <c r="W45" s="64">
        <f t="shared" si="11"/>
        <v>102.14318523692725</v>
      </c>
      <c r="X45" s="64">
        <f t="shared" si="11"/>
        <v>99.630038974476633</v>
      </c>
      <c r="Y45" s="64">
        <f t="shared" si="11"/>
        <v>99.30682461986639</v>
      </c>
      <c r="Z45" s="64">
        <f t="shared" si="11"/>
        <v>101.12480478210522</v>
      </c>
      <c r="AA45" s="64">
        <f t="shared" si="11"/>
        <v>97.091681397493971</v>
      </c>
      <c r="AB45" s="64">
        <f t="shared" si="11"/>
        <v>97.847218985873425</v>
      </c>
      <c r="AC45" s="64">
        <f t="shared" si="11"/>
        <v>98.949965857714488</v>
      </c>
      <c r="AD45" s="64">
        <f t="shared" si="11"/>
        <v>98.369741113902833</v>
      </c>
      <c r="AE45" s="241" t="s">
        <v>330</v>
      </c>
    </row>
    <row r="46" spans="1:31" s="109" customFormat="1" ht="18" customHeight="1">
      <c r="A46" s="124"/>
      <c r="B46" s="118" t="s">
        <v>359</v>
      </c>
      <c r="C46" s="247">
        <f>IF(AND(ISNUMBER(C10),($M$10)&gt;0),C10/$M$10*100,0)</f>
        <v>0</v>
      </c>
      <c r="D46" s="132">
        <f>IF(AND(ISNUMBER(D10),($M$10)&gt;0),D10/$M$10*100,0)</f>
        <v>0</v>
      </c>
      <c r="E46" s="132">
        <f>IF(AND(ISNUMBER(E10),($M$10)&gt;0),E10/$M$10*100,0)</f>
        <v>0</v>
      </c>
      <c r="F46" s="132">
        <f>IF(AND(ISNUMBER(F10),($M$10)&gt;0),F10/$M$10*100,0)</f>
        <v>0</v>
      </c>
      <c r="G46" s="132">
        <f>IF(AND(ISNUMBER(G10),($M$10)&gt;0),G10/$M$10*100,0)</f>
        <v>0</v>
      </c>
      <c r="H46" s="240">
        <f>IF(AND(ISNUMBER(H10),($AB$10)&gt;0),H10/$AB$10*100,0)</f>
        <v>102.20014532496562</v>
      </c>
      <c r="I46" s="240">
        <f t="shared" ref="I46:AD46" si="12">IF(AND(ISNUMBER(I10),($AB$10)&gt;0),I10/$AB$10*100,0)</f>
        <v>104.37488685643461</v>
      </c>
      <c r="J46" s="240">
        <f t="shared" si="12"/>
        <v>102.44170174530376</v>
      </c>
      <c r="K46" s="240">
        <f t="shared" si="12"/>
        <v>101.70423410929506</v>
      </c>
      <c r="L46" s="240">
        <f t="shared" si="12"/>
        <v>99.358701600873516</v>
      </c>
      <c r="M46" s="240">
        <f t="shared" si="12"/>
        <v>99.322757590422228</v>
      </c>
      <c r="N46" s="240">
        <f t="shared" si="12"/>
        <v>102.68204752724068</v>
      </c>
      <c r="O46" s="240">
        <f t="shared" si="12"/>
        <v>101.33508074636272</v>
      </c>
      <c r="P46" s="240">
        <f t="shared" si="12"/>
        <v>102.69777009467987</v>
      </c>
      <c r="Q46" s="240">
        <f t="shared" si="12"/>
        <v>103.2170247802386</v>
      </c>
      <c r="R46" s="240">
        <f t="shared" si="12"/>
        <v>102.08364309583339</v>
      </c>
      <c r="S46" s="240">
        <f t="shared" si="12"/>
        <v>104.61685923171957</v>
      </c>
      <c r="T46" s="240">
        <f t="shared" si="12"/>
        <v>104.05778675478689</v>
      </c>
      <c r="U46" s="240">
        <f t="shared" si="12"/>
        <v>104.96539616648055</v>
      </c>
      <c r="V46" s="240">
        <f t="shared" si="12"/>
        <v>98.122367990950536</v>
      </c>
      <c r="W46" s="240">
        <f t="shared" si="12"/>
        <v>104.39048375168846</v>
      </c>
      <c r="X46" s="240">
        <f t="shared" si="12"/>
        <v>101.82204461923502</v>
      </c>
      <c r="Y46" s="240">
        <f t="shared" si="12"/>
        <v>101.49171907911222</v>
      </c>
      <c r="Z46" s="240">
        <f t="shared" si="12"/>
        <v>103.3496974468993</v>
      </c>
      <c r="AA46" s="240">
        <f t="shared" si="12"/>
        <v>99.227839486691465</v>
      </c>
      <c r="AB46" s="81">
        <f t="shared" si="12"/>
        <v>100</v>
      </c>
      <c r="AC46" s="240">
        <f t="shared" si="12"/>
        <v>101.12700890558808</v>
      </c>
      <c r="AD46" s="240">
        <f t="shared" si="12"/>
        <v>100.53401837420115</v>
      </c>
      <c r="AE46" s="241" t="s">
        <v>330</v>
      </c>
    </row>
    <row r="47" spans="1:31" s="109" customFormat="1" ht="18" customHeight="1">
      <c r="A47" s="150" t="s">
        <v>502</v>
      </c>
      <c r="B47" s="118" t="s">
        <v>354</v>
      </c>
      <c r="C47" s="248">
        <f>IF(AND(ISNUMBER(C11),($C11)&gt;0),C11/$C11*100,0)</f>
        <v>0</v>
      </c>
      <c r="D47" s="116">
        <f>IF(AND(ISNUMBER(D11),($C11)&gt;0),D11/$C11*100,0)</f>
        <v>0</v>
      </c>
      <c r="E47" s="116">
        <f>IF(AND(ISNUMBER(E11),($C11)&gt;0),E11/$C11*100,0)</f>
        <v>0</v>
      </c>
      <c r="F47" s="116">
        <f>IF(AND(ISNUMBER(F11),($C11)&gt;0),F11/$C11*100,0)</f>
        <v>0</v>
      </c>
      <c r="G47" s="116">
        <f>IF(AND(ISNUMBER(G11),($C11)&gt;0),G11/$C11*100,0)</f>
        <v>0</v>
      </c>
      <c r="H47" s="81">
        <f>IF(AND(ISNUMBER(H11),($H11)&gt;0),H11/$H11*100,0)</f>
        <v>100</v>
      </c>
      <c r="I47" s="64">
        <f t="shared" ref="I47:AD47" si="13">IF(AND(ISNUMBER(I11),($H11)&gt;0),I11/$H11*100,0)</f>
        <v>102.06172935096971</v>
      </c>
      <c r="J47" s="64">
        <f t="shared" si="13"/>
        <v>97.398275650053648</v>
      </c>
      <c r="K47" s="64">
        <f t="shared" si="13"/>
        <v>76.363555536266247</v>
      </c>
      <c r="L47" s="64">
        <f t="shared" si="13"/>
        <v>70.827427624365811</v>
      </c>
      <c r="M47" s="64">
        <f t="shared" si="13"/>
        <v>70.177141920659921</v>
      </c>
      <c r="N47" s="64">
        <f t="shared" si="13"/>
        <v>72.618685379840116</v>
      </c>
      <c r="O47" s="64">
        <f t="shared" si="13"/>
        <v>71.236733376731095</v>
      </c>
      <c r="P47" s="64">
        <f t="shared" si="13"/>
        <v>70.650437399789368</v>
      </c>
      <c r="Q47" s="64">
        <f t="shared" si="13"/>
        <v>74.407713816163579</v>
      </c>
      <c r="R47" s="64">
        <f t="shared" si="13"/>
        <v>71.138770545247922</v>
      </c>
      <c r="S47" s="64">
        <f t="shared" si="13"/>
        <v>70.731895266302942</v>
      </c>
      <c r="T47" s="64">
        <f t="shared" si="13"/>
        <v>74.137160309166333</v>
      </c>
      <c r="U47" s="64">
        <f t="shared" si="13"/>
        <v>74.870925443277585</v>
      </c>
      <c r="V47" s="64">
        <f t="shared" si="13"/>
        <v>73.353847779710364</v>
      </c>
      <c r="W47" s="64">
        <f t="shared" si="13"/>
        <v>60.425922483503605</v>
      </c>
      <c r="X47" s="64">
        <f t="shared" si="13"/>
        <v>62.5361973689743</v>
      </c>
      <c r="Y47" s="64">
        <f t="shared" si="13"/>
        <v>61.320183280115849</v>
      </c>
      <c r="Z47" s="64">
        <f t="shared" si="13"/>
        <v>62.198981564686527</v>
      </c>
      <c r="AA47" s="64">
        <f t="shared" si="13"/>
        <v>63.234954298710932</v>
      </c>
      <c r="AB47" s="64">
        <f t="shared" si="13"/>
        <v>64.236998812923176</v>
      </c>
      <c r="AC47" s="64">
        <f t="shared" si="13"/>
        <v>62.884730445228818</v>
      </c>
      <c r="AD47" s="64">
        <f t="shared" si="13"/>
        <v>62.537090321970886</v>
      </c>
      <c r="AE47" s="241" t="s">
        <v>330</v>
      </c>
    </row>
    <row r="48" spans="1:31" s="109" customFormat="1" ht="18" customHeight="1">
      <c r="A48" s="133"/>
      <c r="B48" s="118" t="s">
        <v>359</v>
      </c>
      <c r="C48" s="248">
        <f>IF(AND(ISNUMBER(C11),($M$11)&gt;0),C11/$M$11*100,0)</f>
        <v>0</v>
      </c>
      <c r="D48" s="116">
        <f>IF(AND(ISNUMBER(D11),($M$11)&gt;0),D11/$M$11*100,0)</f>
        <v>0</v>
      </c>
      <c r="E48" s="116">
        <f>IF(AND(ISNUMBER(E11),($M$11)&gt;0),E11/$M$11*100,0)</f>
        <v>0</v>
      </c>
      <c r="F48" s="116">
        <f>IF(AND(ISNUMBER(F11),($M$11)&gt;0),F11/$M$11*100,0)</f>
        <v>0</v>
      </c>
      <c r="G48" s="116">
        <f>IF(AND(ISNUMBER(G11),($M$11)&gt;0),G11/$M$11*100,0)</f>
        <v>0</v>
      </c>
      <c r="H48" s="64">
        <f>IF(AND(ISNUMBER(H11),($AB$11)&gt;0),H11/$AB$11*100,0)</f>
        <v>155.67352436752077</v>
      </c>
      <c r="I48" s="64">
        <f t="shared" ref="I48:AD48" si="14">IF(AND(ISNUMBER(I11),($AB$11)&gt;0),I11/$AB$11*100,0)</f>
        <v>158.88309111109493</v>
      </c>
      <c r="J48" s="64">
        <f t="shared" si="14"/>
        <v>151.62332837763134</v>
      </c>
      <c r="K48" s="64">
        <f t="shared" si="14"/>
        <v>118.87783823565469</v>
      </c>
      <c r="L48" s="64">
        <f t="shared" si="14"/>
        <v>110.25955280170527</v>
      </c>
      <c r="M48" s="64">
        <f t="shared" si="14"/>
        <v>109.24723012828818</v>
      </c>
      <c r="N48" s="64">
        <f t="shared" si="14"/>
        <v>113.04806688015864</v>
      </c>
      <c r="O48" s="64">
        <f t="shared" si="14"/>
        <v>110.89673349185129</v>
      </c>
      <c r="P48" s="64">
        <f t="shared" si="14"/>
        <v>109.98402588132112</v>
      </c>
      <c r="Q48" s="64">
        <f t="shared" si="14"/>
        <v>115.83311049892053</v>
      </c>
      <c r="R48" s="64">
        <f t="shared" si="14"/>
        <v>110.74423129951121</v>
      </c>
      <c r="S48" s="64">
        <f t="shared" si="14"/>
        <v>110.11083421299739</v>
      </c>
      <c r="T48" s="64">
        <f t="shared" si="14"/>
        <v>115.41193031927799</v>
      </c>
      <c r="U48" s="64">
        <f t="shared" si="14"/>
        <v>116.55420836412904</v>
      </c>
      <c r="V48" s="64">
        <f t="shared" si="14"/>
        <v>114.19252009786152</v>
      </c>
      <c r="W48" s="64">
        <f t="shared" si="14"/>
        <v>94.067163161656197</v>
      </c>
      <c r="X48" s="64">
        <f t="shared" si="14"/>
        <v>97.35230244971109</v>
      </c>
      <c r="Y48" s="64">
        <f t="shared" si="14"/>
        <v>95.459290460779542</v>
      </c>
      <c r="Z48" s="64">
        <f t="shared" si="14"/>
        <v>96.827346722452035</v>
      </c>
      <c r="AA48" s="64">
        <f t="shared" si="14"/>
        <v>98.440081988994393</v>
      </c>
      <c r="AB48" s="81">
        <f t="shared" si="14"/>
        <v>100</v>
      </c>
      <c r="AC48" s="64">
        <f t="shared" si="14"/>
        <v>97.894876173103043</v>
      </c>
      <c r="AD48" s="64">
        <f t="shared" si="14"/>
        <v>97.353692541111826</v>
      </c>
      <c r="AE48" s="241" t="s">
        <v>330</v>
      </c>
    </row>
    <row r="49" spans="1:31" s="109" customFormat="1" ht="18" customHeight="1">
      <c r="A49" s="150" t="s">
        <v>503</v>
      </c>
      <c r="B49" s="118" t="s">
        <v>354</v>
      </c>
      <c r="C49" s="248">
        <f>IF(AND(ISNUMBER(C12),($C12)&gt;0),C12/$C12*100,0)</f>
        <v>0</v>
      </c>
      <c r="D49" s="116">
        <f>IF(AND(ISNUMBER(D12),($C12)&gt;0),D12/$C12*100,0)</f>
        <v>0</v>
      </c>
      <c r="E49" s="116">
        <f>IF(AND(ISNUMBER(E12),($C12)&gt;0),E12/$C12*100,0)</f>
        <v>0</v>
      </c>
      <c r="F49" s="116">
        <f>IF(AND(ISNUMBER(F12),($C12)&gt;0),F12/$C12*100,0)</f>
        <v>0</v>
      </c>
      <c r="G49" s="116">
        <f>IF(AND(ISNUMBER(G12),($C12)&gt;0),G12/$C12*100,0)</f>
        <v>0</v>
      </c>
      <c r="H49" s="81">
        <f>IF(AND(ISNUMBER(H12),($H12)&gt;0),H12/$H12*100,0)</f>
        <v>100</v>
      </c>
      <c r="I49" s="64">
        <f t="shared" ref="I49:AD49" si="15">IF(AND(ISNUMBER(I12),($H12)&gt;0),I12/$H12*100,0)</f>
        <v>97.4886729513224</v>
      </c>
      <c r="J49" s="64">
        <f t="shared" si="15"/>
        <v>93.341360176982775</v>
      </c>
      <c r="K49" s="64">
        <f t="shared" si="15"/>
        <v>88.312855216894604</v>
      </c>
      <c r="L49" s="64">
        <f t="shared" si="15"/>
        <v>87.706614046218533</v>
      </c>
      <c r="M49" s="64">
        <f t="shared" si="15"/>
        <v>84.589581377253765</v>
      </c>
      <c r="N49" s="64">
        <f t="shared" si="15"/>
        <v>81.215765689846251</v>
      </c>
      <c r="O49" s="64">
        <f t="shared" si="15"/>
        <v>77.3204896819053</v>
      </c>
      <c r="P49" s="64">
        <f t="shared" si="15"/>
        <v>74.068847608996577</v>
      </c>
      <c r="Q49" s="64">
        <f t="shared" si="15"/>
        <v>69.2273054487286</v>
      </c>
      <c r="R49" s="64">
        <f t="shared" si="15"/>
        <v>66.187938242689498</v>
      </c>
      <c r="S49" s="64">
        <f t="shared" si="15"/>
        <v>62.578391304713833</v>
      </c>
      <c r="T49" s="64">
        <f t="shared" si="15"/>
        <v>60.477134809378839</v>
      </c>
      <c r="U49" s="64">
        <f t="shared" si="15"/>
        <v>59.469875973892428</v>
      </c>
      <c r="V49" s="64">
        <f t="shared" si="15"/>
        <v>57.271837796204551</v>
      </c>
      <c r="W49" s="64">
        <f t="shared" si="15"/>
        <v>56.561336096525508</v>
      </c>
      <c r="X49" s="64">
        <f t="shared" si="15"/>
        <v>55.490979634528038</v>
      </c>
      <c r="Y49" s="64">
        <f t="shared" si="15"/>
        <v>56.058233332983789</v>
      </c>
      <c r="Z49" s="64">
        <f t="shared" si="15"/>
        <v>55.626772492105722</v>
      </c>
      <c r="AA49" s="64">
        <f t="shared" si="15"/>
        <v>54.519178700331494</v>
      </c>
      <c r="AB49" s="64">
        <f t="shared" si="15"/>
        <v>54.389742005612028</v>
      </c>
      <c r="AC49" s="64">
        <f t="shared" si="15"/>
        <v>53.290197589747343</v>
      </c>
      <c r="AD49" s="64">
        <f t="shared" si="15"/>
        <v>52.643692619555502</v>
      </c>
      <c r="AE49" s="241" t="s">
        <v>330</v>
      </c>
    </row>
    <row r="50" spans="1:31" s="109" customFormat="1" ht="18" customHeight="1">
      <c r="A50" s="133"/>
      <c r="B50" s="118" t="s">
        <v>359</v>
      </c>
      <c r="C50" s="248">
        <f>IF(AND(ISNUMBER(C12),($M$12)&gt;0),C12/$M$12*100,0)</f>
        <v>0</v>
      </c>
      <c r="D50" s="116">
        <f>IF(AND(ISNUMBER(D12),($M$12)&gt;0),D12/$M$12*100,0)</f>
        <v>0</v>
      </c>
      <c r="E50" s="116">
        <f>IF(AND(ISNUMBER(E12),($M$12)&gt;0),E12/$M$12*100,0)</f>
        <v>0</v>
      </c>
      <c r="F50" s="116">
        <f>IF(AND(ISNUMBER(F12),($M$12)&gt;0),F12/$M$12*100,0)</f>
        <v>0</v>
      </c>
      <c r="G50" s="116">
        <f>IF(AND(ISNUMBER(G12),($M$12)&gt;0),G12/$M$12*100,0)</f>
        <v>0</v>
      </c>
      <c r="H50" s="64">
        <f>IF(AND(ISNUMBER(H12),($AB$12)&gt;0),H12/$AB$12*100,0)</f>
        <v>183.85819883036368</v>
      </c>
      <c r="I50" s="64">
        <f t="shared" ref="I50:AD50" si="16">IF(AND(ISNUMBER(I12),($AB$12)&gt;0),I12/$AB$12*100,0)</f>
        <v>179.24091815192529</v>
      </c>
      <c r="J50" s="64">
        <f t="shared" si="16"/>
        <v>171.6157435851629</v>
      </c>
      <c r="K50" s="64">
        <f t="shared" si="16"/>
        <v>162.37042493744929</v>
      </c>
      <c r="L50" s="64">
        <f t="shared" si="16"/>
        <v>161.25580084047616</v>
      </c>
      <c r="M50" s="64">
        <f t="shared" si="16"/>
        <v>155.52488071836353</v>
      </c>
      <c r="N50" s="64">
        <f t="shared" si="16"/>
        <v>149.32184396363982</v>
      </c>
      <c r="O50" s="64">
        <f t="shared" si="16"/>
        <v>142.16005965596827</v>
      </c>
      <c r="P50" s="64">
        <f t="shared" si="16"/>
        <v>136.18164910830802</v>
      </c>
      <c r="Q50" s="64">
        <f t="shared" si="16"/>
        <v>127.28007689682661</v>
      </c>
      <c r="R50" s="64">
        <f t="shared" si="16"/>
        <v>121.69195109596235</v>
      </c>
      <c r="S50" s="64">
        <f t="shared" si="16"/>
        <v>115.05550310986376</v>
      </c>
      <c r="T50" s="64">
        <f t="shared" si="16"/>
        <v>111.19217076473483</v>
      </c>
      <c r="U50" s="64">
        <f t="shared" si="16"/>
        <v>109.34024281224981</v>
      </c>
      <c r="V50" s="64">
        <f t="shared" si="16"/>
        <v>105.29896940914914</v>
      </c>
      <c r="W50" s="64">
        <f t="shared" si="16"/>
        <v>103.99265378146012</v>
      </c>
      <c r="X50" s="64">
        <f t="shared" si="16"/>
        <v>102.02471566936717</v>
      </c>
      <c r="Y50" s="64">
        <f t="shared" si="16"/>
        <v>103.06765810214654</v>
      </c>
      <c r="Z50" s="64">
        <f t="shared" si="16"/>
        <v>102.2743819714498</v>
      </c>
      <c r="AA50" s="64">
        <f t="shared" si="16"/>
        <v>100.23797997553676</v>
      </c>
      <c r="AB50" s="81">
        <f t="shared" si="16"/>
        <v>100</v>
      </c>
      <c r="AC50" s="64">
        <f t="shared" si="16"/>
        <v>97.978397441651339</v>
      </c>
      <c r="AD50" s="64">
        <f t="shared" si="16"/>
        <v>96.789745048107847</v>
      </c>
      <c r="AE50" s="241" t="s">
        <v>330</v>
      </c>
    </row>
    <row r="51" spans="1:31" s="109" customFormat="1" ht="18" customHeight="1">
      <c r="A51" s="150" t="s">
        <v>333</v>
      </c>
      <c r="B51" s="118" t="s">
        <v>354</v>
      </c>
      <c r="C51" s="245">
        <f>IF(AND(ISNUMBER(C13),($H13)&gt;0),C13/$H13*100,0)</f>
        <v>0</v>
      </c>
      <c r="D51" s="64">
        <f t="shared" ref="D51:G51" si="17">IF(AND(ISNUMBER(D13),($H13)&gt;0),D13/$H13*100,0)</f>
        <v>0</v>
      </c>
      <c r="E51" s="64">
        <f t="shared" si="17"/>
        <v>0</v>
      </c>
      <c r="F51" s="64">
        <f t="shared" si="17"/>
        <v>0</v>
      </c>
      <c r="G51" s="64">
        <f t="shared" si="17"/>
        <v>0</v>
      </c>
      <c r="H51" s="81">
        <f>IF(AND(ISNUMBER(H13),($H13)&gt;0),H13/$H13*100,0)</f>
        <v>100</v>
      </c>
      <c r="I51" s="64">
        <f t="shared" ref="I51:AD51" si="18">IF(AND(ISNUMBER(I13),($H13)&gt;0),I13/$H13*100,0)</f>
        <v>91.613923183443788</v>
      </c>
      <c r="J51" s="64">
        <f t="shared" si="18"/>
        <v>98.950477289266018</v>
      </c>
      <c r="K51" s="64">
        <f t="shared" si="18"/>
        <v>105.99211618728481</v>
      </c>
      <c r="L51" s="64">
        <f t="shared" si="18"/>
        <v>107.49848998040834</v>
      </c>
      <c r="M51" s="64">
        <f t="shared" si="18"/>
        <v>73.122805406515155</v>
      </c>
      <c r="N51" s="64">
        <f t="shared" si="18"/>
        <v>90.477520850002875</v>
      </c>
      <c r="O51" s="64">
        <f t="shared" si="18"/>
        <v>98.287172410718014</v>
      </c>
      <c r="P51" s="64">
        <f t="shared" si="18"/>
        <v>100.78517061344212</v>
      </c>
      <c r="Q51" s="64">
        <f t="shared" si="18"/>
        <v>106.23889913855005</v>
      </c>
      <c r="R51" s="64">
        <f t="shared" si="18"/>
        <v>109.37232138640942</v>
      </c>
      <c r="S51" s="64">
        <f t="shared" si="18"/>
        <v>113.7535804157684</v>
      </c>
      <c r="T51" s="64">
        <f t="shared" si="18"/>
        <v>119.03115222813388</v>
      </c>
      <c r="U51" s="64">
        <f t="shared" si="18"/>
        <v>118.50316276536775</v>
      </c>
      <c r="V51" s="64">
        <f t="shared" si="18"/>
        <v>121.66137302007225</v>
      </c>
      <c r="W51" s="64">
        <f t="shared" si="18"/>
        <v>125.7334420276118</v>
      </c>
      <c r="X51" s="64">
        <f t="shared" si="18"/>
        <v>130.78982810086865</v>
      </c>
      <c r="Y51" s="64">
        <f t="shared" si="18"/>
        <v>132.88143884097988</v>
      </c>
      <c r="Z51" s="64">
        <f t="shared" si="18"/>
        <v>132.9216617736698</v>
      </c>
      <c r="AA51" s="64">
        <f t="shared" si="18"/>
        <v>134.98950775674578</v>
      </c>
      <c r="AB51" s="64">
        <f t="shared" si="18"/>
        <v>137.46481249724616</v>
      </c>
      <c r="AC51" s="64">
        <f t="shared" si="18"/>
        <v>137.0062372629981</v>
      </c>
      <c r="AD51" s="64">
        <f t="shared" si="18"/>
        <v>133.99241248847395</v>
      </c>
      <c r="AE51" s="241" t="s">
        <v>330</v>
      </c>
    </row>
    <row r="52" spans="1:31" s="109" customFormat="1" ht="18" customHeight="1">
      <c r="A52" s="133"/>
      <c r="B52" s="118" t="s">
        <v>359</v>
      </c>
      <c r="C52" s="245">
        <f>IF(AND(ISNUMBER(C13),($AB$13)&gt;0),C13/$AB$13*100,0)</f>
        <v>0</v>
      </c>
      <c r="D52" s="64">
        <f t="shared" ref="D52:G52" si="19">IF(AND(ISNUMBER(D13),($AB$13)&gt;0),D13/$AB$13*100,0)</f>
        <v>0</v>
      </c>
      <c r="E52" s="64">
        <f t="shared" si="19"/>
        <v>0</v>
      </c>
      <c r="F52" s="64">
        <f t="shared" si="19"/>
        <v>0</v>
      </c>
      <c r="G52" s="64">
        <f t="shared" si="19"/>
        <v>0</v>
      </c>
      <c r="H52" s="64">
        <f>IF(AND(ISNUMBER(H13),($AB$13)&gt;0),H13/$AB$13*100,0)</f>
        <v>72.745889063067182</v>
      </c>
      <c r="I52" s="64">
        <f t="shared" ref="I52:AD52" si="20">IF(AND(ISNUMBER(I13),($AB$13)&gt;0),I13/$AB$13*100,0)</f>
        <v>66.645362925351606</v>
      </c>
      <c r="J52" s="64">
        <f t="shared" si="20"/>
        <v>71.98240443622494</v>
      </c>
      <c r="K52" s="64">
        <f t="shared" si="20"/>
        <v>77.104907257199486</v>
      </c>
      <c r="L52" s="64">
        <f t="shared" si="20"/>
        <v>78.200732265620232</v>
      </c>
      <c r="M52" s="64">
        <f t="shared" si="20"/>
        <v>53.193834900826012</v>
      </c>
      <c r="N52" s="64">
        <f t="shared" si="20"/>
        <v>65.818676944556572</v>
      </c>
      <c r="O52" s="64">
        <f t="shared" si="20"/>
        <v>71.499877405126497</v>
      </c>
      <c r="P52" s="64">
        <f t="shared" si="20"/>
        <v>73.317068406477588</v>
      </c>
      <c r="Q52" s="64">
        <f t="shared" si="20"/>
        <v>77.284431709153452</v>
      </c>
      <c r="R52" s="64">
        <f t="shared" si="20"/>
        <v>79.563867581458695</v>
      </c>
      <c r="S52" s="64">
        <f t="shared" si="20"/>
        <v>82.751053414521792</v>
      </c>
      <c r="T52" s="64">
        <f t="shared" si="20"/>
        <v>86.590269950368892</v>
      </c>
      <c r="U52" s="64">
        <f t="shared" si="20"/>
        <v>86.206179321520352</v>
      </c>
      <c r="V52" s="64">
        <f t="shared" si="20"/>
        <v>88.503647449786101</v>
      </c>
      <c r="W52" s="64">
        <f t="shared" si="20"/>
        <v>91.46591025258239</v>
      </c>
      <c r="X52" s="64">
        <f t="shared" si="20"/>
        <v>95.144223256034167</v>
      </c>
      <c r="Y52" s="64">
        <f t="shared" si="20"/>
        <v>96.665784084666683</v>
      </c>
      <c r="Z52" s="64">
        <f t="shared" si="20"/>
        <v>96.695044614659224</v>
      </c>
      <c r="AA52" s="64">
        <f t="shared" si="20"/>
        <v>98.199317559502759</v>
      </c>
      <c r="AB52" s="81">
        <f t="shared" si="20"/>
        <v>100</v>
      </c>
      <c r="AC52" s="64">
        <f t="shared" si="20"/>
        <v>99.666405368823206</v>
      </c>
      <c r="AD52" s="64">
        <f t="shared" si="20"/>
        <v>97.473971741792624</v>
      </c>
      <c r="AE52" s="241" t="s">
        <v>330</v>
      </c>
    </row>
    <row r="53" spans="1:31" s="109" customFormat="1" ht="18" customHeight="1">
      <c r="A53" s="150" t="s">
        <v>334</v>
      </c>
      <c r="B53" s="118" t="s">
        <v>354</v>
      </c>
      <c r="C53" s="245">
        <f>IF(AND(ISNUMBER(C14),($H14)&gt;0),C14/$H14*100,0)</f>
        <v>0</v>
      </c>
      <c r="D53" s="64">
        <f t="shared" ref="D53:G53" si="21">IF(AND(ISNUMBER(D14),($H14)&gt;0),D14/$H14*100,0)</f>
        <v>0</v>
      </c>
      <c r="E53" s="64">
        <f t="shared" si="21"/>
        <v>0</v>
      </c>
      <c r="F53" s="64">
        <f t="shared" si="21"/>
        <v>0</v>
      </c>
      <c r="G53" s="64">
        <f t="shared" si="21"/>
        <v>0</v>
      </c>
      <c r="H53" s="81">
        <f>IF(AND(ISNUMBER(H14),($H14)&gt;0),H14/$H14*100,0)</f>
        <v>100</v>
      </c>
      <c r="I53" s="64">
        <f t="shared" ref="I53:AD53" si="22">IF(AND(ISNUMBER(I14),($H14)&gt;0),I14/$H14*100,0)</f>
        <v>97.884033727629955</v>
      </c>
      <c r="J53" s="64">
        <f t="shared" si="22"/>
        <v>79.311539363634054</v>
      </c>
      <c r="K53" s="64">
        <f t="shared" si="22"/>
        <v>85.463618363589006</v>
      </c>
      <c r="L53" s="64">
        <f t="shared" si="22"/>
        <v>71.241373187777796</v>
      </c>
      <c r="M53" s="64">
        <f t="shared" si="22"/>
        <v>26.165499544717129</v>
      </c>
      <c r="N53" s="64">
        <f t="shared" si="22"/>
        <v>27.194920118151668</v>
      </c>
      <c r="O53" s="64">
        <f t="shared" si="22"/>
        <v>30.58919178572847</v>
      </c>
      <c r="P53" s="64">
        <f t="shared" si="22"/>
        <v>33.165806421313683</v>
      </c>
      <c r="Q53" s="64">
        <f t="shared" si="22"/>
        <v>31.66780935432903</v>
      </c>
      <c r="R53" s="64">
        <f t="shared" si="22"/>
        <v>26.029546253081747</v>
      </c>
      <c r="S53" s="64">
        <f t="shared" si="22"/>
        <v>17.942687404555095</v>
      </c>
      <c r="T53" s="64">
        <f t="shared" si="22"/>
        <v>17.521259644390113</v>
      </c>
      <c r="U53" s="64">
        <f t="shared" si="22"/>
        <v>18.952432991739148</v>
      </c>
      <c r="V53" s="64">
        <f t="shared" si="22"/>
        <v>13.54571982535759</v>
      </c>
      <c r="W53" s="64">
        <f t="shared" si="22"/>
        <v>9.8954089410899737</v>
      </c>
      <c r="X53" s="64">
        <f t="shared" si="22"/>
        <v>6.0854964791153003</v>
      </c>
      <c r="Y53" s="64">
        <f t="shared" si="22"/>
        <v>5.0567291721598115</v>
      </c>
      <c r="Z53" s="64">
        <f t="shared" si="22"/>
        <v>5.9001547019941611</v>
      </c>
      <c r="AA53" s="64">
        <f t="shared" si="22"/>
        <v>4.5794673620966906</v>
      </c>
      <c r="AB53" s="64">
        <f t="shared" si="22"/>
        <v>5.0686073281170421</v>
      </c>
      <c r="AC53" s="64">
        <f t="shared" si="22"/>
        <v>4.9446532628276882</v>
      </c>
      <c r="AD53" s="64">
        <f t="shared" si="22"/>
        <v>4.3174751526896067</v>
      </c>
      <c r="AE53" s="241" t="s">
        <v>330</v>
      </c>
    </row>
    <row r="54" spans="1:31" s="109" customFormat="1" ht="18" customHeight="1">
      <c r="A54" s="133"/>
      <c r="B54" s="118" t="s">
        <v>359</v>
      </c>
      <c r="C54" s="245">
        <f>IF(AND(ISNUMBER(C14),($AB14)&gt;0),C14/$AB14*100,0)</f>
        <v>0</v>
      </c>
      <c r="D54" s="64">
        <f t="shared" ref="D54:G54" si="23">IF(AND(ISNUMBER(D14),($AB14)&gt;0),D14/$AB14*100,0)</f>
        <v>0</v>
      </c>
      <c r="E54" s="64">
        <f t="shared" si="23"/>
        <v>0</v>
      </c>
      <c r="F54" s="64">
        <f t="shared" si="23"/>
        <v>0</v>
      </c>
      <c r="G54" s="64">
        <f t="shared" si="23"/>
        <v>0</v>
      </c>
      <c r="H54" s="64">
        <f>IF(AND(ISNUMBER(H14),($AB14)&gt;0),H14/$AB14*100,0)</f>
        <v>1972.9285290117239</v>
      </c>
      <c r="I54" s="64">
        <f t="shared" ref="I54:AD54" si="24">IF(AND(ISNUMBER(I14),($AB14)&gt;0),I14/$AB14*100,0)</f>
        <v>1931.1820267598694</v>
      </c>
      <c r="J54" s="64">
        <f t="shared" si="24"/>
        <v>1564.7599869034996</v>
      </c>
      <c r="K54" s="64">
        <f t="shared" si="24"/>
        <v>1686.1361086209499</v>
      </c>
      <c r="L54" s="64">
        <f t="shared" si="24"/>
        <v>1405.5413760813772</v>
      </c>
      <c r="M54" s="64">
        <f t="shared" si="24"/>
        <v>516.22660527615699</v>
      </c>
      <c r="N54" s="64">
        <f t="shared" si="24"/>
        <v>536.53633745296304</v>
      </c>
      <c r="O54" s="64">
        <f t="shared" si="24"/>
        <v>603.50289153474773</v>
      </c>
      <c r="P54" s="64">
        <f t="shared" si="24"/>
        <v>654.33765676289988</v>
      </c>
      <c r="Q54" s="64">
        <f t="shared" si="24"/>
        <v>624.78324526460074</v>
      </c>
      <c r="R54" s="64">
        <f t="shared" si="24"/>
        <v>513.54434399935201</v>
      </c>
      <c r="S54" s="64">
        <f t="shared" si="24"/>
        <v>353.99639867586069</v>
      </c>
      <c r="T54" s="64">
        <f t="shared" si="24"/>
        <v>345.68193016639071</v>
      </c>
      <c r="U54" s="64">
        <f t="shared" si="24"/>
        <v>373.91795743585175</v>
      </c>
      <c r="V54" s="64">
        <f t="shared" si="24"/>
        <v>267.247370894477</v>
      </c>
      <c r="W54" s="64">
        <f t="shared" si="24"/>
        <v>195.22934606114103</v>
      </c>
      <c r="X54" s="64">
        <f t="shared" si="24"/>
        <v>120.06249616846974</v>
      </c>
      <c r="Y54" s="64">
        <f t="shared" si="24"/>
        <v>99.765652472399296</v>
      </c>
      <c r="Z54" s="64">
        <f t="shared" si="24"/>
        <v>116.40583537146946</v>
      </c>
      <c r="AA54" s="64">
        <f t="shared" si="24"/>
        <v>90.349618063586234</v>
      </c>
      <c r="AB54" s="81">
        <f t="shared" si="24"/>
        <v>100</v>
      </c>
      <c r="AC54" s="64">
        <f t="shared" si="24"/>
        <v>97.554474883036519</v>
      </c>
      <c r="AD54" s="64">
        <f t="shared" si="24"/>
        <v>85.18069902040574</v>
      </c>
      <c r="AE54" s="241" t="s">
        <v>330</v>
      </c>
    </row>
    <row r="55" spans="1:31" s="109" customFormat="1" ht="18" customHeight="1">
      <c r="A55" s="150" t="s">
        <v>504</v>
      </c>
      <c r="B55" s="118" t="s">
        <v>354</v>
      </c>
      <c r="C55" s="245">
        <f>IF(AND(ISNUMBER(C15),($H15)&gt;0),C15/$H15*100,0)</f>
        <v>0</v>
      </c>
      <c r="D55" s="64">
        <f t="shared" ref="D55:G55" si="25">IF(AND(ISNUMBER(D15),($H15)&gt;0),D15/$H15*100,0)</f>
        <v>0</v>
      </c>
      <c r="E55" s="64">
        <f t="shared" si="25"/>
        <v>0</v>
      </c>
      <c r="F55" s="64">
        <f t="shared" si="25"/>
        <v>0</v>
      </c>
      <c r="G55" s="64">
        <f t="shared" si="25"/>
        <v>0</v>
      </c>
      <c r="H55" s="81">
        <f>IF(AND(ISNUMBER(H15),($H15)&gt;0),H15/$H15*100,0)</f>
        <v>100</v>
      </c>
      <c r="I55" s="64">
        <f t="shared" ref="I55:AD55" si="26">IF(AND(ISNUMBER(I15),($H15)&gt;0),I15/$H15*100,0)</f>
        <v>95.289160908541987</v>
      </c>
      <c r="J55" s="64">
        <f t="shared" si="26"/>
        <v>94.459608448539043</v>
      </c>
      <c r="K55" s="64">
        <f t="shared" si="26"/>
        <v>91.058894568959886</v>
      </c>
      <c r="L55" s="64">
        <f t="shared" si="26"/>
        <v>66.33142117671818</v>
      </c>
      <c r="M55" s="64">
        <f t="shared" si="26"/>
        <v>62.972067806030218</v>
      </c>
      <c r="N55" s="64">
        <f t="shared" si="26"/>
        <v>58.012864403611452</v>
      </c>
      <c r="O55" s="64">
        <f t="shared" si="26"/>
        <v>47.660136331351339</v>
      </c>
      <c r="P55" s="64">
        <f t="shared" si="26"/>
        <v>46.595639643877909</v>
      </c>
      <c r="Q55" s="64">
        <f t="shared" si="26"/>
        <v>50.116202595405845</v>
      </c>
      <c r="R55" s="64">
        <f t="shared" si="26"/>
        <v>50.285485004214934</v>
      </c>
      <c r="S55" s="64">
        <f t="shared" si="26"/>
        <v>49.490805633914498</v>
      </c>
      <c r="T55" s="64">
        <f t="shared" si="26"/>
        <v>47.773368670521755</v>
      </c>
      <c r="U55" s="64">
        <f t="shared" si="26"/>
        <v>45.501768460378571</v>
      </c>
      <c r="V55" s="64">
        <f t="shared" si="26"/>
        <v>45.500055608996611</v>
      </c>
      <c r="W55" s="64">
        <f t="shared" si="26"/>
        <v>46.427316209030465</v>
      </c>
      <c r="X55" s="64">
        <f t="shared" si="26"/>
        <v>46.933794821918376</v>
      </c>
      <c r="Y55" s="64">
        <f t="shared" si="26"/>
        <v>47.663844300543943</v>
      </c>
      <c r="Z55" s="64">
        <f t="shared" si="26"/>
        <v>48.280602088039046</v>
      </c>
      <c r="AA55" s="64">
        <f t="shared" si="26"/>
        <v>48.853361144697452</v>
      </c>
      <c r="AB55" s="64">
        <f t="shared" si="26"/>
        <v>51.677362840809572</v>
      </c>
      <c r="AC55" s="64">
        <f t="shared" si="26"/>
        <v>54.792605338039145</v>
      </c>
      <c r="AD55" s="64">
        <f t="shared" si="26"/>
        <v>59.289396590503905</v>
      </c>
      <c r="AE55" s="241" t="s">
        <v>330</v>
      </c>
    </row>
    <row r="56" spans="1:31" s="109" customFormat="1" ht="18" customHeight="1">
      <c r="A56" s="124"/>
      <c r="B56" s="118" t="s">
        <v>359</v>
      </c>
      <c r="C56" s="245">
        <f>IF(AND(ISNUMBER(C15),($AB$15)&gt;0),C15/$AB$15*100,0)</f>
        <v>0</v>
      </c>
      <c r="D56" s="64">
        <f t="shared" ref="D56:G56" si="27">IF(AND(ISNUMBER(D15),($AB$15)&gt;0),D15/$AB$15*100,0)</f>
        <v>0</v>
      </c>
      <c r="E56" s="64">
        <f t="shared" si="27"/>
        <v>0</v>
      </c>
      <c r="F56" s="64">
        <f t="shared" si="27"/>
        <v>0</v>
      </c>
      <c r="G56" s="64">
        <f t="shared" si="27"/>
        <v>0</v>
      </c>
      <c r="H56" s="64">
        <f>IF(AND(ISNUMBER(H15),($AB$15)&gt;0),H15/$AB$15*100,0)</f>
        <v>193.50832647564994</v>
      </c>
      <c r="I56" s="64">
        <f t="shared" ref="I56:AD56" si="28">IF(AND(ISNUMBER(I15),($AB$15)&gt;0),I15/$AB$15*100,0)</f>
        <v>184.39246058680882</v>
      </c>
      <c r="J56" s="64">
        <f t="shared" si="28"/>
        <v>182.78720750421954</v>
      </c>
      <c r="K56" s="64">
        <f t="shared" si="28"/>
        <v>176.20654298762076</v>
      </c>
      <c r="L56" s="64">
        <f t="shared" si="28"/>
        <v>128.35682304658224</v>
      </c>
      <c r="M56" s="64">
        <f t="shared" si="28"/>
        <v>121.8561945585606</v>
      </c>
      <c r="N56" s="64">
        <f t="shared" si="28"/>
        <v>112.25972304801655</v>
      </c>
      <c r="O56" s="64">
        <f t="shared" si="28"/>
        <v>92.226332210811208</v>
      </c>
      <c r="P56" s="64">
        <f t="shared" si="28"/>
        <v>90.166442485492624</v>
      </c>
      <c r="Q56" s="64">
        <f t="shared" si="28"/>
        <v>96.979024935516094</v>
      </c>
      <c r="R56" s="64">
        <f t="shared" si="28"/>
        <v>97.306600491820234</v>
      </c>
      <c r="S56" s="64">
        <f t="shared" si="28"/>
        <v>95.768829741504618</v>
      </c>
      <c r="T56" s="64">
        <f t="shared" si="28"/>
        <v>92.445446215369103</v>
      </c>
      <c r="U56" s="64">
        <f t="shared" si="28"/>
        <v>88.049710664503678</v>
      </c>
      <c r="V56" s="64">
        <f t="shared" si="28"/>
        <v>88.04639615445943</v>
      </c>
      <c r="W56" s="64">
        <f t="shared" si="28"/>
        <v>89.840722623653022</v>
      </c>
      <c r="X56" s="64">
        <f t="shared" si="28"/>
        <v>90.820800911409478</v>
      </c>
      <c r="Y56" s="64">
        <f t="shared" si="28"/>
        <v>92.233507439942045</v>
      </c>
      <c r="Z56" s="64">
        <f t="shared" si="28"/>
        <v>93.426985112932073</v>
      </c>
      <c r="AA56" s="64">
        <f t="shared" si="28"/>
        <v>94.535321578209476</v>
      </c>
      <c r="AB56" s="81">
        <f t="shared" si="28"/>
        <v>100</v>
      </c>
      <c r="AC56" s="64">
        <f t="shared" si="28"/>
        <v>106.0282536220472</v>
      </c>
      <c r="AD56" s="64">
        <f t="shared" si="28"/>
        <v>114.72991911979516</v>
      </c>
      <c r="AE56" s="241" t="s">
        <v>330</v>
      </c>
    </row>
    <row r="57" spans="1:31" s="109" customFormat="1" ht="18" customHeight="1">
      <c r="A57" s="150" t="s">
        <v>335</v>
      </c>
      <c r="B57" s="118" t="s">
        <v>354</v>
      </c>
      <c r="C57" s="245">
        <f>IF(AND(ISNUMBER(C16),($H$15)&gt;0),C16/$H$15*100,0)</f>
        <v>0</v>
      </c>
      <c r="D57" s="64">
        <f t="shared" ref="D57:AD57" si="29">IF(AND(ISNUMBER(D16),($H$15)&gt;0),D16/$H$15*100,0)</f>
        <v>0</v>
      </c>
      <c r="E57" s="64">
        <f t="shared" si="29"/>
        <v>0</v>
      </c>
      <c r="F57" s="64">
        <f t="shared" si="29"/>
        <v>0</v>
      </c>
      <c r="G57" s="64">
        <f t="shared" si="29"/>
        <v>0</v>
      </c>
      <c r="H57" s="64">
        <f t="shared" si="29"/>
        <v>0</v>
      </c>
      <c r="I57" s="64">
        <f t="shared" si="29"/>
        <v>0</v>
      </c>
      <c r="J57" s="64">
        <f t="shared" si="29"/>
        <v>0</v>
      </c>
      <c r="K57" s="64">
        <f t="shared" si="29"/>
        <v>0</v>
      </c>
      <c r="L57" s="64">
        <f t="shared" si="29"/>
        <v>0</v>
      </c>
      <c r="M57" s="64">
        <f t="shared" si="29"/>
        <v>0</v>
      </c>
      <c r="N57" s="64">
        <f t="shared" si="29"/>
        <v>0</v>
      </c>
      <c r="O57" s="64">
        <f t="shared" si="29"/>
        <v>0</v>
      </c>
      <c r="P57" s="64">
        <f t="shared" si="29"/>
        <v>0</v>
      </c>
      <c r="Q57" s="64">
        <f t="shared" si="29"/>
        <v>0</v>
      </c>
      <c r="R57" s="64">
        <f t="shared" si="29"/>
        <v>0</v>
      </c>
      <c r="S57" s="64">
        <f t="shared" si="29"/>
        <v>2.9255547484937722E-2</v>
      </c>
      <c r="T57" s="64">
        <f t="shared" si="29"/>
        <v>6.1170690195778879E-2</v>
      </c>
      <c r="U57" s="64">
        <f t="shared" si="29"/>
        <v>0.32181102233431497</v>
      </c>
      <c r="V57" s="64">
        <f t="shared" si="29"/>
        <v>0.37234333162648015</v>
      </c>
      <c r="W57" s="64">
        <f t="shared" si="29"/>
        <v>0.82979371048187001</v>
      </c>
      <c r="X57" s="64">
        <f t="shared" si="29"/>
        <v>0.79787856777102895</v>
      </c>
      <c r="Y57" s="64">
        <f t="shared" si="29"/>
        <v>0.39362009343370757</v>
      </c>
      <c r="Z57" s="64">
        <f t="shared" si="29"/>
        <v>9.5745428132523458E-2</v>
      </c>
      <c r="AA57" s="64">
        <f t="shared" si="29"/>
        <v>8.5107047228909743E-2</v>
      </c>
      <c r="AB57" s="64">
        <f t="shared" si="29"/>
        <v>0</v>
      </c>
      <c r="AC57" s="64">
        <f t="shared" si="29"/>
        <v>0</v>
      </c>
      <c r="AD57" s="64">
        <f t="shared" si="29"/>
        <v>0</v>
      </c>
      <c r="AE57" s="241" t="s">
        <v>330</v>
      </c>
    </row>
    <row r="58" spans="1:31" s="109" customFormat="1" ht="18" customHeight="1">
      <c r="A58" s="124"/>
      <c r="B58" s="118" t="s">
        <v>359</v>
      </c>
      <c r="C58" s="245">
        <f>IF(AND(ISNUMBER(C17),($AB$15)&gt;0),C17/$AB$15*100,0)</f>
        <v>0</v>
      </c>
      <c r="D58" s="64">
        <f t="shared" ref="D58:AD58" si="30">IF(AND(ISNUMBER(D17),($AB$15)&gt;0),D17/$AB$15*100,0)</f>
        <v>0</v>
      </c>
      <c r="E58" s="64">
        <f t="shared" si="30"/>
        <v>0</v>
      </c>
      <c r="F58" s="64">
        <f t="shared" si="30"/>
        <v>0</v>
      </c>
      <c r="G58" s="64">
        <f t="shared" si="30"/>
        <v>0</v>
      </c>
      <c r="H58" s="64">
        <f t="shared" si="30"/>
        <v>0</v>
      </c>
      <c r="I58" s="64">
        <f t="shared" si="30"/>
        <v>0</v>
      </c>
      <c r="J58" s="64">
        <f t="shared" si="30"/>
        <v>0</v>
      </c>
      <c r="K58" s="64">
        <f t="shared" si="30"/>
        <v>0</v>
      </c>
      <c r="L58" s="64">
        <f t="shared" si="30"/>
        <v>0</v>
      </c>
      <c r="M58" s="64">
        <f t="shared" si="30"/>
        <v>0</v>
      </c>
      <c r="N58" s="64">
        <f t="shared" si="30"/>
        <v>0</v>
      </c>
      <c r="O58" s="64">
        <f t="shared" si="30"/>
        <v>0</v>
      </c>
      <c r="P58" s="64">
        <f t="shared" si="30"/>
        <v>0</v>
      </c>
      <c r="Q58" s="64">
        <f t="shared" si="30"/>
        <v>0</v>
      </c>
      <c r="R58" s="64">
        <f t="shared" si="30"/>
        <v>0</v>
      </c>
      <c r="S58" s="64">
        <f t="shared" si="30"/>
        <v>0</v>
      </c>
      <c r="T58" s="64">
        <f t="shared" si="30"/>
        <v>0</v>
      </c>
      <c r="U58" s="64">
        <f t="shared" si="30"/>
        <v>0</v>
      </c>
      <c r="V58" s="64">
        <f t="shared" si="30"/>
        <v>0</v>
      </c>
      <c r="W58" s="64">
        <f t="shared" si="30"/>
        <v>0</v>
      </c>
      <c r="X58" s="64">
        <f t="shared" si="30"/>
        <v>0</v>
      </c>
      <c r="Y58" s="64">
        <f t="shared" si="30"/>
        <v>0</v>
      </c>
      <c r="Z58" s="64">
        <f t="shared" si="30"/>
        <v>0</v>
      </c>
      <c r="AA58" s="64">
        <f t="shared" si="30"/>
        <v>0</v>
      </c>
      <c r="AB58" s="64">
        <f t="shared" si="30"/>
        <v>0</v>
      </c>
      <c r="AC58" s="64">
        <f t="shared" si="30"/>
        <v>0</v>
      </c>
      <c r="AD58" s="64">
        <f t="shared" si="30"/>
        <v>0</v>
      </c>
      <c r="AE58" s="241" t="s">
        <v>330</v>
      </c>
    </row>
    <row r="59" spans="1:31" s="109" customFormat="1" ht="18" customHeight="1">
      <c r="A59" s="124" t="s">
        <v>505</v>
      </c>
      <c r="B59" s="108"/>
      <c r="C59" s="116"/>
      <c r="D59" s="110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5"/>
      <c r="AC59" s="135"/>
      <c r="AD59" s="135"/>
      <c r="AE59" s="241"/>
    </row>
    <row r="60" spans="1:31" s="109" customFormat="1" ht="18" customHeight="1">
      <c r="A60" s="150" t="s">
        <v>506</v>
      </c>
      <c r="B60" s="118" t="s">
        <v>354</v>
      </c>
      <c r="C60" s="245">
        <f>IF(AND(ISNUMBER(C18),($H18)&gt;0),C18/$H18*100,0)</f>
        <v>0</v>
      </c>
      <c r="D60" s="64">
        <f t="shared" ref="D60:G60" si="31">IF(AND(ISNUMBER(D18),($H18)&gt;0),D18/$H18*100,0)</f>
        <v>0</v>
      </c>
      <c r="E60" s="64">
        <f t="shared" si="31"/>
        <v>0</v>
      </c>
      <c r="F60" s="64">
        <f t="shared" si="31"/>
        <v>0</v>
      </c>
      <c r="G60" s="64">
        <f t="shared" si="31"/>
        <v>0</v>
      </c>
      <c r="H60" s="81">
        <f>IF(AND(ISNUMBER(H18),($H18)&gt;0),H18/$H18*100,0)</f>
        <v>100</v>
      </c>
      <c r="I60" s="64">
        <f t="shared" ref="I60:AD60" si="32">IF(AND(ISNUMBER(I18),($H18)&gt;0),I18/$H18*100,0)</f>
        <v>85.053160813956325</v>
      </c>
      <c r="J60" s="64">
        <f t="shared" si="32"/>
        <v>73.090867074271742</v>
      </c>
      <c r="K60" s="64">
        <f t="shared" si="32"/>
        <v>60.191144487708151</v>
      </c>
      <c r="L60" s="64">
        <f t="shared" si="32"/>
        <v>51.490544660590842</v>
      </c>
      <c r="M60" s="64">
        <f t="shared" si="32"/>
        <v>36.125268463261065</v>
      </c>
      <c r="N60" s="64">
        <f t="shared" si="32"/>
        <v>41.620663704535623</v>
      </c>
      <c r="O60" s="64">
        <f t="shared" si="32"/>
        <v>40.200807031881283</v>
      </c>
      <c r="P60" s="64">
        <f t="shared" si="32"/>
        <v>38.018936162774828</v>
      </c>
      <c r="Q60" s="64">
        <f t="shared" si="32"/>
        <v>45.224490452169256</v>
      </c>
      <c r="R60" s="64">
        <f t="shared" si="32"/>
        <v>41.942730677833708</v>
      </c>
      <c r="S60" s="64">
        <f t="shared" si="32"/>
        <v>34.005081384424507</v>
      </c>
      <c r="T60" s="64">
        <f t="shared" si="32"/>
        <v>37.321825955531622</v>
      </c>
      <c r="U60" s="64">
        <f t="shared" si="32"/>
        <v>37.252981579190539</v>
      </c>
      <c r="V60" s="64">
        <f t="shared" si="32"/>
        <v>31.723273735127659</v>
      </c>
      <c r="W60" s="64">
        <f t="shared" si="32"/>
        <v>29.134487132517094</v>
      </c>
      <c r="X60" s="64">
        <f t="shared" si="32"/>
        <v>27.121559522342061</v>
      </c>
      <c r="Y60" s="64">
        <f t="shared" si="32"/>
        <v>27.350235112986145</v>
      </c>
      <c r="Z60" s="64">
        <f t="shared" si="32"/>
        <v>26.916177960123704</v>
      </c>
      <c r="AA60" s="64">
        <f t="shared" si="32"/>
        <v>25.413746280672711</v>
      </c>
      <c r="AB60" s="64">
        <f t="shared" si="32"/>
        <v>18.582203399260955</v>
      </c>
      <c r="AC60" s="64">
        <f t="shared" si="32"/>
        <v>17.406992834045123</v>
      </c>
      <c r="AD60" s="64">
        <f t="shared" si="32"/>
        <v>17.169249643553403</v>
      </c>
      <c r="AE60" s="241" t="s">
        <v>330</v>
      </c>
    </row>
    <row r="61" spans="1:31" s="109" customFormat="1" ht="18" customHeight="1">
      <c r="A61" s="133"/>
      <c r="B61" s="118" t="s">
        <v>359</v>
      </c>
      <c r="C61" s="246">
        <f>IF(AND(ISNUMBER(C18),($AB$18)&gt;0),C18/$AB$18*100,0)</f>
        <v>0</v>
      </c>
      <c r="D61" s="240">
        <f t="shared" ref="D61:G61" si="33">IF(AND(ISNUMBER(D18),($AB$18)&gt;0),D18/$AB$18*100,0)</f>
        <v>0</v>
      </c>
      <c r="E61" s="240">
        <f t="shared" si="33"/>
        <v>0</v>
      </c>
      <c r="F61" s="240">
        <f t="shared" si="33"/>
        <v>0</v>
      </c>
      <c r="G61" s="240">
        <f t="shared" si="33"/>
        <v>0</v>
      </c>
      <c r="H61" s="240">
        <f>IF(AND(ISNUMBER(H18),($AB$18)&gt;0),H18/$AB$18*100,0)</f>
        <v>538.14931335848564</v>
      </c>
      <c r="I61" s="240">
        <f t="shared" ref="I61:AD61" si="34">IF(AND(ISNUMBER(I18),($AB$18)&gt;0),I18/$AB$18*100,0)</f>
        <v>457.71300090999449</v>
      </c>
      <c r="J61" s="240">
        <f t="shared" si="34"/>
        <v>393.33799928795679</v>
      </c>
      <c r="K61" s="240">
        <f t="shared" si="34"/>
        <v>323.91823076321538</v>
      </c>
      <c r="L61" s="240">
        <f t="shared" si="34"/>
        <v>277.09601253551398</v>
      </c>
      <c r="M61" s="240">
        <f t="shared" si="34"/>
        <v>194.40788418394891</v>
      </c>
      <c r="N61" s="240">
        <f t="shared" si="34"/>
        <v>223.98131594120287</v>
      </c>
      <c r="O61" s="240">
        <f t="shared" si="34"/>
        <v>216.34036700663887</v>
      </c>
      <c r="P61" s="240">
        <f t="shared" si="34"/>
        <v>204.59864390617372</v>
      </c>
      <c r="Q61" s="240">
        <f t="shared" si="34"/>
        <v>243.37528483822274</v>
      </c>
      <c r="R61" s="240">
        <f t="shared" si="34"/>
        <v>225.71451714656098</v>
      </c>
      <c r="S61" s="240">
        <f t="shared" si="34"/>
        <v>182.9981119772747</v>
      </c>
      <c r="T61" s="240">
        <f t="shared" si="34"/>
        <v>200.84715011254249</v>
      </c>
      <c r="U61" s="240">
        <f t="shared" si="34"/>
        <v>200.47666457397702</v>
      </c>
      <c r="V61" s="240">
        <f t="shared" si="34"/>
        <v>170.71857978042232</v>
      </c>
      <c r="W61" s="240">
        <f t="shared" si="34"/>
        <v>156.78704245415707</v>
      </c>
      <c r="X61" s="240">
        <f t="shared" si="34"/>
        <v>145.95448634159675</v>
      </c>
      <c r="Y61" s="240">
        <f t="shared" si="34"/>
        <v>147.18510246246638</v>
      </c>
      <c r="Z61" s="240">
        <f t="shared" si="34"/>
        <v>144.84922687475375</v>
      </c>
      <c r="AA61" s="240">
        <f t="shared" si="34"/>
        <v>136.76390110810786</v>
      </c>
      <c r="AB61" s="81">
        <f t="shared" si="34"/>
        <v>100</v>
      </c>
      <c r="AC61" s="240">
        <f t="shared" si="34"/>
        <v>93.675612412774626</v>
      </c>
      <c r="AD61" s="240">
        <f t="shared" si="34"/>
        <v>92.396199065586856</v>
      </c>
      <c r="AE61" s="241" t="s">
        <v>330</v>
      </c>
    </row>
    <row r="62" spans="1:31" s="109" customFormat="1" ht="18" customHeight="1">
      <c r="A62" s="150" t="s">
        <v>336</v>
      </c>
      <c r="B62" s="118" t="s">
        <v>354</v>
      </c>
      <c r="C62" s="245">
        <f>IF(AND(ISNUMBER(C19),($H19)&gt;0),C19/$H19*100,0)</f>
        <v>0</v>
      </c>
      <c r="D62" s="64">
        <f t="shared" ref="D62:G62" si="35">IF(AND(ISNUMBER(D19),($H19)&gt;0),D19/$H19*100,0)</f>
        <v>0</v>
      </c>
      <c r="E62" s="64">
        <f t="shared" si="35"/>
        <v>0</v>
      </c>
      <c r="F62" s="64">
        <f t="shared" si="35"/>
        <v>0</v>
      </c>
      <c r="G62" s="64">
        <f t="shared" si="35"/>
        <v>0</v>
      </c>
      <c r="H62" s="81">
        <f>IF(AND(ISNUMBER(H19),($H19)&gt;0),H19/$H19*100,0)</f>
        <v>100</v>
      </c>
      <c r="I62" s="64">
        <f t="shared" ref="I62:AD62" si="36">IF(AND(ISNUMBER(I19),($H19)&gt;0),I19/$H19*100,0)</f>
        <v>96.783604041065914</v>
      </c>
      <c r="J62" s="64">
        <f t="shared" si="36"/>
        <v>94.855343808250552</v>
      </c>
      <c r="K62" s="64">
        <f t="shared" si="36"/>
        <v>93.209777577751794</v>
      </c>
      <c r="L62" s="64">
        <f t="shared" si="36"/>
        <v>93.190815132394164</v>
      </c>
      <c r="M62" s="64">
        <f t="shared" si="36"/>
        <v>86.025613142185705</v>
      </c>
      <c r="N62" s="64">
        <f t="shared" si="36"/>
        <v>90.257405089059247</v>
      </c>
      <c r="O62" s="64">
        <f t="shared" si="36"/>
        <v>88.731544988523183</v>
      </c>
      <c r="P62" s="64">
        <f t="shared" si="36"/>
        <v>86.415055548419332</v>
      </c>
      <c r="Q62" s="64">
        <f t="shared" si="36"/>
        <v>91.208724415778448</v>
      </c>
      <c r="R62" s="64">
        <f t="shared" si="36"/>
        <v>87.309796440675726</v>
      </c>
      <c r="S62" s="64">
        <f t="shared" si="36"/>
        <v>86.820761240645865</v>
      </c>
      <c r="T62" s="64">
        <f t="shared" si="36"/>
        <v>90.706856492736463</v>
      </c>
      <c r="U62" s="64">
        <f t="shared" si="36"/>
        <v>87.703279134076851</v>
      </c>
      <c r="V62" s="64">
        <f t="shared" si="36"/>
        <v>79.332785233769982</v>
      </c>
      <c r="W62" s="64">
        <f t="shared" si="36"/>
        <v>81.364548937195394</v>
      </c>
      <c r="X62" s="64">
        <f t="shared" si="36"/>
        <v>77.639311067045412</v>
      </c>
      <c r="Y62" s="64">
        <f t="shared" si="36"/>
        <v>79.196172070831068</v>
      </c>
      <c r="Z62" s="64">
        <f t="shared" si="36"/>
        <v>79.183468969721588</v>
      </c>
      <c r="AA62" s="64">
        <f t="shared" si="36"/>
        <v>76.387043033691185</v>
      </c>
      <c r="AB62" s="64">
        <f t="shared" si="36"/>
        <v>76.371625562843647</v>
      </c>
      <c r="AC62" s="64">
        <f t="shared" si="36"/>
        <v>74.595712878205319</v>
      </c>
      <c r="AD62" s="64">
        <f t="shared" si="36"/>
        <v>74.700854524700446</v>
      </c>
      <c r="AE62" s="241" t="s">
        <v>330</v>
      </c>
    </row>
    <row r="63" spans="1:31" s="109" customFormat="1" ht="18" customHeight="1">
      <c r="A63" s="133"/>
      <c r="B63" s="118" t="s">
        <v>359</v>
      </c>
      <c r="C63" s="246">
        <f>IF(AND(ISNUMBER(C19),($AB$19)&gt;0),C19/$AB$19*100,0)</f>
        <v>0</v>
      </c>
      <c r="D63" s="240">
        <f t="shared" ref="D63:G63" si="37">IF(AND(ISNUMBER(D19),($AB$19)&gt;0),D19/$AB$19*100,0)</f>
        <v>0</v>
      </c>
      <c r="E63" s="240">
        <f t="shared" si="37"/>
        <v>0</v>
      </c>
      <c r="F63" s="240">
        <f t="shared" si="37"/>
        <v>0</v>
      </c>
      <c r="G63" s="240">
        <f t="shared" si="37"/>
        <v>0</v>
      </c>
      <c r="H63" s="240">
        <f>IF(AND(ISNUMBER(H19),($AB$19)&gt;0),H19/$AB$19*100,0)</f>
        <v>130.93868208646856</v>
      </c>
      <c r="I63" s="240">
        <f t="shared" ref="I63:AD63" si="38">IF(AND(ISNUMBER(I19),($AB$19)&gt;0),I19/$AB$19*100,0)</f>
        <v>126.72717560715785</v>
      </c>
      <c r="J63" s="240">
        <f t="shared" si="38"/>
        <v>124.20233707111194</v>
      </c>
      <c r="K63" s="240">
        <f t="shared" si="38"/>
        <v>122.04765433603689</v>
      </c>
      <c r="L63" s="240">
        <f t="shared" si="38"/>
        <v>122.02282515999423</v>
      </c>
      <c r="M63" s="240">
        <f t="shared" si="38"/>
        <v>112.64080410518187</v>
      </c>
      <c r="N63" s="240">
        <f t="shared" si="38"/>
        <v>118.18185670905939</v>
      </c>
      <c r="O63" s="240">
        <f t="shared" si="38"/>
        <v>116.18391560293419</v>
      </c>
      <c r="P63" s="240">
        <f t="shared" si="38"/>
        <v>113.15073485939</v>
      </c>
      <c r="Q63" s="240">
        <f t="shared" si="38"/>
        <v>119.4275016978994</v>
      </c>
      <c r="R63" s="240">
        <f t="shared" si="38"/>
        <v>114.32229679179923</v>
      </c>
      <c r="S63" s="240">
        <f t="shared" si="38"/>
        <v>113.68196054594122</v>
      </c>
      <c r="T63" s="240">
        <f t="shared" si="38"/>
        <v>118.77036245365349</v>
      </c>
      <c r="U63" s="240">
        <f t="shared" si="38"/>
        <v>114.83751784477701</v>
      </c>
      <c r="V63" s="240">
        <f t="shared" si="38"/>
        <v>103.87730344758697</v>
      </c>
      <c r="W63" s="240">
        <f t="shared" si="38"/>
        <v>106.53766806396341</v>
      </c>
      <c r="X63" s="240">
        <f t="shared" si="38"/>
        <v>101.65989069220301</v>
      </c>
      <c r="Y63" s="240">
        <f t="shared" si="38"/>
        <v>103.69842397247812</v>
      </c>
      <c r="Z63" s="240">
        <f t="shared" si="38"/>
        <v>103.68179069930126</v>
      </c>
      <c r="AA63" s="240">
        <f t="shared" si="38"/>
        <v>100.02018743313883</v>
      </c>
      <c r="AB63" s="81">
        <f t="shared" si="38"/>
        <v>100</v>
      </c>
      <c r="AC63" s="240">
        <f t="shared" si="38"/>
        <v>97.674643335728163</v>
      </c>
      <c r="AD63" s="240">
        <f t="shared" si="38"/>
        <v>97.812314421972886</v>
      </c>
      <c r="AE63" s="241" t="s">
        <v>330</v>
      </c>
    </row>
    <row r="64" spans="1:31" s="109" customFormat="1" ht="18" customHeight="1">
      <c r="A64" s="150" t="s">
        <v>337</v>
      </c>
      <c r="B64" s="118" t="s">
        <v>354</v>
      </c>
      <c r="C64" s="245">
        <f>IF(AND(ISNUMBER(C20),($H20)&gt;0),C20/$H20*100,0)</f>
        <v>0</v>
      </c>
      <c r="D64" s="64">
        <f t="shared" ref="D64:H64" si="39">IF(AND(ISNUMBER(D20),($H20)&gt;0),D20/$H20*100,0)</f>
        <v>0</v>
      </c>
      <c r="E64" s="64">
        <f t="shared" si="39"/>
        <v>0</v>
      </c>
      <c r="F64" s="64">
        <f t="shared" si="39"/>
        <v>0</v>
      </c>
      <c r="G64" s="64">
        <f t="shared" si="39"/>
        <v>0</v>
      </c>
      <c r="H64" s="81">
        <f t="shared" si="39"/>
        <v>100</v>
      </c>
      <c r="I64" s="64">
        <f t="shared" ref="I64:AD64" si="40">IF(AND(ISNUMBER(I20),($H20)&gt;0),I20/$H20*100,0)</f>
        <v>96.518114811872451</v>
      </c>
      <c r="J64" s="64">
        <f t="shared" si="40"/>
        <v>95.33712104707935</v>
      </c>
      <c r="K64" s="64">
        <f t="shared" si="40"/>
        <v>93.210764684919539</v>
      </c>
      <c r="L64" s="64">
        <f t="shared" si="40"/>
        <v>86.290820947578595</v>
      </c>
      <c r="M64" s="64">
        <f t="shared" si="40"/>
        <v>79.990043896972367</v>
      </c>
      <c r="N64" s="64">
        <f t="shared" si="40"/>
        <v>75.327784774842513</v>
      </c>
      <c r="O64" s="64">
        <f t="shared" si="40"/>
        <v>72.139828268630694</v>
      </c>
      <c r="P64" s="64">
        <f t="shared" si="40"/>
        <v>68.745802965385977</v>
      </c>
      <c r="Q64" s="64">
        <f t="shared" si="40"/>
        <v>69.415188158055869</v>
      </c>
      <c r="R64" s="64">
        <f t="shared" si="40"/>
        <v>66.854137156879901</v>
      </c>
      <c r="S64" s="64">
        <f t="shared" si="40"/>
        <v>67.921933185459693</v>
      </c>
      <c r="T64" s="64">
        <f t="shared" si="40"/>
        <v>64.771804300300772</v>
      </c>
      <c r="U64" s="64">
        <f t="shared" si="40"/>
        <v>61.843257691217993</v>
      </c>
      <c r="V64" s="64">
        <f t="shared" si="40"/>
        <v>56.545697471243216</v>
      </c>
      <c r="W64" s="64">
        <f t="shared" si="40"/>
        <v>62.457463177835102</v>
      </c>
      <c r="X64" s="64">
        <f t="shared" si="40"/>
        <v>57.03142718788439</v>
      </c>
      <c r="Y64" s="64">
        <f t="shared" si="40"/>
        <v>56.949155186709255</v>
      </c>
      <c r="Z64" s="64">
        <f t="shared" si="40"/>
        <v>54.737348985465019</v>
      </c>
      <c r="AA64" s="64">
        <f t="shared" si="40"/>
        <v>53.043371621078684</v>
      </c>
      <c r="AB64" s="64">
        <f t="shared" si="40"/>
        <v>51.674475915805814</v>
      </c>
      <c r="AC64" s="64">
        <f t="shared" si="40"/>
        <v>51.847523294034382</v>
      </c>
      <c r="AD64" s="64">
        <f t="shared" si="40"/>
        <v>52.994093841926251</v>
      </c>
      <c r="AE64" s="241" t="s">
        <v>330</v>
      </c>
    </row>
    <row r="65" spans="1:31" s="109" customFormat="1" ht="18" customHeight="1">
      <c r="A65" s="133"/>
      <c r="B65" s="118" t="s">
        <v>359</v>
      </c>
      <c r="C65" s="246">
        <f>IF(AND(ISNUMBER(C20),($AB$20)&gt;0),C20/$AB$20*100,0)</f>
        <v>0</v>
      </c>
      <c r="D65" s="240">
        <f t="shared" ref="D65:G65" si="41">IF(AND(ISNUMBER(D20),($AB$20)&gt;0),D20/$AB$20*100,0)</f>
        <v>0</v>
      </c>
      <c r="E65" s="240">
        <f t="shared" si="41"/>
        <v>0</v>
      </c>
      <c r="F65" s="240">
        <f t="shared" si="41"/>
        <v>0</v>
      </c>
      <c r="G65" s="240">
        <f t="shared" si="41"/>
        <v>0</v>
      </c>
      <c r="H65" s="240">
        <f>IF(AND(ISNUMBER(H20),($AB$20)&gt;0),H20/$AB$20*100,0)</f>
        <v>193.51913730664992</v>
      </c>
      <c r="I65" s="240">
        <f t="shared" ref="I65:AD65" si="42">IF(AND(ISNUMBER(I20),($AB$20)&gt;0),I20/$AB$20*100,0)</f>
        <v>186.78102312857746</v>
      </c>
      <c r="J65" s="240">
        <f t="shared" si="42"/>
        <v>184.49557418330451</v>
      </c>
      <c r="K65" s="240">
        <f t="shared" si="42"/>
        <v>180.38066769518778</v>
      </c>
      <c r="L65" s="240">
        <f t="shared" si="42"/>
        <v>166.98925227258005</v>
      </c>
      <c r="M65" s="240">
        <f t="shared" si="42"/>
        <v>154.79604288063152</v>
      </c>
      <c r="N65" s="240">
        <f t="shared" si="42"/>
        <v>145.77367924848522</v>
      </c>
      <c r="O65" s="240">
        <f t="shared" si="42"/>
        <v>139.60437331995286</v>
      </c>
      <c r="P65" s="240">
        <f t="shared" si="42"/>
        <v>133.03628483314426</v>
      </c>
      <c r="Q65" s="240">
        <f t="shared" si="42"/>
        <v>134.33167328325752</v>
      </c>
      <c r="R65" s="240">
        <f t="shared" si="42"/>
        <v>129.37554947979845</v>
      </c>
      <c r="S65" s="240">
        <f t="shared" si="42"/>
        <v>131.44193914250076</v>
      </c>
      <c r="T65" s="240">
        <f t="shared" si="42"/>
        <v>125.34583689989363</v>
      </c>
      <c r="U65" s="240">
        <f t="shared" si="42"/>
        <v>119.67853876637346</v>
      </c>
      <c r="V65" s="240">
        <f t="shared" si="42"/>
        <v>109.42674593037802</v>
      </c>
      <c r="W65" s="240">
        <f t="shared" si="42"/>
        <v>120.86714392536504</v>
      </c>
      <c r="X65" s="240">
        <f t="shared" si="42"/>
        <v>110.36672588766405</v>
      </c>
      <c r="Y65" s="240">
        <f t="shared" si="42"/>
        <v>110.20751382074504</v>
      </c>
      <c r="Z65" s="240">
        <f t="shared" si="42"/>
        <v>105.92724554120218</v>
      </c>
      <c r="AA65" s="240">
        <f t="shared" si="42"/>
        <v>102.64907515947182</v>
      </c>
      <c r="AB65" s="81">
        <f t="shared" si="42"/>
        <v>100</v>
      </c>
      <c r="AC65" s="240">
        <f t="shared" si="42"/>
        <v>100.3348797934797</v>
      </c>
      <c r="AD65" s="240">
        <f t="shared" si="42"/>
        <v>102.55371322637217</v>
      </c>
      <c r="AE65" s="241" t="s">
        <v>330</v>
      </c>
    </row>
    <row r="66" spans="1:31" s="109" customFormat="1" ht="18" customHeight="1">
      <c r="A66" s="150" t="s">
        <v>507</v>
      </c>
      <c r="B66" s="118" t="s">
        <v>354</v>
      </c>
      <c r="C66" s="245">
        <f>IF(AND(ISNUMBER(C21),($H21)&gt;0),C21/$H21*100,0)</f>
        <v>0</v>
      </c>
      <c r="D66" s="64">
        <f t="shared" ref="D66:G66" si="43">IF(AND(ISNUMBER(D21),($H21)&gt;0),D21/$H21*100,0)</f>
        <v>0</v>
      </c>
      <c r="E66" s="64">
        <f t="shared" si="43"/>
        <v>0</v>
      </c>
      <c r="F66" s="64">
        <f t="shared" si="43"/>
        <v>0</v>
      </c>
      <c r="G66" s="64">
        <f t="shared" si="43"/>
        <v>0</v>
      </c>
      <c r="H66" s="81">
        <f>IF(AND(ISNUMBER(H21),($H21)&gt;0),H21/$H21*100,0)</f>
        <v>100</v>
      </c>
      <c r="I66" s="64">
        <f t="shared" ref="I66:AD66" si="44">IF(AND(ISNUMBER(I21),($H21)&gt;0),I21/$H21*100,0)</f>
        <v>101.07366892471113</v>
      </c>
      <c r="J66" s="64">
        <f t="shared" si="44"/>
        <v>100.34729712418266</v>
      </c>
      <c r="K66" s="64">
        <f t="shared" si="44"/>
        <v>101.43906569028498</v>
      </c>
      <c r="L66" s="64">
        <f t="shared" si="44"/>
        <v>102.43697531965503</v>
      </c>
      <c r="M66" s="64">
        <f t="shared" si="44"/>
        <v>97.736168889196421</v>
      </c>
      <c r="N66" s="64">
        <f t="shared" si="44"/>
        <v>98.836817330100729</v>
      </c>
      <c r="O66" s="64">
        <f t="shared" si="44"/>
        <v>96.609868792656812</v>
      </c>
      <c r="P66" s="64">
        <f t="shared" si="44"/>
        <v>96.20889232192097</v>
      </c>
      <c r="Q66" s="64">
        <f t="shared" si="44"/>
        <v>94.575517472354449</v>
      </c>
      <c r="R66" s="64">
        <f t="shared" si="44"/>
        <v>94.589880415101348</v>
      </c>
      <c r="S66" s="64">
        <f t="shared" si="44"/>
        <v>94.960653774272373</v>
      </c>
      <c r="T66" s="64">
        <f t="shared" si="44"/>
        <v>95.496308648311441</v>
      </c>
      <c r="U66" s="64">
        <f t="shared" si="44"/>
        <v>95.971781713677103</v>
      </c>
      <c r="V66" s="64">
        <f t="shared" si="44"/>
        <v>97.670238276102495</v>
      </c>
      <c r="W66" s="64">
        <f t="shared" si="44"/>
        <v>94.832172328022011</v>
      </c>
      <c r="X66" s="64">
        <f t="shared" si="44"/>
        <v>99.215618654148301</v>
      </c>
      <c r="Y66" s="64">
        <f t="shared" si="44"/>
        <v>97.473602363491878</v>
      </c>
      <c r="Z66" s="64">
        <f t="shared" si="44"/>
        <v>99.962035463335923</v>
      </c>
      <c r="AA66" s="64">
        <f t="shared" si="44"/>
        <v>100.33387795525894</v>
      </c>
      <c r="AB66" s="64">
        <f t="shared" si="44"/>
        <v>101.78774968376077</v>
      </c>
      <c r="AC66" s="64">
        <f t="shared" si="44"/>
        <v>100.60149422290752</v>
      </c>
      <c r="AD66" s="64">
        <f t="shared" si="44"/>
        <v>99.464712627821442</v>
      </c>
      <c r="AE66" s="241" t="s">
        <v>330</v>
      </c>
    </row>
    <row r="67" spans="1:31" s="109" customFormat="1" ht="18" customHeight="1">
      <c r="A67" s="124"/>
      <c r="B67" s="118" t="s">
        <v>359</v>
      </c>
      <c r="C67" s="246">
        <f>IF(AND(ISNUMBER(C21),($AB$21)&gt;0),C21/$AB$21*100,0)</f>
        <v>0</v>
      </c>
      <c r="D67" s="240">
        <f t="shared" ref="D67:G67" si="45">IF(AND(ISNUMBER(D21),($AB$21)&gt;0),D21/$AB$21*100,0)</f>
        <v>0</v>
      </c>
      <c r="E67" s="240">
        <f t="shared" si="45"/>
        <v>0</v>
      </c>
      <c r="F67" s="240">
        <f t="shared" si="45"/>
        <v>0</v>
      </c>
      <c r="G67" s="240">
        <f t="shared" si="45"/>
        <v>0</v>
      </c>
      <c r="H67" s="240">
        <f>IF(AND(ISNUMBER(H21),($AB$21)&gt;0),H21/$AB$21*100,0)</f>
        <v>98.24364946733273</v>
      </c>
      <c r="I67" s="240">
        <f t="shared" ref="I67:AD67" si="46">IF(AND(ISNUMBER(I21),($AB$21)&gt;0),I21/$AB$21*100,0)</f>
        <v>99.298461002165595</v>
      </c>
      <c r="J67" s="240">
        <f t="shared" si="46"/>
        <v>98.584846836624877</v>
      </c>
      <c r="K67" s="240">
        <f t="shared" si="46"/>
        <v>99.657440119700951</v>
      </c>
      <c r="L67" s="240">
        <f t="shared" si="46"/>
        <v>100.63782295798003</v>
      </c>
      <c r="M67" s="240">
        <f t="shared" si="46"/>
        <v>96.019579166302421</v>
      </c>
      <c r="N67" s="240">
        <f t="shared" si="46"/>
        <v>97.100896362452119</v>
      </c>
      <c r="O67" s="240">
        <f t="shared" si="46"/>
        <v>94.913060847507822</v>
      </c>
      <c r="P67" s="240">
        <f t="shared" si="46"/>
        <v>94.519126929151625</v>
      </c>
      <c r="Q67" s="240">
        <f t="shared" si="46"/>
        <v>92.914439867455911</v>
      </c>
      <c r="R67" s="240">
        <f t="shared" si="46"/>
        <v>92.928550546581363</v>
      </c>
      <c r="S67" s="240">
        <f t="shared" si="46"/>
        <v>93.292811825883618</v>
      </c>
      <c r="T67" s="240">
        <f t="shared" si="46"/>
        <v>93.819058722689235</v>
      </c>
      <c r="U67" s="240">
        <f t="shared" si="46"/>
        <v>94.286180814338678</v>
      </c>
      <c r="V67" s="240">
        <f t="shared" si="46"/>
        <v>95.954806525882773</v>
      </c>
      <c r="W67" s="240">
        <f t="shared" si="46"/>
        <v>93.166586964198856</v>
      </c>
      <c r="X67" s="240">
        <f t="shared" si="46"/>
        <v>97.473044607427042</v>
      </c>
      <c r="Y67" s="240">
        <f t="shared" si="46"/>
        <v>95.761624229170707</v>
      </c>
      <c r="Z67" s="240">
        <f t="shared" si="46"/>
        <v>98.206351721010577</v>
      </c>
      <c r="AA67" s="240">
        <f t="shared" si="46"/>
        <v>98.571663355346018</v>
      </c>
      <c r="AB67" s="81">
        <f t="shared" si="46"/>
        <v>100</v>
      </c>
      <c r="AC67" s="240">
        <f t="shared" si="46"/>
        <v>98.834579343252244</v>
      </c>
      <c r="AD67" s="240">
        <f t="shared" si="46"/>
        <v>97.717763617766735</v>
      </c>
      <c r="AE67" s="241" t="s">
        <v>330</v>
      </c>
    </row>
    <row r="68" spans="1:31" s="109" customFormat="1" ht="18" customHeight="1">
      <c r="A68" s="150" t="s">
        <v>338</v>
      </c>
      <c r="B68" s="118" t="s">
        <v>353</v>
      </c>
      <c r="C68" s="246">
        <f>IF(AND(ISNUMBER(C22),($M$22)&gt;0),C22/$M$22*100,0)</f>
        <v>0</v>
      </c>
      <c r="D68" s="240">
        <f t="shared" ref="D68:AD68" si="47">IF(AND(ISNUMBER(D22),($M$22)&gt;0),D22/$M$22*100,0)</f>
        <v>0</v>
      </c>
      <c r="E68" s="240">
        <f t="shared" si="47"/>
        <v>0</v>
      </c>
      <c r="F68" s="240">
        <f t="shared" si="47"/>
        <v>0</v>
      </c>
      <c r="G68" s="240">
        <f t="shared" si="47"/>
        <v>0</v>
      </c>
      <c r="H68" s="240">
        <f t="shared" si="47"/>
        <v>0</v>
      </c>
      <c r="I68" s="240">
        <f t="shared" si="47"/>
        <v>0</v>
      </c>
      <c r="J68" s="240">
        <f t="shared" si="47"/>
        <v>0</v>
      </c>
      <c r="K68" s="240">
        <f t="shared" si="47"/>
        <v>0</v>
      </c>
      <c r="L68" s="240">
        <f t="shared" si="47"/>
        <v>0</v>
      </c>
      <c r="M68" s="81">
        <f t="shared" si="47"/>
        <v>100</v>
      </c>
      <c r="N68" s="240">
        <f t="shared" si="47"/>
        <v>112.19503267298276</v>
      </c>
      <c r="O68" s="240">
        <f t="shared" si="47"/>
        <v>114.97685866797624</v>
      </c>
      <c r="P68" s="240">
        <f t="shared" si="47"/>
        <v>109.81825274766888</v>
      </c>
      <c r="Q68" s="240">
        <f t="shared" si="47"/>
        <v>131.00895039805781</v>
      </c>
      <c r="R68" s="240">
        <f t="shared" si="47"/>
        <v>122.37723806690201</v>
      </c>
      <c r="S68" s="240">
        <f t="shared" si="47"/>
        <v>102.0569906127995</v>
      </c>
      <c r="T68" s="240">
        <f t="shared" si="47"/>
        <v>109.32876465493733</v>
      </c>
      <c r="U68" s="240">
        <f t="shared" si="47"/>
        <v>107.71844326066461</v>
      </c>
      <c r="V68" s="240">
        <f t="shared" si="47"/>
        <v>97.161679442616304</v>
      </c>
      <c r="W68" s="240">
        <f t="shared" si="47"/>
        <v>93.360980154461174</v>
      </c>
      <c r="X68" s="240">
        <f t="shared" si="47"/>
        <v>89.723742927405311</v>
      </c>
      <c r="Y68" s="240">
        <f t="shared" si="47"/>
        <v>90.166018958982747</v>
      </c>
      <c r="Z68" s="240">
        <f t="shared" si="47"/>
        <v>91.266514913569267</v>
      </c>
      <c r="AA68" s="240">
        <f t="shared" si="47"/>
        <v>88.548582521770626</v>
      </c>
      <c r="AB68" s="240">
        <f t="shared" si="47"/>
        <v>85.013476059837032</v>
      </c>
      <c r="AC68" s="240">
        <f t="shared" si="47"/>
        <v>87.377902993033231</v>
      </c>
      <c r="AD68" s="240">
        <f t="shared" si="47"/>
        <v>83.073522385180695</v>
      </c>
      <c r="AE68" s="241" t="s">
        <v>330</v>
      </c>
    </row>
    <row r="69" spans="1:31" s="109" customFormat="1" ht="18" customHeight="1">
      <c r="A69" s="124"/>
      <c r="B69" s="118" t="s">
        <v>359</v>
      </c>
      <c r="C69" s="246">
        <f>IF(AND(ISNUMBER(C22),($AB$22)&gt;0),C22/$AB$22*100,0)</f>
        <v>0</v>
      </c>
      <c r="D69" s="240">
        <f t="shared" ref="D69:AD69" si="48">IF(AND(ISNUMBER(D22),($AB$22)&gt;0),D22/$AB$22*100,0)</f>
        <v>0</v>
      </c>
      <c r="E69" s="240">
        <f t="shared" si="48"/>
        <v>0</v>
      </c>
      <c r="F69" s="240">
        <f t="shared" si="48"/>
        <v>0</v>
      </c>
      <c r="G69" s="240">
        <f t="shared" si="48"/>
        <v>0</v>
      </c>
      <c r="H69" s="240">
        <f t="shared" si="48"/>
        <v>0</v>
      </c>
      <c r="I69" s="240">
        <f t="shared" si="48"/>
        <v>0</v>
      </c>
      <c r="J69" s="240">
        <f t="shared" si="48"/>
        <v>0</v>
      </c>
      <c r="K69" s="240">
        <f t="shared" si="48"/>
        <v>0</v>
      </c>
      <c r="L69" s="240">
        <f t="shared" si="48"/>
        <v>0</v>
      </c>
      <c r="M69" s="240">
        <f t="shared" si="48"/>
        <v>117.62840979424797</v>
      </c>
      <c r="N69" s="240">
        <f t="shared" si="48"/>
        <v>131.97323280136658</v>
      </c>
      <c r="O69" s="240">
        <f t="shared" si="48"/>
        <v>135.24545048252043</v>
      </c>
      <c r="P69" s="240">
        <f t="shared" si="48"/>
        <v>129.17746437091094</v>
      </c>
      <c r="Q69" s="240">
        <f t="shared" si="48"/>
        <v>154.10374504137047</v>
      </c>
      <c r="R69" s="240">
        <f t="shared" si="48"/>
        <v>143.95039908821795</v>
      </c>
      <c r="S69" s="240">
        <f t="shared" si="48"/>
        <v>120.04801514170096</v>
      </c>
      <c r="T69" s="240">
        <f t="shared" si="48"/>
        <v>128.6016873112986</v>
      </c>
      <c r="U69" s="240">
        <f t="shared" si="48"/>
        <v>126.70749186263907</v>
      </c>
      <c r="V69" s="240">
        <f t="shared" si="48"/>
        <v>114.28973845773429</v>
      </c>
      <c r="W69" s="240">
        <f t="shared" si="48"/>
        <v>109.81903632401611</v>
      </c>
      <c r="X69" s="240">
        <f t="shared" si="48"/>
        <v>105.5406120133859</v>
      </c>
      <c r="Y69" s="240">
        <f t="shared" si="48"/>
        <v>106.06085427623154</v>
      </c>
      <c r="Z69" s="240">
        <f t="shared" si="48"/>
        <v>107.35535016746169</v>
      </c>
      <c r="AA69" s="240">
        <f t="shared" si="48"/>
        <v>104.15828951570619</v>
      </c>
      <c r="AB69" s="81">
        <f t="shared" si="48"/>
        <v>100</v>
      </c>
      <c r="AC69" s="240">
        <f t="shared" si="48"/>
        <v>102.78123780226558</v>
      </c>
      <c r="AD69" s="240">
        <f t="shared" si="48"/>
        <v>97.718063341756661</v>
      </c>
      <c r="AE69" s="241" t="s">
        <v>330</v>
      </c>
    </row>
    <row r="70" spans="1:31" s="109" customFormat="1" ht="18" customHeight="1">
      <c r="A70" s="150" t="s">
        <v>339</v>
      </c>
      <c r="B70" s="118" t="s">
        <v>353</v>
      </c>
      <c r="C70" s="246">
        <f>IF(AND(ISNUMBER(C23),($M$23)&gt;0),C23/$M$23*100,0)</f>
        <v>0</v>
      </c>
      <c r="D70" s="240">
        <f t="shared" ref="D70:AD70" si="49">IF(AND(ISNUMBER(D23),($M$23)&gt;0),D23/$M$23*100,0)</f>
        <v>0</v>
      </c>
      <c r="E70" s="240">
        <f t="shared" si="49"/>
        <v>0</v>
      </c>
      <c r="F70" s="240">
        <f t="shared" si="49"/>
        <v>0</v>
      </c>
      <c r="G70" s="240">
        <f t="shared" si="49"/>
        <v>0</v>
      </c>
      <c r="H70" s="240">
        <f t="shared" si="49"/>
        <v>0</v>
      </c>
      <c r="I70" s="240">
        <f t="shared" si="49"/>
        <v>0</v>
      </c>
      <c r="J70" s="240">
        <f t="shared" si="49"/>
        <v>0</v>
      </c>
      <c r="K70" s="240">
        <f t="shared" si="49"/>
        <v>0</v>
      </c>
      <c r="L70" s="240">
        <f t="shared" si="49"/>
        <v>0</v>
      </c>
      <c r="M70" s="81">
        <f t="shared" si="49"/>
        <v>100</v>
      </c>
      <c r="N70" s="240">
        <f t="shared" si="49"/>
        <v>122.96604084599896</v>
      </c>
      <c r="O70" s="240">
        <f t="shared" si="49"/>
        <v>126.55227707597125</v>
      </c>
      <c r="P70" s="240">
        <f t="shared" si="49"/>
        <v>121.31345134421024</v>
      </c>
      <c r="Q70" s="240">
        <f t="shared" si="49"/>
        <v>154.29177900326019</v>
      </c>
      <c r="R70" s="240">
        <f t="shared" si="49"/>
        <v>142.33704448710978</v>
      </c>
      <c r="S70" s="240">
        <f t="shared" si="49"/>
        <v>110.4855742641921</v>
      </c>
      <c r="T70" s="240">
        <f t="shared" si="49"/>
        <v>122.96562996831162</v>
      </c>
      <c r="U70" s="240">
        <f t="shared" si="49"/>
        <v>119.7231427273459</v>
      </c>
      <c r="V70" s="240">
        <f t="shared" si="49"/>
        <v>105.81561612382291</v>
      </c>
      <c r="W70" s="240">
        <f t="shared" si="49"/>
        <v>97.26571447167278</v>
      </c>
      <c r="X70" s="240">
        <f t="shared" si="49"/>
        <v>89.512734293181779</v>
      </c>
      <c r="Y70" s="240">
        <f t="shared" si="49"/>
        <v>90.412662242884352</v>
      </c>
      <c r="Z70" s="240">
        <f t="shared" si="49"/>
        <v>90.586029184904547</v>
      </c>
      <c r="AA70" s="240">
        <f t="shared" si="49"/>
        <v>86.063458752012366</v>
      </c>
      <c r="AB70" s="240">
        <f t="shared" si="49"/>
        <v>81.554359164977825</v>
      </c>
      <c r="AC70" s="240">
        <f t="shared" si="49"/>
        <v>89.116923526734425</v>
      </c>
      <c r="AD70" s="240">
        <f t="shared" si="49"/>
        <v>80.264677474030606</v>
      </c>
      <c r="AE70" s="241" t="s">
        <v>330</v>
      </c>
    </row>
    <row r="71" spans="1:31" s="109" customFormat="1" ht="18" customHeight="1">
      <c r="A71" s="124"/>
      <c r="B71" s="118" t="s">
        <v>359</v>
      </c>
      <c r="C71" s="246">
        <f>IF(AND(ISNUMBER(C23),($AB$23)&gt;0),C23/$AB$23*100,0)</f>
        <v>0</v>
      </c>
      <c r="D71" s="240">
        <f t="shared" ref="D71:AD71" si="50">IF(AND(ISNUMBER(D23),($AB$23)&gt;0),D23/$AB$23*100,0)</f>
        <v>0</v>
      </c>
      <c r="E71" s="240">
        <f t="shared" si="50"/>
        <v>0</v>
      </c>
      <c r="F71" s="240">
        <f t="shared" si="50"/>
        <v>0</v>
      </c>
      <c r="G71" s="240">
        <f t="shared" si="50"/>
        <v>0</v>
      </c>
      <c r="H71" s="240">
        <f t="shared" si="50"/>
        <v>0</v>
      </c>
      <c r="I71" s="240">
        <f t="shared" si="50"/>
        <v>0</v>
      </c>
      <c r="J71" s="240">
        <f t="shared" si="50"/>
        <v>0</v>
      </c>
      <c r="K71" s="240">
        <f t="shared" si="50"/>
        <v>0</v>
      </c>
      <c r="L71" s="240">
        <f t="shared" si="50"/>
        <v>0</v>
      </c>
      <c r="M71" s="240">
        <f t="shared" si="50"/>
        <v>122.61760257070765</v>
      </c>
      <c r="N71" s="240">
        <f t="shared" si="50"/>
        <v>150.77801126148103</v>
      </c>
      <c r="O71" s="240">
        <f t="shared" si="50"/>
        <v>155.17536814919518</v>
      </c>
      <c r="P71" s="240">
        <f t="shared" si="50"/>
        <v>148.75164563405249</v>
      </c>
      <c r="Q71" s="240">
        <f t="shared" si="50"/>
        <v>189.18888037749213</v>
      </c>
      <c r="R71" s="240">
        <f t="shared" si="50"/>
        <v>174.5302715200956</v>
      </c>
      <c r="S71" s="240">
        <f t="shared" si="50"/>
        <v>135.47476234923113</v>
      </c>
      <c r="T71" s="240">
        <f t="shared" si="50"/>
        <v>150.77750745311133</v>
      </c>
      <c r="U71" s="240">
        <f t="shared" si="50"/>
        <v>146.80164733457809</v>
      </c>
      <c r="V71" s="240">
        <f t="shared" si="50"/>
        <v>129.74857163645481</v>
      </c>
      <c r="W71" s="240">
        <f t="shared" si="50"/>
        <v>119.26488720843503</v>
      </c>
      <c r="X71" s="240">
        <f t="shared" si="50"/>
        <v>109.75836878578717</v>
      </c>
      <c r="Y71" s="240">
        <f t="shared" si="50"/>
        <v>110.86183886257616</v>
      </c>
      <c r="Z71" s="240">
        <f t="shared" si="50"/>
        <v>111.07441725053151</v>
      </c>
      <c r="AA71" s="240">
        <f t="shared" si="50"/>
        <v>105.52894981114744</v>
      </c>
      <c r="AB71" s="81">
        <f t="shared" si="50"/>
        <v>100</v>
      </c>
      <c r="AC71" s="240">
        <f t="shared" si="50"/>
        <v>109.27303511325267</v>
      </c>
      <c r="AD71" s="240">
        <f t="shared" si="50"/>
        <v>98.418623229767149</v>
      </c>
      <c r="AE71" s="241" t="s">
        <v>330</v>
      </c>
    </row>
    <row r="72" spans="1:31" s="109" customFormat="1" ht="18" customHeight="1">
      <c r="A72" s="150" t="s">
        <v>340</v>
      </c>
      <c r="B72" s="118" t="s">
        <v>353</v>
      </c>
      <c r="C72" s="246">
        <f>IF(AND(ISNUMBER(C24),($M$24)&gt;0),C24/$M$24*100,0)</f>
        <v>0</v>
      </c>
      <c r="D72" s="240">
        <f t="shared" ref="D72:AD72" si="51">IF(AND(ISNUMBER(D24),($M$24)&gt;0),D24/$M$24*100,0)</f>
        <v>0</v>
      </c>
      <c r="E72" s="240">
        <f t="shared" si="51"/>
        <v>0</v>
      </c>
      <c r="F72" s="240">
        <f t="shared" si="51"/>
        <v>0</v>
      </c>
      <c r="G72" s="240">
        <f t="shared" si="51"/>
        <v>0</v>
      </c>
      <c r="H72" s="240">
        <f t="shared" si="51"/>
        <v>0</v>
      </c>
      <c r="I72" s="240">
        <f t="shared" si="51"/>
        <v>0</v>
      </c>
      <c r="J72" s="240">
        <f t="shared" si="51"/>
        <v>0</v>
      </c>
      <c r="K72" s="240">
        <f t="shared" si="51"/>
        <v>0</v>
      </c>
      <c r="L72" s="240">
        <f t="shared" si="51"/>
        <v>0</v>
      </c>
      <c r="M72" s="81">
        <f t="shared" si="51"/>
        <v>100</v>
      </c>
      <c r="N72" s="240">
        <f t="shared" si="51"/>
        <v>97.270378670260342</v>
      </c>
      <c r="O72" s="240">
        <f t="shared" si="51"/>
        <v>91.866480464418416</v>
      </c>
      <c r="P72" s="240">
        <f t="shared" si="51"/>
        <v>88.564555073898859</v>
      </c>
      <c r="Q72" s="240">
        <f t="shared" si="51"/>
        <v>84.39358580057295</v>
      </c>
      <c r="R72" s="240">
        <f t="shared" si="51"/>
        <v>80.283302528231431</v>
      </c>
      <c r="S72" s="240">
        <f t="shared" si="51"/>
        <v>78.396067984889328</v>
      </c>
      <c r="T72" s="240">
        <f t="shared" si="51"/>
        <v>76.162326947461736</v>
      </c>
      <c r="U72" s="240">
        <f t="shared" si="51"/>
        <v>73.89222645685345</v>
      </c>
      <c r="V72" s="240">
        <f t="shared" si="51"/>
        <v>64.404874419205399</v>
      </c>
      <c r="W72" s="240">
        <f t="shared" si="51"/>
        <v>71.876704929726316</v>
      </c>
      <c r="X72" s="240">
        <f t="shared" si="51"/>
        <v>69.892674798386295</v>
      </c>
      <c r="Y72" s="240">
        <f t="shared" si="51"/>
        <v>62.473261671413027</v>
      </c>
      <c r="Z72" s="240">
        <f t="shared" si="51"/>
        <v>61.520191883351139</v>
      </c>
      <c r="AA72" s="240">
        <f t="shared" si="51"/>
        <v>59.298733149867068</v>
      </c>
      <c r="AB72" s="240">
        <f t="shared" si="51"/>
        <v>61.512606642271649</v>
      </c>
      <c r="AC72" s="240">
        <f t="shared" si="51"/>
        <v>60.423633803189617</v>
      </c>
      <c r="AD72" s="240">
        <f t="shared" si="51"/>
        <v>60.717901607984572</v>
      </c>
      <c r="AE72" s="241" t="s">
        <v>330</v>
      </c>
    </row>
    <row r="73" spans="1:31" s="109" customFormat="1" ht="18" customHeight="1">
      <c r="A73" s="124"/>
      <c r="B73" s="118" t="s">
        <v>359</v>
      </c>
      <c r="C73" s="246">
        <f>IF(AND(ISNUMBER(C24),($AB$24)&gt;0),C24/$AB$24*100,0)</f>
        <v>0</v>
      </c>
      <c r="D73" s="240">
        <f t="shared" ref="D73:AD73" si="52">IF(AND(ISNUMBER(D24),($AB$24)&gt;0),D24/$AB$24*100,0)</f>
        <v>0</v>
      </c>
      <c r="E73" s="240">
        <f t="shared" si="52"/>
        <v>0</v>
      </c>
      <c r="F73" s="240">
        <f t="shared" si="52"/>
        <v>0</v>
      </c>
      <c r="G73" s="240">
        <f t="shared" si="52"/>
        <v>0</v>
      </c>
      <c r="H73" s="240">
        <f t="shared" si="52"/>
        <v>0</v>
      </c>
      <c r="I73" s="240">
        <f t="shared" si="52"/>
        <v>0</v>
      </c>
      <c r="J73" s="240">
        <f t="shared" si="52"/>
        <v>0</v>
      </c>
      <c r="K73" s="240">
        <f t="shared" si="52"/>
        <v>0</v>
      </c>
      <c r="L73" s="240">
        <f t="shared" si="52"/>
        <v>0</v>
      </c>
      <c r="M73" s="240">
        <f t="shared" si="52"/>
        <v>162.5683017817029</v>
      </c>
      <c r="N73" s="240">
        <f t="shared" si="52"/>
        <v>158.13080274087397</v>
      </c>
      <c r="O73" s="240">
        <f t="shared" si="52"/>
        <v>149.34577719762487</v>
      </c>
      <c r="P73" s="240">
        <f t="shared" si="52"/>
        <v>143.97789316415833</v>
      </c>
      <c r="Q73" s="240">
        <f t="shared" si="52"/>
        <v>137.19721924867579</v>
      </c>
      <c r="R73" s="240">
        <f t="shared" si="52"/>
        <v>130.5152015344128</v>
      </c>
      <c r="S73" s="240">
        <f t="shared" si="52"/>
        <v>127.44715638666386</v>
      </c>
      <c r="T73" s="240">
        <f t="shared" si="52"/>
        <v>123.81580151591682</v>
      </c>
      <c r="U73" s="240">
        <f t="shared" si="52"/>
        <v>120.12533769959684</v>
      </c>
      <c r="V73" s="240">
        <f t="shared" si="52"/>
        <v>104.7019106079406</v>
      </c>
      <c r="W73" s="240">
        <f t="shared" si="52"/>
        <v>116.8487385809016</v>
      </c>
      <c r="X73" s="240">
        <f t="shared" si="52"/>
        <v>113.62333448954485</v>
      </c>
      <c r="Y73" s="240">
        <f t="shared" si="52"/>
        <v>101.56172056685564</v>
      </c>
      <c r="Z73" s="240">
        <f t="shared" si="52"/>
        <v>100.01233119760897</v>
      </c>
      <c r="AA73" s="240">
        <f t="shared" si="52"/>
        <v>96.400943459802576</v>
      </c>
      <c r="AB73" s="81">
        <f t="shared" si="52"/>
        <v>100</v>
      </c>
      <c r="AC73" s="240">
        <f t="shared" si="52"/>
        <v>98.229675348640328</v>
      </c>
      <c r="AD73" s="240">
        <f t="shared" si="52"/>
        <v>98.70806152158579</v>
      </c>
      <c r="AE73" s="241" t="s">
        <v>330</v>
      </c>
    </row>
    <row r="74" spans="1:31" s="109" customFormat="1" ht="18" customHeight="1">
      <c r="A74" s="124" t="s">
        <v>369</v>
      </c>
      <c r="B74" s="118" t="s">
        <v>353</v>
      </c>
      <c r="C74" s="244">
        <f>IF(AND(ISNUMBER(C25),($M25)&gt;0),C25/$M25*100,0)</f>
        <v>0</v>
      </c>
      <c r="D74" s="236">
        <f t="shared" ref="D74:AE74" si="53">IF(AND(ISNUMBER(D25),($M25)&gt;0),D25/$M25*100,0)</f>
        <v>114.01741887011919</v>
      </c>
      <c r="E74" s="236">
        <f t="shared" si="53"/>
        <v>111.14568852496431</v>
      </c>
      <c r="F74" s="236">
        <f t="shared" si="53"/>
        <v>110.25734832422754</v>
      </c>
      <c r="G74" s="236">
        <f t="shared" si="53"/>
        <v>109.47540278685371</v>
      </c>
      <c r="H74" s="236">
        <f t="shared" si="53"/>
        <v>108.65982601316426</v>
      </c>
      <c r="I74" s="236">
        <f t="shared" si="53"/>
        <v>106.30715275171218</v>
      </c>
      <c r="J74" s="236">
        <f t="shared" si="53"/>
        <v>105.46195784066286</v>
      </c>
      <c r="K74" s="236">
        <f t="shared" si="53"/>
        <v>101.9417864295105</v>
      </c>
      <c r="L74" s="236">
        <f t="shared" si="53"/>
        <v>100.9565013010282</v>
      </c>
      <c r="M74" s="81">
        <f t="shared" si="53"/>
        <v>100</v>
      </c>
      <c r="N74" s="236">
        <f t="shared" si="53"/>
        <v>97.679806106787908</v>
      </c>
      <c r="O74" s="236">
        <f t="shared" si="53"/>
        <v>0</v>
      </c>
      <c r="P74" s="236">
        <f t="shared" si="53"/>
        <v>0</v>
      </c>
      <c r="Q74" s="236">
        <f t="shared" si="53"/>
        <v>90.219513348830489</v>
      </c>
      <c r="R74" s="236">
        <f t="shared" si="53"/>
        <v>0</v>
      </c>
      <c r="S74" s="236">
        <f t="shared" si="53"/>
        <v>0</v>
      </c>
      <c r="T74" s="236">
        <f t="shared" si="53"/>
        <v>84.049914177404432</v>
      </c>
      <c r="U74" s="236">
        <f t="shared" si="53"/>
        <v>0</v>
      </c>
      <c r="V74" s="236">
        <f t="shared" si="53"/>
        <v>0</v>
      </c>
      <c r="W74" s="236">
        <f t="shared" si="53"/>
        <v>84.850514315532052</v>
      </c>
      <c r="X74" s="236">
        <f t="shared" si="53"/>
        <v>0</v>
      </c>
      <c r="Y74" s="236">
        <f t="shared" si="53"/>
        <v>0</v>
      </c>
      <c r="Z74" s="236">
        <f t="shared" si="53"/>
        <v>66.080829579549032</v>
      </c>
      <c r="AA74" s="236">
        <f t="shared" si="53"/>
        <v>0</v>
      </c>
      <c r="AB74" s="236">
        <f t="shared" si="53"/>
        <v>0</v>
      </c>
      <c r="AC74" s="236">
        <f t="shared" si="53"/>
        <v>63.36922783040059</v>
      </c>
      <c r="AD74" s="236">
        <f t="shared" si="53"/>
        <v>0</v>
      </c>
      <c r="AE74" s="236">
        <f t="shared" si="53"/>
        <v>0</v>
      </c>
    </row>
    <row r="75" spans="1:31" s="109" customFormat="1" ht="18" customHeight="1">
      <c r="A75" s="124" t="s">
        <v>341</v>
      </c>
      <c r="B75" s="118" t="s">
        <v>353</v>
      </c>
      <c r="C75" s="244">
        <f>IF(AND(ISNUMBER(C26),($M26)&gt;0),C26/$M26*100,0)</f>
        <v>0</v>
      </c>
      <c r="D75" s="236">
        <f t="shared" ref="D75:AE75" si="54">IF(AND(ISNUMBER(D26),($M26)&gt;0),D26/$M26*100,0)</f>
        <v>117.68471609484403</v>
      </c>
      <c r="E75" s="236">
        <f t="shared" si="54"/>
        <v>113.45025779449345</v>
      </c>
      <c r="F75" s="236">
        <f t="shared" si="54"/>
        <v>111.96793388707933</v>
      </c>
      <c r="G75" s="236">
        <f t="shared" si="54"/>
        <v>110.57339261471564</v>
      </c>
      <c r="H75" s="236">
        <f t="shared" si="54"/>
        <v>109.1016855435891</v>
      </c>
      <c r="I75" s="236">
        <f t="shared" si="54"/>
        <v>106.85603485344583</v>
      </c>
      <c r="J75" s="236">
        <f t="shared" si="54"/>
        <v>106.43773179760743</v>
      </c>
      <c r="K75" s="236">
        <f t="shared" si="54"/>
        <v>103.55722279004256</v>
      </c>
      <c r="L75" s="236">
        <f t="shared" si="54"/>
        <v>101.06209425224073</v>
      </c>
      <c r="M75" s="81">
        <f t="shared" si="54"/>
        <v>100</v>
      </c>
      <c r="N75" s="236">
        <f t="shared" si="54"/>
        <v>97.164187097684376</v>
      </c>
      <c r="O75" s="236">
        <f t="shared" si="54"/>
        <v>0</v>
      </c>
      <c r="P75" s="236">
        <f t="shared" si="54"/>
        <v>0</v>
      </c>
      <c r="Q75" s="236">
        <f t="shared" si="54"/>
        <v>90.995536598330787</v>
      </c>
      <c r="R75" s="236">
        <f t="shared" si="54"/>
        <v>0</v>
      </c>
      <c r="S75" s="236">
        <f t="shared" si="54"/>
        <v>0</v>
      </c>
      <c r="T75" s="236">
        <f t="shared" si="54"/>
        <v>81.575814672827789</v>
      </c>
      <c r="U75" s="236">
        <f t="shared" si="54"/>
        <v>0</v>
      </c>
      <c r="V75" s="236">
        <f t="shared" si="54"/>
        <v>0</v>
      </c>
      <c r="W75" s="236">
        <f t="shared" si="54"/>
        <v>82.292036367127196</v>
      </c>
      <c r="X75" s="236">
        <f t="shared" si="54"/>
        <v>0</v>
      </c>
      <c r="Y75" s="236">
        <f t="shared" si="54"/>
        <v>0</v>
      </c>
      <c r="Z75" s="236">
        <f t="shared" si="54"/>
        <v>61.953676923894285</v>
      </c>
      <c r="AA75" s="236">
        <f t="shared" si="54"/>
        <v>0</v>
      </c>
      <c r="AB75" s="236">
        <f t="shared" si="54"/>
        <v>0</v>
      </c>
      <c r="AC75" s="236">
        <f t="shared" si="54"/>
        <v>59.541425603311502</v>
      </c>
      <c r="AD75" s="236">
        <f t="shared" si="54"/>
        <v>0</v>
      </c>
      <c r="AE75" s="236">
        <f t="shared" si="54"/>
        <v>0</v>
      </c>
    </row>
    <row r="76" spans="1:31" s="109" customFormat="1" ht="18" customHeight="1">
      <c r="A76" s="124" t="s">
        <v>370</v>
      </c>
      <c r="B76" s="118" t="s">
        <v>356</v>
      </c>
      <c r="C76" s="243">
        <f>IF(AND(ISNUMBER(C27),($I27)&gt;0),C27/$I27*100,0)</f>
        <v>0</v>
      </c>
      <c r="D76" s="163">
        <f t="shared" ref="D76:AD76" si="55">IF(AND(ISNUMBER(D27),($I27)&gt;0),D27/$I27*100,0)</f>
        <v>91.91869462524042</v>
      </c>
      <c r="E76" s="163">
        <f t="shared" si="55"/>
        <v>96.383062600031082</v>
      </c>
      <c r="F76" s="163">
        <f t="shared" si="55"/>
        <v>94.218874450875205</v>
      </c>
      <c r="G76" s="163">
        <f t="shared" si="55"/>
        <v>98.490155007153831</v>
      </c>
      <c r="H76" s="163">
        <f t="shared" si="55"/>
        <v>94.836287043133495</v>
      </c>
      <c r="I76" s="81">
        <f t="shared" si="55"/>
        <v>100</v>
      </c>
      <c r="J76" s="163">
        <f t="shared" si="55"/>
        <v>102.36888962017574</v>
      </c>
      <c r="K76" s="163">
        <f t="shared" si="55"/>
        <v>102.79324515847573</v>
      </c>
      <c r="L76" s="163">
        <f t="shared" si="55"/>
        <v>105.12428419457503</v>
      </c>
      <c r="M76" s="163">
        <f t="shared" si="55"/>
        <v>105.53959732449351</v>
      </c>
      <c r="N76" s="163">
        <f t="shared" si="55"/>
        <v>102.57034016604997</v>
      </c>
      <c r="O76" s="163">
        <f t="shared" si="55"/>
        <v>98.947561713360159</v>
      </c>
      <c r="P76" s="163">
        <f t="shared" si="55"/>
        <v>95.093504918149364</v>
      </c>
      <c r="Q76" s="163">
        <f t="shared" si="55"/>
        <v>88.074965411658994</v>
      </c>
      <c r="R76" s="163">
        <f t="shared" si="55"/>
        <v>86.130416536795479</v>
      </c>
      <c r="S76" s="163">
        <f t="shared" si="55"/>
        <v>96.778839902760765</v>
      </c>
      <c r="T76" s="163">
        <f t="shared" si="55"/>
        <v>100.42258634887521</v>
      </c>
      <c r="U76" s="163">
        <f t="shared" si="55"/>
        <v>99.351262607453535</v>
      </c>
      <c r="V76" s="163">
        <f t="shared" si="55"/>
        <v>93.270306554824757</v>
      </c>
      <c r="W76" s="163">
        <f t="shared" si="55"/>
        <v>96.806090143276563</v>
      </c>
      <c r="X76" s="163">
        <f t="shared" si="55"/>
        <v>100.35614766723666</v>
      </c>
      <c r="Y76" s="163">
        <f t="shared" si="55"/>
        <v>98.769405090915882</v>
      </c>
      <c r="Z76" s="163">
        <f t="shared" si="55"/>
        <v>100.10674308499195</v>
      </c>
      <c r="AA76" s="163">
        <f t="shared" si="55"/>
        <v>104.05776843368473</v>
      </c>
      <c r="AB76" s="163">
        <f t="shared" si="55"/>
        <v>104.38892373747689</v>
      </c>
      <c r="AC76" s="163">
        <f t="shared" si="55"/>
        <v>106.79966168177583</v>
      </c>
      <c r="AD76" s="163">
        <f t="shared" si="55"/>
        <v>106.98652047388428</v>
      </c>
      <c r="AE76" s="241" t="s">
        <v>330</v>
      </c>
    </row>
    <row r="77" spans="1:31" s="109" customFormat="1" ht="18" customHeight="1">
      <c r="A77" s="107"/>
      <c r="B77" s="118" t="s">
        <v>359</v>
      </c>
      <c r="C77" s="243">
        <f>IF(AND(ISNUMBER(C27),($AB27)&gt;0),C27/$AB27*100,0)</f>
        <v>0</v>
      </c>
      <c r="D77" s="163">
        <f t="shared" ref="D77:AD77" si="56">IF(AND(ISNUMBER(D27),($AB27)&gt;0),D27/$AB27*100,0)</f>
        <v>88.054068702157224</v>
      </c>
      <c r="E77" s="163">
        <f t="shared" si="56"/>
        <v>92.330736968244452</v>
      </c>
      <c r="F77" s="163">
        <f t="shared" si="56"/>
        <v>90.257539859134965</v>
      </c>
      <c r="G77" s="163">
        <f t="shared" si="56"/>
        <v>94.349238866416897</v>
      </c>
      <c r="H77" s="163">
        <f t="shared" si="56"/>
        <v>90.84899398104065</v>
      </c>
      <c r="I77" s="163">
        <f t="shared" si="56"/>
        <v>95.795603996728246</v>
      </c>
      <c r="J77" s="163">
        <f t="shared" si="56"/>
        <v>98.064896116391395</v>
      </c>
      <c r="K77" s="163">
        <f t="shared" si="56"/>
        <v>98.471410067399418</v>
      </c>
      <c r="L77" s="163">
        <f t="shared" si="56"/>
        <v>100.70444299143027</v>
      </c>
      <c r="M77" s="163">
        <f t="shared" si="56"/>
        <v>101.10229471271342</v>
      </c>
      <c r="N77" s="163">
        <f t="shared" si="56"/>
        <v>98.257876883566325</v>
      </c>
      <c r="O77" s="163">
        <f t="shared" si="56"/>
        <v>94.787414383348789</v>
      </c>
      <c r="P77" s="163">
        <f t="shared" si="56"/>
        <v>91.095397397999662</v>
      </c>
      <c r="Q77" s="163">
        <f t="shared" si="56"/>
        <v>84.371945086008211</v>
      </c>
      <c r="R77" s="163">
        <f t="shared" si="56"/>
        <v>82.509152746321121</v>
      </c>
      <c r="S77" s="163">
        <f t="shared" si="56"/>
        <v>92.709874225876305</v>
      </c>
      <c r="T77" s="163">
        <f t="shared" si="56"/>
        <v>96.200423142040975</v>
      </c>
      <c r="U77" s="163">
        <f t="shared" si="56"/>
        <v>95.174142093185722</v>
      </c>
      <c r="V77" s="163">
        <f t="shared" si="56"/>
        <v>89.348853513794381</v>
      </c>
      <c r="W77" s="163">
        <f t="shared" si="56"/>
        <v>92.735978758368987</v>
      </c>
      <c r="X77" s="163">
        <f t="shared" si="56"/>
        <v>96.136777805677866</v>
      </c>
      <c r="Y77" s="163">
        <f t="shared" si="56"/>
        <v>94.616748170818127</v>
      </c>
      <c r="Z77" s="163">
        <f t="shared" si="56"/>
        <v>95.897859179720996</v>
      </c>
      <c r="AA77" s="163">
        <f t="shared" si="56"/>
        <v>99.6827677765651</v>
      </c>
      <c r="AB77" s="81">
        <f t="shared" si="56"/>
        <v>100</v>
      </c>
      <c r="AC77" s="163">
        <f t="shared" si="56"/>
        <v>102.3093809745195</v>
      </c>
      <c r="AD77" s="163">
        <f t="shared" si="56"/>
        <v>102.48838348304075</v>
      </c>
      <c r="AE77" s="241" t="s">
        <v>330</v>
      </c>
    </row>
    <row r="78" spans="1:31" s="109" customFormat="1" ht="18" customHeight="1">
      <c r="A78" s="124" t="s">
        <v>508</v>
      </c>
      <c r="B78" s="118" t="s">
        <v>356</v>
      </c>
      <c r="C78" s="243">
        <f>IF(AND(ISNUMBER(C28),($I28)&gt;0),C28/$I28*100,0)</f>
        <v>0</v>
      </c>
      <c r="D78" s="163">
        <f t="shared" ref="D78:AD78" si="57">IF(AND(ISNUMBER(D28),($I28)&gt;0),D28/$I28*100,0)</f>
        <v>0</v>
      </c>
      <c r="E78" s="163">
        <f t="shared" si="57"/>
        <v>95.845619708931793</v>
      </c>
      <c r="F78" s="163">
        <f t="shared" si="57"/>
        <v>0</v>
      </c>
      <c r="G78" s="163">
        <f t="shared" si="57"/>
        <v>0</v>
      </c>
      <c r="H78" s="163">
        <f t="shared" si="57"/>
        <v>0</v>
      </c>
      <c r="I78" s="81">
        <f t="shared" si="57"/>
        <v>100</v>
      </c>
      <c r="J78" s="163">
        <f t="shared" si="57"/>
        <v>101.07847426995149</v>
      </c>
      <c r="K78" s="163">
        <f t="shared" si="57"/>
        <v>102.21223723009606</v>
      </c>
      <c r="L78" s="163">
        <f t="shared" si="57"/>
        <v>103.34628555122229</v>
      </c>
      <c r="M78" s="163">
        <f t="shared" si="57"/>
        <v>104.48730143631695</v>
      </c>
      <c r="N78" s="163">
        <f t="shared" si="57"/>
        <v>105.53838105203081</v>
      </c>
      <c r="O78" s="163">
        <f t="shared" si="57"/>
        <v>106.48720631598974</v>
      </c>
      <c r="P78" s="163">
        <f t="shared" si="57"/>
        <v>107.3456672690954</v>
      </c>
      <c r="Q78" s="163">
        <f t="shared" si="57"/>
        <v>108.48711119566252</v>
      </c>
      <c r="R78" s="163">
        <f t="shared" si="57"/>
        <v>109.50727670503187</v>
      </c>
      <c r="S78" s="163">
        <f t="shared" si="57"/>
        <v>110.42518786264625</v>
      </c>
      <c r="T78" s="163">
        <f t="shared" si="57"/>
        <v>111.26462475030914</v>
      </c>
      <c r="U78" s="163">
        <f t="shared" si="57"/>
        <v>112.0921715970703</v>
      </c>
      <c r="V78" s="163">
        <f t="shared" si="57"/>
        <v>112.7699039284695</v>
      </c>
      <c r="W78" s="163">
        <f t="shared" si="57"/>
        <v>113.435746218967</v>
      </c>
      <c r="X78" s="163">
        <f t="shared" si="57"/>
        <v>114.46066774469703</v>
      </c>
      <c r="Y78" s="163">
        <f t="shared" si="57"/>
        <v>115.01949966707885</v>
      </c>
      <c r="Z78" s="163">
        <f t="shared" si="57"/>
        <v>115.56406354037858</v>
      </c>
      <c r="AA78" s="163">
        <f t="shared" si="57"/>
        <v>116.30838010082756</v>
      </c>
      <c r="AB78" s="163">
        <f t="shared" si="57"/>
        <v>116.67934937696185</v>
      </c>
      <c r="AC78" s="163">
        <f t="shared" si="57"/>
        <v>117.12658137543993</v>
      </c>
      <c r="AD78" s="163">
        <f t="shared" si="57"/>
        <v>117.72241510510794</v>
      </c>
      <c r="AE78" s="163">
        <f t="shared" ref="AE78" si="58">IF(AND(ISNUMBER(AE28),($I28)&gt;0),AE28/$I28*100,0)</f>
        <v>118.46882431275564</v>
      </c>
    </row>
    <row r="79" spans="1:31" s="109" customFormat="1" ht="18" customHeight="1">
      <c r="A79" s="107"/>
      <c r="B79" s="118" t="s">
        <v>359</v>
      </c>
      <c r="C79" s="249">
        <f>IF(AND(ISNUMBER(C28),($AB28)&gt;0),C28/$AB28*100,0)</f>
        <v>0</v>
      </c>
      <c r="D79" s="242">
        <f t="shared" ref="D79:AD79" si="59">IF(AND(ISNUMBER(D28),($AB28)&gt;0),D28/$AB28*100,0)</f>
        <v>0</v>
      </c>
      <c r="E79" s="242">
        <f t="shared" si="59"/>
        <v>82.144458484490286</v>
      </c>
      <c r="F79" s="242">
        <f t="shared" si="59"/>
        <v>0</v>
      </c>
      <c r="G79" s="242">
        <f t="shared" si="59"/>
        <v>0</v>
      </c>
      <c r="H79" s="242">
        <f t="shared" si="59"/>
        <v>0</v>
      </c>
      <c r="I79" s="242">
        <f t="shared" si="59"/>
        <v>85.704968817511102</v>
      </c>
      <c r="J79" s="242">
        <f t="shared" si="59"/>
        <v>86.629274854277909</v>
      </c>
      <c r="K79" s="242">
        <f t="shared" si="59"/>
        <v>87.600966045734324</v>
      </c>
      <c r="L79" s="242">
        <f t="shared" si="59"/>
        <v>88.57290180573105</v>
      </c>
      <c r="M79" s="242">
        <f t="shared" si="59"/>
        <v>89.550809114254264</v>
      </c>
      <c r="N79" s="242">
        <f t="shared" si="59"/>
        <v>90.451636571149066</v>
      </c>
      <c r="O79" s="242">
        <f t="shared" si="59"/>
        <v>91.264826967757713</v>
      </c>
      <c r="P79" s="242">
        <f t="shared" si="59"/>
        <v>92.000570659927448</v>
      </c>
      <c r="Q79" s="242">
        <f t="shared" si="59"/>
        <v>92.978844821261148</v>
      </c>
      <c r="R79" s="242">
        <f t="shared" si="59"/>
        <v>93.853177352953168</v>
      </c>
      <c r="S79" s="242">
        <f t="shared" si="59"/>
        <v>94.639872824359031</v>
      </c>
      <c r="T79" s="242">
        <f t="shared" si="59"/>
        <v>95.359311947173197</v>
      </c>
      <c r="U79" s="242">
        <f t="shared" si="59"/>
        <v>96.068560714140133</v>
      </c>
      <c r="V79" s="242">
        <f t="shared" si="59"/>
        <v>96.649410997432028</v>
      </c>
      <c r="W79" s="242">
        <f t="shared" si="59"/>
        <v>97.220070924876694</v>
      </c>
      <c r="X79" s="242">
        <f t="shared" si="59"/>
        <v>98.098479598907602</v>
      </c>
      <c r="Y79" s="242">
        <f t="shared" si="59"/>
        <v>98.577426323727224</v>
      </c>
      <c r="Z79" s="242">
        <f t="shared" si="59"/>
        <v>99.04414462153018</v>
      </c>
      <c r="AA79" s="242">
        <f t="shared" si="59"/>
        <v>99.682060897566544</v>
      </c>
      <c r="AB79" s="81">
        <f t="shared" si="59"/>
        <v>100</v>
      </c>
      <c r="AC79" s="242">
        <f t="shared" si="59"/>
        <v>100.38330004483757</v>
      </c>
      <c r="AD79" s="242">
        <f t="shared" si="59"/>
        <v>100.89395915705377</v>
      </c>
      <c r="AE79" s="242">
        <f t="shared" ref="AE79" si="60">IF(AND(ISNUMBER(AE28),($AB28)&gt;0),AE28/$AB28*100,0)</f>
        <v>101.53366893571925</v>
      </c>
    </row>
    <row r="80" spans="1:31" s="109" customFormat="1" ht="18" customHeight="1">
      <c r="A80" s="124" t="s">
        <v>343</v>
      </c>
      <c r="B80" s="118" t="s">
        <v>357</v>
      </c>
      <c r="C80" s="243">
        <f>IF(AND(ISNUMBER(C29),($D29)&gt;0),C29/$D29*100,0)</f>
        <v>0</v>
      </c>
      <c r="D80" s="81">
        <f t="shared" ref="D80:AE80" si="61">IF(AND(ISNUMBER(D29),($D29)&gt;0),D29/$D29*100,0)</f>
        <v>100</v>
      </c>
      <c r="E80" s="163">
        <f t="shared" si="61"/>
        <v>99.385842934710638</v>
      </c>
      <c r="F80" s="163">
        <f t="shared" si="61"/>
        <v>96.536882532114959</v>
      </c>
      <c r="G80" s="163">
        <f t="shared" si="61"/>
        <v>96.351476625612491</v>
      </c>
      <c r="H80" s="163">
        <f t="shared" si="61"/>
        <v>96.387895642961197</v>
      </c>
      <c r="I80" s="163">
        <f t="shared" si="61"/>
        <v>95.555224473579656</v>
      </c>
      <c r="J80" s="163">
        <f t="shared" si="61"/>
        <v>94.94106740829028</v>
      </c>
      <c r="K80" s="163">
        <f t="shared" si="61"/>
        <v>95.878029400079456</v>
      </c>
      <c r="L80" s="163">
        <f t="shared" si="61"/>
        <v>96.589855648258506</v>
      </c>
      <c r="M80" s="163">
        <f t="shared" si="61"/>
        <v>96.998741888491594</v>
      </c>
      <c r="N80" s="163">
        <f t="shared" si="61"/>
        <v>96.214077605615159</v>
      </c>
      <c r="O80" s="163">
        <f t="shared" si="61"/>
        <v>95.141372003708113</v>
      </c>
      <c r="P80" s="163">
        <f t="shared" si="61"/>
        <v>93.754138524698703</v>
      </c>
      <c r="Q80" s="163">
        <f t="shared" si="61"/>
        <v>93.999139186862664</v>
      </c>
      <c r="R80" s="163">
        <f t="shared" si="61"/>
        <v>93.216130313865719</v>
      </c>
      <c r="S80" s="163">
        <f t="shared" si="61"/>
        <v>95.250629055754217</v>
      </c>
      <c r="T80" s="163">
        <f t="shared" si="61"/>
        <v>96.939147132830087</v>
      </c>
      <c r="U80" s="163">
        <f t="shared" si="61"/>
        <v>97.844656336909026</v>
      </c>
      <c r="V80" s="163">
        <f t="shared" si="61"/>
        <v>95.138061183949134</v>
      </c>
      <c r="W80" s="163">
        <f t="shared" si="61"/>
        <v>96.881207787048069</v>
      </c>
      <c r="X80" s="163">
        <f t="shared" si="61"/>
        <v>98.131042246060133</v>
      </c>
      <c r="Y80" s="163">
        <f t="shared" si="61"/>
        <v>97.937359290160245</v>
      </c>
      <c r="Z80" s="163">
        <f t="shared" si="61"/>
        <v>97.900940272811539</v>
      </c>
      <c r="AA80" s="163">
        <f t="shared" si="61"/>
        <v>99.038206860018533</v>
      </c>
      <c r="AB80" s="163">
        <f t="shared" si="61"/>
        <v>99.995033770361545</v>
      </c>
      <c r="AC80" s="163">
        <f t="shared" si="61"/>
        <v>100.79459674215335</v>
      </c>
      <c r="AD80" s="163">
        <f t="shared" si="61"/>
        <v>101.91365382068599</v>
      </c>
      <c r="AE80" s="163">
        <f t="shared" si="61"/>
        <v>103.20487352668522</v>
      </c>
    </row>
    <row r="81" spans="1:31" s="109" customFormat="1" ht="18" customHeight="1">
      <c r="A81" s="107"/>
      <c r="B81" s="118" t="s">
        <v>359</v>
      </c>
      <c r="C81" s="243">
        <f>IF(AND(ISNUMBER(C29),($AB29)&gt;0),C29/$AB29*100,0)</f>
        <v>0</v>
      </c>
      <c r="D81" s="163">
        <f t="shared" ref="D81:AE81" si="62">IF(AND(ISNUMBER(D29),($AB29)&gt;0),D29/$AB29*100,0)</f>
        <v>100.00496647628508</v>
      </c>
      <c r="E81" s="163">
        <f t="shared" si="62"/>
        <v>99.390778909030715</v>
      </c>
      <c r="F81" s="163">
        <f t="shared" si="62"/>
        <v>96.541677013492261</v>
      </c>
      <c r="G81" s="163">
        <f t="shared" si="62"/>
        <v>96.356261898849425</v>
      </c>
      <c r="H81" s="163">
        <f t="shared" si="62"/>
        <v>96.392682724939988</v>
      </c>
      <c r="I81" s="163">
        <f t="shared" si="62"/>
        <v>95.559970201142292</v>
      </c>
      <c r="J81" s="163">
        <f t="shared" si="62"/>
        <v>94.945782633887916</v>
      </c>
      <c r="K81" s="163">
        <f t="shared" si="62"/>
        <v>95.882791159672209</v>
      </c>
      <c r="L81" s="163">
        <f t="shared" si="62"/>
        <v>96.594652760533066</v>
      </c>
      <c r="M81" s="163">
        <f t="shared" si="62"/>
        <v>97.003559308004299</v>
      </c>
      <c r="N81" s="163">
        <f t="shared" si="62"/>
        <v>96.218856054962345</v>
      </c>
      <c r="O81" s="163">
        <f t="shared" si="62"/>
        <v>95.146097177385982</v>
      </c>
      <c r="P81" s="163">
        <f t="shared" si="62"/>
        <v>93.758794801754817</v>
      </c>
      <c r="Q81" s="163">
        <f t="shared" si="62"/>
        <v>94.00380763181856</v>
      </c>
      <c r="R81" s="163">
        <f t="shared" si="62"/>
        <v>93.220759870871618</v>
      </c>
      <c r="S81" s="163">
        <f t="shared" si="62"/>
        <v>95.255359655657642</v>
      </c>
      <c r="T81" s="163">
        <f t="shared" si="62"/>
        <v>96.943961592583392</v>
      </c>
      <c r="U81" s="163">
        <f t="shared" si="62"/>
        <v>97.849515768562199</v>
      </c>
      <c r="V81" s="163">
        <f t="shared" si="62"/>
        <v>95.142786193195917</v>
      </c>
      <c r="W81" s="163">
        <f t="shared" si="62"/>
        <v>96.886019369257511</v>
      </c>
      <c r="X81" s="163">
        <f t="shared" si="62"/>
        <v>98.135915901001582</v>
      </c>
      <c r="Y81" s="163">
        <f t="shared" si="62"/>
        <v>97.942223325883617</v>
      </c>
      <c r="Z81" s="163">
        <f t="shared" si="62"/>
        <v>97.905802499793054</v>
      </c>
      <c r="AA81" s="163">
        <f t="shared" si="62"/>
        <v>99.043125569075414</v>
      </c>
      <c r="AB81" s="81">
        <f t="shared" si="62"/>
        <v>100</v>
      </c>
      <c r="AC81" s="163">
        <f t="shared" si="62"/>
        <v>100.79960268189718</v>
      </c>
      <c r="AD81" s="163">
        <f t="shared" si="62"/>
        <v>101.91871533813426</v>
      </c>
      <c r="AE81" s="163">
        <f t="shared" si="62"/>
        <v>103.20999917225396</v>
      </c>
    </row>
    <row r="82" spans="1:31" s="109" customFormat="1" ht="18" customHeight="1">
      <c r="A82" s="124" t="s">
        <v>312</v>
      </c>
      <c r="B82" s="118" t="s">
        <v>357</v>
      </c>
      <c r="C82" s="243">
        <f>IF(AND(ISNUMBER(C31),($D31)&gt;0),C31/$D31*100,0)</f>
        <v>0</v>
      </c>
      <c r="D82" s="81">
        <f t="shared" ref="D82:AE82" si="63">IF(AND(ISNUMBER(D31),($D31)&gt;0),D31/$D31*100,0)</f>
        <v>100</v>
      </c>
      <c r="E82" s="163">
        <f t="shared" si="63"/>
        <v>105.11091393078968</v>
      </c>
      <c r="F82" s="163">
        <f t="shared" si="63"/>
        <v>109.47648624667256</v>
      </c>
      <c r="G82" s="163">
        <f t="shared" si="63"/>
        <v>113.09671694764862</v>
      </c>
      <c r="H82" s="163">
        <f t="shared" si="63"/>
        <v>116.53948535936114</v>
      </c>
      <c r="I82" s="163">
        <f t="shared" si="63"/>
        <v>119.78704525288376</v>
      </c>
      <c r="J82" s="163">
        <f t="shared" si="63"/>
        <v>122.98136645962731</v>
      </c>
      <c r="K82" s="163">
        <f t="shared" si="63"/>
        <v>126.53061224489797</v>
      </c>
      <c r="L82" s="163">
        <f t="shared" si="63"/>
        <v>130.70097604259095</v>
      </c>
      <c r="M82" s="163">
        <f t="shared" si="63"/>
        <v>135.24401064773735</v>
      </c>
      <c r="N82" s="163">
        <f t="shared" si="63"/>
        <v>139.76929902395742</v>
      </c>
      <c r="O82" s="163">
        <f t="shared" si="63"/>
        <v>143.35403726708074</v>
      </c>
      <c r="P82" s="163">
        <f t="shared" si="63"/>
        <v>145.96273291925465</v>
      </c>
      <c r="Q82" s="163">
        <f t="shared" si="63"/>
        <v>148.05678793256433</v>
      </c>
      <c r="R82" s="163">
        <f t="shared" si="63"/>
        <v>150.16858917480036</v>
      </c>
      <c r="S82" s="163">
        <f t="shared" si="63"/>
        <v>152.84826974267966</v>
      </c>
      <c r="T82" s="163">
        <f t="shared" si="63"/>
        <v>156.27329192546583</v>
      </c>
      <c r="U82" s="163">
        <f t="shared" si="63"/>
        <v>160.01774622892634</v>
      </c>
      <c r="V82" s="163">
        <f t="shared" si="63"/>
        <v>162.71517302573201</v>
      </c>
      <c r="W82" s="163">
        <f t="shared" si="63"/>
        <v>164.61401952085183</v>
      </c>
      <c r="X82" s="163">
        <f t="shared" si="63"/>
        <v>167.13398402839397</v>
      </c>
      <c r="Y82" s="163">
        <f t="shared" si="63"/>
        <v>169.95563442768412</v>
      </c>
      <c r="Z82" s="163">
        <f t="shared" si="63"/>
        <v>172.33362910381544</v>
      </c>
      <c r="AA82" s="163">
        <f t="shared" si="63"/>
        <v>174.67613132209405</v>
      </c>
      <c r="AB82" s="163">
        <f t="shared" si="63"/>
        <v>177.46228926353149</v>
      </c>
      <c r="AC82" s="163">
        <f t="shared" si="63"/>
        <v>180.69210292812775</v>
      </c>
      <c r="AD82" s="163">
        <f t="shared" si="63"/>
        <v>184.24134871339839</v>
      </c>
      <c r="AE82" s="163">
        <f t="shared" si="63"/>
        <v>188.0745341614907</v>
      </c>
    </row>
    <row r="83" spans="1:31" s="109" customFormat="1" ht="18" customHeight="1">
      <c r="A83" s="107"/>
      <c r="B83" s="118" t="s">
        <v>359</v>
      </c>
      <c r="C83" s="243">
        <f>IF(AND(ISNUMBER(C31),($AB31)&gt;0),C31/$AB31*100,0)</f>
        <v>0</v>
      </c>
      <c r="D83" s="163">
        <f t="shared" ref="D83:AE83" si="64">IF(AND(ISNUMBER(D31),($AB31)&gt;0),D31/$AB31*100,0)</f>
        <v>56.35</v>
      </c>
      <c r="E83" s="163">
        <f t="shared" si="64"/>
        <v>59.23</v>
      </c>
      <c r="F83" s="163">
        <f t="shared" si="64"/>
        <v>61.689999999999991</v>
      </c>
      <c r="G83" s="163">
        <f t="shared" si="64"/>
        <v>63.73</v>
      </c>
      <c r="H83" s="163">
        <f t="shared" si="64"/>
        <v>65.67</v>
      </c>
      <c r="I83" s="163">
        <f t="shared" si="64"/>
        <v>67.5</v>
      </c>
      <c r="J83" s="163">
        <f t="shared" si="64"/>
        <v>69.3</v>
      </c>
      <c r="K83" s="163">
        <f t="shared" si="64"/>
        <v>71.300000000000011</v>
      </c>
      <c r="L83" s="163">
        <f t="shared" si="64"/>
        <v>73.650000000000006</v>
      </c>
      <c r="M83" s="163">
        <f t="shared" si="64"/>
        <v>76.209999999999994</v>
      </c>
      <c r="N83" s="163">
        <f t="shared" si="64"/>
        <v>78.760000000000005</v>
      </c>
      <c r="O83" s="163">
        <f t="shared" si="64"/>
        <v>80.78</v>
      </c>
      <c r="P83" s="163">
        <f t="shared" si="64"/>
        <v>82.25</v>
      </c>
      <c r="Q83" s="163">
        <f t="shared" si="64"/>
        <v>83.43</v>
      </c>
      <c r="R83" s="163">
        <f t="shared" si="64"/>
        <v>84.62</v>
      </c>
      <c r="S83" s="163">
        <f t="shared" si="64"/>
        <v>86.129999999999981</v>
      </c>
      <c r="T83" s="163">
        <f t="shared" si="64"/>
        <v>88.059999999999988</v>
      </c>
      <c r="U83" s="163">
        <f t="shared" si="64"/>
        <v>90.169999999999987</v>
      </c>
      <c r="V83" s="163">
        <f t="shared" si="64"/>
        <v>91.69</v>
      </c>
      <c r="W83" s="163">
        <f t="shared" si="64"/>
        <v>92.76</v>
      </c>
      <c r="X83" s="163">
        <f t="shared" si="64"/>
        <v>94.18</v>
      </c>
      <c r="Y83" s="163">
        <f t="shared" si="64"/>
        <v>95.769999999999982</v>
      </c>
      <c r="Z83" s="163">
        <f t="shared" si="64"/>
        <v>97.110000000000014</v>
      </c>
      <c r="AA83" s="163">
        <f t="shared" si="64"/>
        <v>98.43</v>
      </c>
      <c r="AB83" s="81">
        <f t="shared" si="64"/>
        <v>100</v>
      </c>
      <c r="AC83" s="163">
        <f t="shared" si="64"/>
        <v>101.82</v>
      </c>
      <c r="AD83" s="163">
        <f t="shared" si="64"/>
        <v>103.82000000000001</v>
      </c>
      <c r="AE83" s="163">
        <f t="shared" si="64"/>
        <v>105.98</v>
      </c>
    </row>
    <row r="84" spans="1:31" s="109" customFormat="1" ht="18" customHeight="1">
      <c r="A84" s="124" t="s">
        <v>509</v>
      </c>
      <c r="B84" s="118" t="s">
        <v>357</v>
      </c>
      <c r="C84" s="243" t="s">
        <v>331</v>
      </c>
      <c r="D84" s="81">
        <f>IF(AND(ISNUMBER(D36),($D$36)&gt;0),D36/$D$36*100,0)</f>
        <v>100</v>
      </c>
      <c r="E84" s="64">
        <f t="shared" ref="E84:AE84" si="65">IF(AND(ISNUMBER(E36),($D$36)&gt;0),E36/$D$36*100,0)</f>
        <v>101.92807329413375</v>
      </c>
      <c r="F84" s="64">
        <f t="shared" si="65"/>
        <v>100.92985095036238</v>
      </c>
      <c r="G84" s="64">
        <f t="shared" si="65"/>
        <v>103.35019827704089</v>
      </c>
      <c r="H84" s="64">
        <f t="shared" si="65"/>
        <v>104.93641460412964</v>
      </c>
      <c r="I84" s="64">
        <f t="shared" si="65"/>
        <v>105.79789416108301</v>
      </c>
      <c r="J84" s="64">
        <f t="shared" si="65"/>
        <v>107.68494461917135</v>
      </c>
      <c r="K84" s="64">
        <f t="shared" si="65"/>
        <v>109.85915492957747</v>
      </c>
      <c r="L84" s="64">
        <f t="shared" si="65"/>
        <v>111.93764528921099</v>
      </c>
      <c r="M84" s="64">
        <f t="shared" si="65"/>
        <v>115.17844933679751</v>
      </c>
      <c r="N84" s="64">
        <f t="shared" si="65"/>
        <v>117.13387118829482</v>
      </c>
      <c r="O84" s="64">
        <f t="shared" si="65"/>
        <v>116.90140845070422</v>
      </c>
      <c r="P84" s="64">
        <f t="shared" si="65"/>
        <v>116.06727745111445</v>
      </c>
      <c r="Q84" s="64">
        <f t="shared" si="65"/>
        <v>117.4483795979762</v>
      </c>
      <c r="R84" s="64">
        <f t="shared" si="65"/>
        <v>118.29618487624781</v>
      </c>
      <c r="S84" s="64">
        <f t="shared" si="65"/>
        <v>122.80869684124163</v>
      </c>
      <c r="T84" s="64">
        <f t="shared" si="65"/>
        <v>126.4734035279639</v>
      </c>
      <c r="U84" s="64">
        <f t="shared" si="65"/>
        <v>127.69041433064405</v>
      </c>
      <c r="V84" s="64">
        <f t="shared" si="65"/>
        <v>120.41569807192671</v>
      </c>
      <c r="W84" s="64">
        <f t="shared" si="65"/>
        <v>125.44783262682893</v>
      </c>
      <c r="X84" s="64">
        <f t="shared" si="65"/>
        <v>130.37057295227677</v>
      </c>
      <c r="Y84" s="64">
        <f t="shared" si="65"/>
        <v>130.91754409954873</v>
      </c>
      <c r="Z84" s="64">
        <f t="shared" si="65"/>
        <v>131.47818952550253</v>
      </c>
      <c r="AA84" s="64">
        <f t="shared" si="65"/>
        <v>134.40448516340763</v>
      </c>
      <c r="AB84" s="64">
        <f t="shared" si="65"/>
        <v>136.74278681799535</v>
      </c>
      <c r="AC84" s="64">
        <f t="shared" si="65"/>
        <v>139.79215096403667</v>
      </c>
      <c r="AD84" s="64">
        <f t="shared" si="65"/>
        <v>143.23806919185014</v>
      </c>
      <c r="AE84" s="64">
        <f t="shared" si="65"/>
        <v>145.42595378093804</v>
      </c>
    </row>
    <row r="85" spans="1:31" s="109" customFormat="1" ht="18" customHeight="1">
      <c r="A85" s="124"/>
      <c r="B85" s="118" t="s">
        <v>359</v>
      </c>
      <c r="C85" s="243" t="s">
        <v>331</v>
      </c>
      <c r="D85" s="64">
        <f>IF(AND(ISNUMBER(D36),($AB$36)&gt;0),D36/$AB$36*100,0)</f>
        <v>73.13</v>
      </c>
      <c r="E85" s="64">
        <f t="shared" ref="E85:AE85" si="66">IF(AND(ISNUMBER(E36),($AB$36)&gt;0),E36/$AB$36*100,0)</f>
        <v>74.540000000000006</v>
      </c>
      <c r="F85" s="64">
        <f t="shared" si="66"/>
        <v>73.81</v>
      </c>
      <c r="G85" s="64">
        <f t="shared" si="66"/>
        <v>75.58</v>
      </c>
      <c r="H85" s="64">
        <f t="shared" si="66"/>
        <v>76.739999999999995</v>
      </c>
      <c r="I85" s="64">
        <f t="shared" si="66"/>
        <v>77.37</v>
      </c>
      <c r="J85" s="64">
        <f t="shared" si="66"/>
        <v>78.75</v>
      </c>
      <c r="K85" s="64">
        <f t="shared" si="66"/>
        <v>80.34</v>
      </c>
      <c r="L85" s="64">
        <f t="shared" si="66"/>
        <v>81.86</v>
      </c>
      <c r="M85" s="64">
        <f t="shared" si="66"/>
        <v>84.23</v>
      </c>
      <c r="N85" s="64">
        <f t="shared" si="66"/>
        <v>85.66</v>
      </c>
      <c r="O85" s="64">
        <f t="shared" si="66"/>
        <v>85.49</v>
      </c>
      <c r="P85" s="64">
        <f t="shared" si="66"/>
        <v>84.88</v>
      </c>
      <c r="Q85" s="64">
        <f t="shared" si="66"/>
        <v>85.89</v>
      </c>
      <c r="R85" s="64">
        <f t="shared" si="66"/>
        <v>86.51</v>
      </c>
      <c r="S85" s="64">
        <f t="shared" si="66"/>
        <v>89.81</v>
      </c>
      <c r="T85" s="64">
        <f t="shared" si="66"/>
        <v>92.49</v>
      </c>
      <c r="U85" s="64">
        <f t="shared" si="66"/>
        <v>93.38</v>
      </c>
      <c r="V85" s="64">
        <f t="shared" si="66"/>
        <v>88.06</v>
      </c>
      <c r="W85" s="64">
        <f t="shared" si="66"/>
        <v>91.74</v>
      </c>
      <c r="X85" s="64">
        <f t="shared" si="66"/>
        <v>95.34</v>
      </c>
      <c r="Y85" s="64">
        <f t="shared" si="66"/>
        <v>95.74</v>
      </c>
      <c r="Z85" s="64">
        <f t="shared" si="66"/>
        <v>96.15</v>
      </c>
      <c r="AA85" s="64">
        <f t="shared" si="66"/>
        <v>98.29</v>
      </c>
      <c r="AB85" s="81">
        <f t="shared" si="66"/>
        <v>100</v>
      </c>
      <c r="AC85" s="64">
        <f t="shared" si="66"/>
        <v>102.23</v>
      </c>
      <c r="AD85" s="64">
        <f t="shared" si="66"/>
        <v>104.75000000000001</v>
      </c>
      <c r="AE85" s="64">
        <f t="shared" si="66"/>
        <v>106.35</v>
      </c>
    </row>
    <row r="86" spans="1:31" s="129" customFormat="1" ht="22.5" customHeight="1">
      <c r="A86" s="230" t="s">
        <v>358</v>
      </c>
      <c r="B86" s="128"/>
      <c r="C86" s="227"/>
      <c r="D86" s="228"/>
      <c r="E86" s="228"/>
      <c r="F86" s="228"/>
      <c r="G86" s="228"/>
      <c r="I86" s="228"/>
      <c r="J86" s="228"/>
      <c r="K86" s="228"/>
      <c r="L86" s="228"/>
      <c r="M86" s="228"/>
      <c r="N86" s="228"/>
      <c r="O86" s="228"/>
      <c r="P86" s="228"/>
      <c r="Q86" s="228"/>
      <c r="R86" s="228"/>
      <c r="S86" s="228"/>
      <c r="T86" s="228"/>
      <c r="U86" s="228"/>
      <c r="V86" s="228"/>
      <c r="W86" s="228"/>
      <c r="X86" s="228"/>
      <c r="Y86" s="228"/>
      <c r="Z86" s="228"/>
      <c r="AA86" s="228"/>
      <c r="AB86" s="228"/>
      <c r="AC86" s="228"/>
      <c r="AD86" s="228"/>
      <c r="AE86" s="104"/>
    </row>
    <row r="87" spans="1:31" s="109" customFormat="1" ht="18" customHeight="1">
      <c r="A87" s="124" t="s">
        <v>349</v>
      </c>
      <c r="B87" s="118" t="s">
        <v>359</v>
      </c>
      <c r="C87" s="250" t="s">
        <v>331</v>
      </c>
      <c r="D87" s="64">
        <f>IF(AND(ISNUMBER(D6),($AB6)&gt;0),(D36/D6)/($AB$36/$AB6)*100,0)</f>
        <v>66.383659264748232</v>
      </c>
      <c r="E87" s="64">
        <f t="shared" ref="E87:AE87" si="67">IF(AND(ISNUMBER(E6),($AB6)&gt;0),(E36/E6)/($AB$36/$AB6)*100,0)</f>
        <v>69.035407490340418</v>
      </c>
      <c r="F87" s="64">
        <f t="shared" si="67"/>
        <v>68.409172675696865</v>
      </c>
      <c r="G87" s="64">
        <f t="shared" si="67"/>
        <v>70.660864677102253</v>
      </c>
      <c r="H87" s="64">
        <f t="shared" si="67"/>
        <v>71.324400944931426</v>
      </c>
      <c r="I87" s="64">
        <f t="shared" si="67"/>
        <v>69.583976928695691</v>
      </c>
      <c r="J87" s="64">
        <f t="shared" si="67"/>
        <v>71.46487149296496</v>
      </c>
      <c r="K87" s="64">
        <f t="shared" si="67"/>
        <v>73.376537792699452</v>
      </c>
      <c r="L87" s="64">
        <f t="shared" si="67"/>
        <v>75.79461878730686</v>
      </c>
      <c r="M87" s="64">
        <f t="shared" si="67"/>
        <v>77.569169341067123</v>
      </c>
      <c r="N87" s="64">
        <f t="shared" si="67"/>
        <v>77.39300019163727</v>
      </c>
      <c r="O87" s="64">
        <f t="shared" si="67"/>
        <v>78.584604529172339</v>
      </c>
      <c r="P87" s="64">
        <f t="shared" si="67"/>
        <v>77.100870663633643</v>
      </c>
      <c r="Q87" s="64">
        <f t="shared" si="67"/>
        <v>78.065009176572346</v>
      </c>
      <c r="R87" s="64">
        <f t="shared" si="67"/>
        <v>78.80666176520468</v>
      </c>
      <c r="S87" s="64">
        <f t="shared" si="67"/>
        <v>80.277467308241953</v>
      </c>
      <c r="T87" s="64">
        <f t="shared" si="67"/>
        <v>86.399471197534311</v>
      </c>
      <c r="U87" s="64">
        <f t="shared" si="67"/>
        <v>86.121875450070789</v>
      </c>
      <c r="V87" s="64">
        <f t="shared" si="67"/>
        <v>86.310198119430581</v>
      </c>
      <c r="W87" s="64">
        <f t="shared" si="67"/>
        <v>85.579008319478802</v>
      </c>
      <c r="X87" s="64">
        <f t="shared" si="67"/>
        <v>92.975073632282289</v>
      </c>
      <c r="Y87" s="64">
        <f t="shared" si="67"/>
        <v>94.422422032951587</v>
      </c>
      <c r="Z87" s="64">
        <f t="shared" si="67"/>
        <v>92.257080923067647</v>
      </c>
      <c r="AA87" s="64">
        <f t="shared" si="67"/>
        <v>98.90461514461721</v>
      </c>
      <c r="AB87" s="81">
        <f t="shared" si="67"/>
        <v>100</v>
      </c>
      <c r="AC87" s="64">
        <f t="shared" si="67"/>
        <v>100.49471944259136</v>
      </c>
      <c r="AD87" s="64">
        <f t="shared" si="67"/>
        <v>102.72827774902018</v>
      </c>
      <c r="AE87" s="64">
        <f t="shared" si="67"/>
        <v>107.61587822371432</v>
      </c>
    </row>
    <row r="88" spans="1:31" s="109" customFormat="1" ht="18" customHeight="1">
      <c r="A88" s="124"/>
      <c r="B88" s="118" t="s">
        <v>350</v>
      </c>
      <c r="C88" s="81">
        <v>100</v>
      </c>
      <c r="D88" s="163">
        <v>104.4943572343464</v>
      </c>
      <c r="E88" s="163">
        <v>108.66846769239579</v>
      </c>
      <c r="F88" s="163">
        <v>107.68271298771811</v>
      </c>
      <c r="G88" s="163">
        <v>111.22709591241053</v>
      </c>
      <c r="H88" s="163">
        <v>112.27156674418501</v>
      </c>
      <c r="I88" s="163">
        <v>109.53196951640238</v>
      </c>
      <c r="J88" s="163">
        <v>112.49268254471309</v>
      </c>
      <c r="K88" s="163">
        <v>115.50183038495891</v>
      </c>
      <c r="L88" s="163">
        <v>119.3081258207736</v>
      </c>
      <c r="M88" s="163">
        <v>122.10144275259096</v>
      </c>
      <c r="N88" s="163">
        <v>121.82413574394111</v>
      </c>
      <c r="O88" s="163">
        <v>123.69983561830868</v>
      </c>
      <c r="P88" s="163">
        <v>121.36429251065107</v>
      </c>
      <c r="Q88" s="163">
        <v>122.88193459075207</v>
      </c>
      <c r="R88" s="163">
        <v>124.04938662518359</v>
      </c>
      <c r="S88" s="163">
        <v>126.36458968524826</v>
      </c>
      <c r="T88" s="163">
        <v>136.00118581842597</v>
      </c>
      <c r="U88" s="163">
        <v>135.56421087832874</v>
      </c>
      <c r="V88" s="163">
        <v>135.86067317001979</v>
      </c>
      <c r="W88" s="163">
        <v>134.70970968069963</v>
      </c>
      <c r="X88" s="163">
        <v>146.35181664924889</v>
      </c>
      <c r="Y88" s="163">
        <v>148.63012788989153</v>
      </c>
      <c r="Z88" s="163">
        <v>145.22165809524631</v>
      </c>
      <c r="AA88" s="163">
        <v>155.68551510289171</v>
      </c>
      <c r="AB88" s="163">
        <v>157.41558575897457</v>
      </c>
      <c r="AC88" s="163">
        <v>158.19302059234087</v>
      </c>
      <c r="AD88" s="163">
        <v>161.70445272301845</v>
      </c>
      <c r="AE88" s="163">
        <v>169.39981909189859</v>
      </c>
    </row>
    <row r="89" spans="1:31" s="109" customFormat="1" ht="18" customHeight="1">
      <c r="A89" s="124" t="s">
        <v>510</v>
      </c>
      <c r="B89" s="118" t="s">
        <v>359</v>
      </c>
      <c r="C89" s="251">
        <f>IF(AND(ISNUMBER(C7),($M7)&gt;0),(#REF!/C7)/(#REF!/$M7)*100,0)</f>
        <v>0</v>
      </c>
      <c r="D89" s="64">
        <f>IF(AND(ISNUMBER(D7),($AB7)&gt;0),(D36/D7)/($AB$36/$AB7)*100,0)</f>
        <v>64.810763837230837</v>
      </c>
      <c r="E89" s="64">
        <f t="shared" ref="E89:AD89" si="68">IF(AND(ISNUMBER(E7),($AB7)&gt;0),(E36/E7)/($AB$36/$AB7)*100,0)</f>
        <v>65.299597415764737</v>
      </c>
      <c r="F89" s="64">
        <f t="shared" si="68"/>
        <v>67.455027737793472</v>
      </c>
      <c r="G89" s="64">
        <f t="shared" si="68"/>
        <v>63.77938941820296</v>
      </c>
      <c r="H89" s="64">
        <f t="shared" si="68"/>
        <v>67.468584299062627</v>
      </c>
      <c r="I89" s="64">
        <f t="shared" si="68"/>
        <v>69.065394715715215</v>
      </c>
      <c r="J89" s="64">
        <f t="shared" si="68"/>
        <v>70.954589511597277</v>
      </c>
      <c r="K89" s="64">
        <f t="shared" si="68"/>
        <v>73.537794281126907</v>
      </c>
      <c r="L89" s="64">
        <f t="shared" si="68"/>
        <v>73.578224379841842</v>
      </c>
      <c r="M89" s="64">
        <f t="shared" si="68"/>
        <v>76.266737035273437</v>
      </c>
      <c r="N89" s="64">
        <f t="shared" si="68"/>
        <v>81.741550821044299</v>
      </c>
      <c r="O89" s="64">
        <f t="shared" si="68"/>
        <v>82.54788817416275</v>
      </c>
      <c r="P89" s="64">
        <f t="shared" si="68"/>
        <v>81.02402619824322</v>
      </c>
      <c r="Q89" s="64">
        <f t="shared" si="68"/>
        <v>82.106479533004389</v>
      </c>
      <c r="R89" s="64">
        <f t="shared" si="68"/>
        <v>84.671607304762034</v>
      </c>
      <c r="S89" s="64">
        <f t="shared" si="68"/>
        <v>83.872188911197895</v>
      </c>
      <c r="T89" s="64">
        <f t="shared" si="68"/>
        <v>87.699027351203426</v>
      </c>
      <c r="U89" s="64">
        <f t="shared" si="68"/>
        <v>89.815414186511006</v>
      </c>
      <c r="V89" s="64">
        <f t="shared" si="68"/>
        <v>92.624702119367726</v>
      </c>
      <c r="W89" s="64">
        <f t="shared" si="68"/>
        <v>93.509131010633922</v>
      </c>
      <c r="X89" s="64">
        <f t="shared" si="68"/>
        <v>91.219881713077584</v>
      </c>
      <c r="Y89" s="64">
        <f t="shared" si="68"/>
        <v>95.752085814170357</v>
      </c>
      <c r="Z89" s="64">
        <f t="shared" si="68"/>
        <v>95.338463679456382</v>
      </c>
      <c r="AA89" s="64">
        <f t="shared" si="68"/>
        <v>95.458455397681362</v>
      </c>
      <c r="AB89" s="81">
        <f t="shared" si="68"/>
        <v>100</v>
      </c>
      <c r="AC89" s="64">
        <f t="shared" si="68"/>
        <v>101.33205272798888</v>
      </c>
      <c r="AD89" s="64">
        <f t="shared" si="68"/>
        <v>104.6067077568843</v>
      </c>
      <c r="AE89" s="254" t="s">
        <v>330</v>
      </c>
    </row>
    <row r="90" spans="1:31" s="109" customFormat="1" ht="18" customHeight="1">
      <c r="A90" s="124"/>
      <c r="B90" s="118" t="s">
        <v>352</v>
      </c>
      <c r="C90" s="252" t="s">
        <v>331</v>
      </c>
      <c r="D90" s="64">
        <f>IF(AND(ISNUMBER(D7),($G7)&gt;0),(D36/D7)/($G$36/$G7)*100,0)</f>
        <v>101.61709672738498</v>
      </c>
      <c r="E90" s="64">
        <f t="shared" ref="E90:AD90" si="69">IF(AND(ISNUMBER(E7),($G7)&gt;0),(E36/E7)/($G$36/$G7)*100,0)</f>
        <v>102.38354115871779</v>
      </c>
      <c r="F90" s="64">
        <f t="shared" si="69"/>
        <v>105.76305034137165</v>
      </c>
      <c r="G90" s="81">
        <f t="shared" si="69"/>
        <v>100</v>
      </c>
      <c r="H90" s="64">
        <f t="shared" si="69"/>
        <v>105.78430573655939</v>
      </c>
      <c r="I90" s="64">
        <f t="shared" si="69"/>
        <v>108.28795218287806</v>
      </c>
      <c r="J90" s="64">
        <f t="shared" si="69"/>
        <v>111.25002945127989</v>
      </c>
      <c r="K90" s="64">
        <f t="shared" si="69"/>
        <v>115.3002481709849</v>
      </c>
      <c r="L90" s="64">
        <f t="shared" si="69"/>
        <v>115.36363870997211</v>
      </c>
      <c r="M90" s="64">
        <f t="shared" si="69"/>
        <v>119.57897015161221</v>
      </c>
      <c r="N90" s="64">
        <f t="shared" si="69"/>
        <v>128.16295603751084</v>
      </c>
      <c r="O90" s="64">
        <f t="shared" si="69"/>
        <v>129.42721610721969</v>
      </c>
      <c r="P90" s="64">
        <f t="shared" si="69"/>
        <v>127.03794585891497</v>
      </c>
      <c r="Q90" s="64">
        <f t="shared" si="69"/>
        <v>128.73512945479968</v>
      </c>
      <c r="R90" s="64">
        <f t="shared" si="69"/>
        <v>132.75700516599227</v>
      </c>
      <c r="S90" s="64">
        <f t="shared" si="69"/>
        <v>131.50359336500696</v>
      </c>
      <c r="T90" s="64">
        <f t="shared" si="69"/>
        <v>137.50371107531126</v>
      </c>
      <c r="U90" s="64">
        <f t="shared" si="69"/>
        <v>140.82200379434366</v>
      </c>
      <c r="V90" s="64">
        <f t="shared" si="69"/>
        <v>145.22669935270997</v>
      </c>
      <c r="W90" s="64">
        <f t="shared" si="69"/>
        <v>146.6133995066844</v>
      </c>
      <c r="X90" s="64">
        <f t="shared" si="69"/>
        <v>143.02407493265054</v>
      </c>
      <c r="Y90" s="64">
        <f t="shared" si="69"/>
        <v>150.13013872917736</v>
      </c>
      <c r="Z90" s="64">
        <f t="shared" si="69"/>
        <v>149.48161866887722</v>
      </c>
      <c r="AA90" s="64">
        <f t="shared" si="69"/>
        <v>149.66975423950521</v>
      </c>
      <c r="AB90" s="64">
        <f t="shared" si="69"/>
        <v>156.79046305115537</v>
      </c>
      <c r="AC90" s="64">
        <f t="shared" si="69"/>
        <v>158.87899469145466</v>
      </c>
      <c r="AD90" s="64">
        <f t="shared" si="69"/>
        <v>164.01334147458775</v>
      </c>
      <c r="AE90" s="254" t="s">
        <v>330</v>
      </c>
    </row>
    <row r="91" spans="1:31" s="109" customFormat="1" ht="18" customHeight="1">
      <c r="A91" s="124" t="s">
        <v>361</v>
      </c>
      <c r="B91" s="118" t="s">
        <v>357</v>
      </c>
      <c r="C91" s="252" t="s">
        <v>331</v>
      </c>
      <c r="D91" s="81">
        <f>IF(AND(ISNUMBER(D8),($D8)&gt;0),(D36/D8)/($D$36/$D8)*100,0)</f>
        <v>100</v>
      </c>
      <c r="E91" s="64">
        <f t="shared" ref="E91:AE91" si="70">IF(AND(ISNUMBER(E8),($D8)&gt;0),(E36/E8)/($D$36/$D8)*100,0)</f>
        <v>104.57358355240815</v>
      </c>
      <c r="F91" s="64">
        <f t="shared" si="70"/>
        <v>104.40425220262017</v>
      </c>
      <c r="G91" s="64">
        <f t="shared" si="70"/>
        <v>107.64587858345635</v>
      </c>
      <c r="H91" s="64">
        <f t="shared" si="70"/>
        <v>110.1240390144482</v>
      </c>
      <c r="I91" s="64">
        <f t="shared" si="70"/>
        <v>113.50535248608979</v>
      </c>
      <c r="J91" s="64">
        <f t="shared" si="70"/>
        <v>116.46228528115452</v>
      </c>
      <c r="K91" s="64">
        <f t="shared" si="70"/>
        <v>122.90156841458322</v>
      </c>
      <c r="L91" s="64">
        <f t="shared" si="70"/>
        <v>126.43057797611033</v>
      </c>
      <c r="M91" s="64">
        <f t="shared" si="70"/>
        <v>131.36881996703573</v>
      </c>
      <c r="N91" s="64">
        <f t="shared" si="70"/>
        <v>136.73392326219354</v>
      </c>
      <c r="O91" s="64">
        <f t="shared" si="70"/>
        <v>0</v>
      </c>
      <c r="P91" s="64">
        <f t="shared" si="70"/>
        <v>0</v>
      </c>
      <c r="Q91" s="64">
        <f t="shared" si="70"/>
        <v>148.47282195214891</v>
      </c>
      <c r="R91" s="64">
        <f t="shared" si="70"/>
        <v>0</v>
      </c>
      <c r="S91" s="64">
        <f t="shared" si="70"/>
        <v>0</v>
      </c>
      <c r="T91" s="64">
        <f t="shared" si="70"/>
        <v>171.69809412024711</v>
      </c>
      <c r="U91" s="64">
        <f t="shared" si="70"/>
        <v>0</v>
      </c>
      <c r="V91" s="64">
        <f t="shared" si="70"/>
        <v>0</v>
      </c>
      <c r="W91" s="64">
        <f t="shared" si="70"/>
        <v>168.71188687268022</v>
      </c>
      <c r="X91" s="64">
        <f t="shared" si="70"/>
        <v>0</v>
      </c>
      <c r="Y91" s="64">
        <f t="shared" si="70"/>
        <v>0</v>
      </c>
      <c r="Z91" s="64">
        <f t="shared" si="70"/>
        <v>226.9629357684729</v>
      </c>
      <c r="AA91" s="64">
        <f t="shared" si="70"/>
        <v>0</v>
      </c>
      <c r="AB91" s="64">
        <f t="shared" si="70"/>
        <v>0</v>
      </c>
      <c r="AC91" s="64">
        <f t="shared" si="70"/>
        <v>251.51231513537334</v>
      </c>
      <c r="AD91" s="64">
        <f t="shared" si="70"/>
        <v>0</v>
      </c>
      <c r="AE91" s="64">
        <f t="shared" si="70"/>
        <v>0</v>
      </c>
    </row>
    <row r="92" spans="1:31" s="109" customFormat="1" ht="18" customHeight="1">
      <c r="A92" s="107"/>
      <c r="B92" s="118" t="s">
        <v>353</v>
      </c>
      <c r="C92" s="245">
        <f>IF(AND(ISNUMBER(C8),($M8)&gt;0),(C36/C8)/($M$36/$M8)*100,0)</f>
        <v>0</v>
      </c>
      <c r="D92" s="64">
        <f>IF(AND(ISNUMBER(D8),($M8)&gt;0),(D36/D8)/($M$36/$M8)*100,0)</f>
        <v>76.121563720442126</v>
      </c>
      <c r="E92" s="64">
        <f t="shared" ref="E92:AE92" si="71">IF(AND(ISNUMBER(E8),($M8)&gt;0),(E36/E8)/($M$36/$M8)*100,0)</f>
        <v>79.603047038596159</v>
      </c>
      <c r="F92" s="64">
        <f t="shared" si="71"/>
        <v>79.474149367268609</v>
      </c>
      <c r="G92" s="64">
        <f t="shared" si="71"/>
        <v>81.94172605833549</v>
      </c>
      <c r="H92" s="64">
        <f t="shared" si="71"/>
        <v>83.828140529907728</v>
      </c>
      <c r="I92" s="64">
        <f t="shared" si="71"/>
        <v>86.402049218811285</v>
      </c>
      <c r="J92" s="64">
        <f t="shared" si="71"/>
        <v>88.652912700577119</v>
      </c>
      <c r="K92" s="64">
        <f t="shared" si="71"/>
        <v>93.554595714129746</v>
      </c>
      <c r="L92" s="64">
        <f t="shared" si="71"/>
        <v>96.240932976208086</v>
      </c>
      <c r="M92" s="81">
        <f t="shared" si="71"/>
        <v>100</v>
      </c>
      <c r="N92" s="64">
        <f t="shared" si="71"/>
        <v>104.0840005234911</v>
      </c>
      <c r="O92" s="64">
        <f t="shared" si="71"/>
        <v>0</v>
      </c>
      <c r="P92" s="64">
        <f t="shared" si="71"/>
        <v>0</v>
      </c>
      <c r="Q92" s="64">
        <f t="shared" si="71"/>
        <v>113.01983376984359</v>
      </c>
      <c r="R92" s="64">
        <f t="shared" si="71"/>
        <v>0</v>
      </c>
      <c r="S92" s="64">
        <f t="shared" si="71"/>
        <v>0</v>
      </c>
      <c r="T92" s="64">
        <f t="shared" si="71"/>
        <v>130.69927412252861</v>
      </c>
      <c r="U92" s="64">
        <f t="shared" si="71"/>
        <v>0</v>
      </c>
      <c r="V92" s="64">
        <f t="shared" si="71"/>
        <v>0</v>
      </c>
      <c r="W92" s="64">
        <f t="shared" si="71"/>
        <v>128.42612646974752</v>
      </c>
      <c r="X92" s="64">
        <f t="shared" si="71"/>
        <v>0</v>
      </c>
      <c r="Y92" s="64">
        <f t="shared" si="71"/>
        <v>0</v>
      </c>
      <c r="Z92" s="64">
        <f t="shared" si="71"/>
        <v>172.76773577278425</v>
      </c>
      <c r="AA92" s="64">
        <f t="shared" si="71"/>
        <v>0</v>
      </c>
      <c r="AB92" s="64">
        <f t="shared" si="71"/>
        <v>0</v>
      </c>
      <c r="AC92" s="64">
        <f t="shared" si="71"/>
        <v>191.45510723053243</v>
      </c>
      <c r="AD92" s="64">
        <f t="shared" si="71"/>
        <v>0</v>
      </c>
      <c r="AE92" s="64">
        <f t="shared" si="71"/>
        <v>0</v>
      </c>
    </row>
    <row r="93" spans="1:31" s="109" customFormat="1" ht="18" customHeight="1">
      <c r="A93" s="124" t="s">
        <v>332</v>
      </c>
      <c r="B93" s="118" t="s">
        <v>354</v>
      </c>
      <c r="C93" s="255" t="s">
        <v>331</v>
      </c>
      <c r="D93" s="254" t="s">
        <v>331</v>
      </c>
      <c r="E93" s="254" t="s">
        <v>331</v>
      </c>
      <c r="F93" s="254" t="s">
        <v>331</v>
      </c>
      <c r="G93" s="254" t="s">
        <v>331</v>
      </c>
      <c r="H93" s="81">
        <f>IF(AND(ISNUMBER(H9),($H9)&gt;0),(H36/H9)/($H$36/$H9)*100,0)</f>
        <v>100</v>
      </c>
      <c r="I93" s="64">
        <f t="shared" ref="I93:AD93" si="72">IF(AND(ISNUMBER(I9),($H9)&gt;0),(I36/I9)/($H$36/$H9)*100,0)</f>
        <v>99.244076272072263</v>
      </c>
      <c r="J93" s="64">
        <f t="shared" si="72"/>
        <v>103.24843846095109</v>
      </c>
      <c r="K93" s="64">
        <f t="shared" si="72"/>
        <v>107.62918528832708</v>
      </c>
      <c r="L93" s="64">
        <f t="shared" si="72"/>
        <v>112.47756551696364</v>
      </c>
      <c r="M93" s="64">
        <f t="shared" si="72"/>
        <v>116.57468634256203</v>
      </c>
      <c r="N93" s="64">
        <f t="shared" si="72"/>
        <v>115.25588687577768</v>
      </c>
      <c r="O93" s="64">
        <f t="shared" si="72"/>
        <v>116.87354638465952</v>
      </c>
      <c r="P93" s="64">
        <f t="shared" si="72"/>
        <v>115.05171654533717</v>
      </c>
      <c r="Q93" s="64">
        <f t="shared" si="72"/>
        <v>116.12354762527166</v>
      </c>
      <c r="R93" s="64">
        <f t="shared" si="72"/>
        <v>118.64402169524229</v>
      </c>
      <c r="S93" s="64">
        <f t="shared" si="72"/>
        <v>120.93266455498146</v>
      </c>
      <c r="T93" s="64">
        <f t="shared" si="72"/>
        <v>125.11620262478856</v>
      </c>
      <c r="U93" s="64">
        <f t="shared" si="72"/>
        <v>125.42837258326567</v>
      </c>
      <c r="V93" s="64">
        <f t="shared" si="72"/>
        <v>125.95830361955021</v>
      </c>
      <c r="W93" s="64">
        <f t="shared" si="72"/>
        <v>125.09492910016648</v>
      </c>
      <c r="X93" s="64">
        <f t="shared" si="72"/>
        <v>132.88792337827138</v>
      </c>
      <c r="Y93" s="64">
        <f t="shared" si="72"/>
        <v>133.83308969423527</v>
      </c>
      <c r="Z93" s="64">
        <f t="shared" si="72"/>
        <v>132.21577393954894</v>
      </c>
      <c r="AA93" s="64">
        <f t="shared" si="72"/>
        <v>140.23720493426248</v>
      </c>
      <c r="AB93" s="64">
        <f t="shared" si="72"/>
        <v>141.57392805106949</v>
      </c>
      <c r="AC93" s="64">
        <f t="shared" si="72"/>
        <v>143.52342201689925</v>
      </c>
      <c r="AD93" s="64">
        <f t="shared" si="72"/>
        <v>147.95893656052715</v>
      </c>
      <c r="AE93" s="254" t="s">
        <v>330</v>
      </c>
    </row>
    <row r="94" spans="1:31" s="109" customFormat="1" ht="18" customHeight="1">
      <c r="A94" s="107"/>
      <c r="B94" s="118" t="s">
        <v>359</v>
      </c>
      <c r="C94" s="255" t="s">
        <v>331</v>
      </c>
      <c r="D94" s="254" t="s">
        <v>331</v>
      </c>
      <c r="E94" s="254" t="s">
        <v>331</v>
      </c>
      <c r="F94" s="254" t="s">
        <v>331</v>
      </c>
      <c r="G94" s="254" t="s">
        <v>331</v>
      </c>
      <c r="H94" s="64">
        <f>IF(AND(ISNUMBER(H9),($AB9)&gt;0),(H36/H9)/($AB$36/$AB9)*100,0)</f>
        <v>70.634474423798792</v>
      </c>
      <c r="I94" s="64">
        <f t="shared" ref="I94:AD94" si="73">IF(AND(ISNUMBER(I9),($AB9)&gt;0),(I36/I9)/($AB$36/$AB9)*100,0)</f>
        <v>70.100531671532266</v>
      </c>
      <c r="J94" s="64">
        <f t="shared" si="73"/>
        <v>72.928991857672145</v>
      </c>
      <c r="K94" s="64">
        <f t="shared" si="73"/>
        <v>76.023309355026413</v>
      </c>
      <c r="L94" s="64">
        <f t="shared" si="73"/>
        <v>79.447937247591213</v>
      </c>
      <c r="M94" s="64">
        <f t="shared" si="73"/>
        <v>82.341917009260655</v>
      </c>
      <c r="N94" s="64">
        <f t="shared" si="73"/>
        <v>81.410389937193656</v>
      </c>
      <c r="O94" s="64">
        <f t="shared" si="73"/>
        <v>82.553015229258946</v>
      </c>
      <c r="P94" s="64">
        <f t="shared" si="73"/>
        <v>81.266175297357663</v>
      </c>
      <c r="Q94" s="64">
        <f t="shared" si="73"/>
        <v>82.023257547380339</v>
      </c>
      <c r="R94" s="64">
        <f t="shared" si="73"/>
        <v>83.803581159692214</v>
      </c>
      <c r="S94" s="64">
        <f t="shared" si="73"/>
        <v>85.42015201510678</v>
      </c>
      <c r="T94" s="64">
        <f t="shared" si="73"/>
        <v>88.375172143034547</v>
      </c>
      <c r="U94" s="64">
        <f t="shared" si="73"/>
        <v>88.595671752513866</v>
      </c>
      <c r="V94" s="64">
        <f t="shared" si="73"/>
        <v>88.969985754802025</v>
      </c>
      <c r="W94" s="64">
        <f t="shared" si="73"/>
        <v>88.360145700726335</v>
      </c>
      <c r="X94" s="64">
        <f t="shared" si="73"/>
        <v>93.864686250942441</v>
      </c>
      <c r="Y94" s="64">
        <f t="shared" si="73"/>
        <v>94.532299510654312</v>
      </c>
      <c r="Z94" s="64">
        <f t="shared" si="73"/>
        <v>93.38991702755834</v>
      </c>
      <c r="AA94" s="64">
        <f t="shared" si="73"/>
        <v>99.055812651941949</v>
      </c>
      <c r="AB94" s="81">
        <f t="shared" si="73"/>
        <v>100</v>
      </c>
      <c r="AC94" s="64">
        <f t="shared" si="73"/>
        <v>101.37701481668753</v>
      </c>
      <c r="AD94" s="64">
        <f t="shared" si="73"/>
        <v>104.51001720257022</v>
      </c>
      <c r="AE94" s="254" t="s">
        <v>330</v>
      </c>
    </row>
    <row r="95" spans="1:31" s="109" customFormat="1" ht="18" customHeight="1">
      <c r="A95" s="124" t="s">
        <v>362</v>
      </c>
      <c r="B95" s="118" t="s">
        <v>354</v>
      </c>
      <c r="C95" s="255" t="s">
        <v>331</v>
      </c>
      <c r="D95" s="254" t="s">
        <v>331</v>
      </c>
      <c r="E95" s="254" t="s">
        <v>331</v>
      </c>
      <c r="F95" s="254" t="s">
        <v>331</v>
      </c>
      <c r="G95" s="254" t="s">
        <v>331</v>
      </c>
      <c r="H95" s="81">
        <f>IF(AND(ISNUMBER(H10),($H10)&gt;0),(H36/H10)/($H$36/$H10)*100,0)</f>
        <v>100</v>
      </c>
      <c r="I95" s="64">
        <f t="shared" ref="I95:AD95" si="74">IF(AND(ISNUMBER(I10),($H10)&gt;0),(I36/I10)/($H$36/$H10)*100,0)</f>
        <v>98.72026162299025</v>
      </c>
      <c r="J95" s="64">
        <f t="shared" si="74"/>
        <v>102.37725873744814</v>
      </c>
      <c r="K95" s="64">
        <f t="shared" si="74"/>
        <v>105.20164050343487</v>
      </c>
      <c r="L95" s="64">
        <f t="shared" si="74"/>
        <v>109.72246383671865</v>
      </c>
      <c r="M95" s="64">
        <f t="shared" si="74"/>
        <v>112.93999141973518</v>
      </c>
      <c r="N95" s="64">
        <f t="shared" si="74"/>
        <v>111.09979777422679</v>
      </c>
      <c r="O95" s="64">
        <f t="shared" si="74"/>
        <v>112.35314084591298</v>
      </c>
      <c r="P95" s="64">
        <f t="shared" si="74"/>
        <v>110.07129490228142</v>
      </c>
      <c r="Q95" s="64">
        <f t="shared" si="74"/>
        <v>110.82072443280042</v>
      </c>
      <c r="R95" s="64">
        <f t="shared" si="74"/>
        <v>112.85995428732754</v>
      </c>
      <c r="S95" s="64">
        <f t="shared" si="74"/>
        <v>114.32803448602888</v>
      </c>
      <c r="T95" s="64">
        <f t="shared" si="74"/>
        <v>118.37225293422473</v>
      </c>
      <c r="U95" s="64">
        <f t="shared" si="74"/>
        <v>118.47792483696477</v>
      </c>
      <c r="V95" s="64">
        <f t="shared" si="74"/>
        <v>119.51994348219721</v>
      </c>
      <c r="W95" s="64">
        <f t="shared" si="74"/>
        <v>117.0381758137037</v>
      </c>
      <c r="X95" s="64">
        <f t="shared" si="74"/>
        <v>124.69902347802375</v>
      </c>
      <c r="Y95" s="64">
        <f t="shared" si="74"/>
        <v>125.62976081656296</v>
      </c>
      <c r="Z95" s="64">
        <f t="shared" si="74"/>
        <v>123.89956952773397</v>
      </c>
      <c r="AA95" s="64">
        <f t="shared" si="74"/>
        <v>131.91844339617211</v>
      </c>
      <c r="AB95" s="64">
        <f t="shared" si="74"/>
        <v>133.17715054074228</v>
      </c>
      <c r="AC95" s="64">
        <f t="shared" si="74"/>
        <v>134.62971215227708</v>
      </c>
      <c r="AD95" s="64">
        <f t="shared" si="74"/>
        <v>138.76205034616078</v>
      </c>
      <c r="AE95" s="254" t="s">
        <v>330</v>
      </c>
    </row>
    <row r="96" spans="1:31" s="109" customFormat="1" ht="18" customHeight="1">
      <c r="A96" s="107"/>
      <c r="B96" s="118" t="s">
        <v>359</v>
      </c>
      <c r="C96" s="255" t="s">
        <v>331</v>
      </c>
      <c r="D96" s="254" t="s">
        <v>331</v>
      </c>
      <c r="E96" s="254" t="s">
        <v>331</v>
      </c>
      <c r="F96" s="254" t="s">
        <v>331</v>
      </c>
      <c r="G96" s="254" t="s">
        <v>331</v>
      </c>
      <c r="H96" s="64">
        <f>IF(AND(ISNUMBER(H10),($AB10)&gt;0),(H36/H10)/($AB$36/$AB10)*100,0)</f>
        <v>75.087955849759268</v>
      </c>
      <c r="I96" s="64">
        <f t="shared" ref="I96:AD96" si="75">IF(AND(ISNUMBER(I10),($AB10)&gt;0),(I36/I10)/($AB$36/$AB10)*100,0)</f>
        <v>74.127026462237765</v>
      </c>
      <c r="J96" s="64">
        <f t="shared" si="75"/>
        <v>76.872990840968868</v>
      </c>
      <c r="K96" s="64">
        <f t="shared" si="75"/>
        <v>78.993761374441647</v>
      </c>
      <c r="L96" s="64">
        <f t="shared" si="75"/>
        <v>82.388355202983377</v>
      </c>
      <c r="M96" s="64">
        <f t="shared" si="75"/>
        <v>84.804330893972661</v>
      </c>
      <c r="N96" s="64">
        <f t="shared" si="75"/>
        <v>83.422567101883232</v>
      </c>
      <c r="O96" s="64">
        <f t="shared" si="75"/>
        <v>84.363676794196991</v>
      </c>
      <c r="P96" s="64">
        <f t="shared" si="75"/>
        <v>82.650285319483402</v>
      </c>
      <c r="Q96" s="64">
        <f t="shared" si="75"/>
        <v>83.213016634484575</v>
      </c>
      <c r="R96" s="64">
        <f t="shared" si="75"/>
        <v>84.744232647326996</v>
      </c>
      <c r="S96" s="64">
        <f t="shared" si="75"/>
        <v>85.846584058766922</v>
      </c>
      <c r="T96" s="64">
        <f t="shared" si="75"/>
        <v>88.883305021616039</v>
      </c>
      <c r="U96" s="64">
        <f t="shared" si="75"/>
        <v>88.962651893291081</v>
      </c>
      <c r="V96" s="64">
        <f t="shared" si="75"/>
        <v>89.745082393569476</v>
      </c>
      <c r="W96" s="64">
        <f t="shared" si="75"/>
        <v>87.881573782357464</v>
      </c>
      <c r="X96" s="64">
        <f t="shared" si="75"/>
        <v>93.633947694259419</v>
      </c>
      <c r="Y96" s="64">
        <f t="shared" si="75"/>
        <v>94.332819336098964</v>
      </c>
      <c r="Z96" s="64">
        <f t="shared" si="75"/>
        <v>93.033654065026667</v>
      </c>
      <c r="AA96" s="64">
        <f t="shared" si="75"/>
        <v>99.054862535007388</v>
      </c>
      <c r="AB96" s="81">
        <f t="shared" si="75"/>
        <v>100</v>
      </c>
      <c r="AC96" s="64">
        <f t="shared" si="75"/>
        <v>101.09069882155981</v>
      </c>
      <c r="AD96" s="64">
        <f t="shared" si="75"/>
        <v>104.19358710014592</v>
      </c>
      <c r="AE96" s="254" t="s">
        <v>330</v>
      </c>
    </row>
    <row r="97" spans="1:31" s="109" customFormat="1" ht="18" customHeight="1">
      <c r="A97" s="150" t="s">
        <v>502</v>
      </c>
      <c r="B97" s="118" t="s">
        <v>354</v>
      </c>
      <c r="C97" s="255" t="s">
        <v>331</v>
      </c>
      <c r="D97" s="254" t="s">
        <v>331</v>
      </c>
      <c r="E97" s="254" t="s">
        <v>331</v>
      </c>
      <c r="F97" s="254" t="s">
        <v>331</v>
      </c>
      <c r="G97" s="254" t="s">
        <v>331</v>
      </c>
      <c r="H97" s="81">
        <f>IF(AND(ISNUMBER(H11),($H11)&gt;0),(H36/H11)/($H$36/$H11)*100,0)</f>
        <v>100</v>
      </c>
      <c r="I97" s="64">
        <f t="shared" ref="I97:AD97" si="76">IF(AND(ISNUMBER(I11),($H11)&gt;0),(I36/I11)/($H$36/$H11)*100,0)</f>
        <v>98.78428918591824</v>
      </c>
      <c r="J97" s="64">
        <f t="shared" si="76"/>
        <v>105.36042151823382</v>
      </c>
      <c r="K97" s="64">
        <f t="shared" si="76"/>
        <v>137.09571828791471</v>
      </c>
      <c r="L97" s="64">
        <f t="shared" si="76"/>
        <v>150.60815089590363</v>
      </c>
      <c r="M97" s="64">
        <f t="shared" si="76"/>
        <v>156.40453050928545</v>
      </c>
      <c r="N97" s="64">
        <f t="shared" si="76"/>
        <v>153.71204220680144</v>
      </c>
      <c r="O97" s="64">
        <f t="shared" si="76"/>
        <v>156.38299484778722</v>
      </c>
      <c r="P97" s="64">
        <f t="shared" si="76"/>
        <v>156.55564114598067</v>
      </c>
      <c r="Q97" s="64">
        <f t="shared" si="76"/>
        <v>150.41905186780139</v>
      </c>
      <c r="R97" s="64">
        <f t="shared" si="76"/>
        <v>158.46675396712911</v>
      </c>
      <c r="S97" s="64">
        <f t="shared" si="76"/>
        <v>165.4579374874769</v>
      </c>
      <c r="T97" s="64">
        <f t="shared" si="76"/>
        <v>162.56873914872077</v>
      </c>
      <c r="U97" s="64">
        <f t="shared" si="76"/>
        <v>162.52451303919202</v>
      </c>
      <c r="V97" s="64">
        <f t="shared" si="76"/>
        <v>156.43502162392932</v>
      </c>
      <c r="W97" s="64">
        <f t="shared" si="76"/>
        <v>197.83979425708958</v>
      </c>
      <c r="X97" s="64">
        <f t="shared" si="76"/>
        <v>198.66523856403222</v>
      </c>
      <c r="Y97" s="64">
        <f t="shared" si="76"/>
        <v>203.45491414230185</v>
      </c>
      <c r="Z97" s="64">
        <f t="shared" si="76"/>
        <v>201.43930762031141</v>
      </c>
      <c r="AA97" s="64">
        <f t="shared" si="76"/>
        <v>202.54910624542961</v>
      </c>
      <c r="AB97" s="64">
        <f t="shared" si="76"/>
        <v>202.85838463320403</v>
      </c>
      <c r="AC97" s="64">
        <f t="shared" si="76"/>
        <v>211.84165578167767</v>
      </c>
      <c r="AD97" s="64">
        <f t="shared" si="76"/>
        <v>218.27026007621265</v>
      </c>
      <c r="AE97" s="254" t="s">
        <v>330</v>
      </c>
    </row>
    <row r="98" spans="1:31" s="109" customFormat="1" ht="18" customHeight="1">
      <c r="A98" s="113"/>
      <c r="B98" s="118" t="s">
        <v>359</v>
      </c>
      <c r="C98" s="255" t="s">
        <v>331</v>
      </c>
      <c r="D98" s="254" t="s">
        <v>331</v>
      </c>
      <c r="E98" s="254" t="s">
        <v>331</v>
      </c>
      <c r="F98" s="254" t="s">
        <v>331</v>
      </c>
      <c r="G98" s="254" t="s">
        <v>331</v>
      </c>
      <c r="H98" s="256">
        <f>IF(AND(ISNUMBER(H11),($AB11)&gt;0),(H36/H11)/($AB$36/$AB11)*100,0)</f>
        <v>49.295472889037249</v>
      </c>
      <c r="I98" s="256">
        <f t="shared" ref="I98:AD98" si="77">IF(AND(ISNUMBER(I11),($AB11)&gt;0),(I36/I11)/($AB$36/$AB11)*100,0)</f>
        <v>48.696182494272485</v>
      </c>
      <c r="J98" s="256">
        <f t="shared" si="77"/>
        <v>51.937918025296312</v>
      </c>
      <c r="K98" s="256">
        <f t="shared" si="77"/>
        <v>67.581982640649883</v>
      </c>
      <c r="L98" s="256">
        <f t="shared" si="77"/>
        <v>74.243000193570495</v>
      </c>
      <c r="M98" s="256">
        <f t="shared" si="77"/>
        <v>77.100352934430802</v>
      </c>
      <c r="N98" s="256">
        <f t="shared" si="77"/>
        <v>75.773078093239292</v>
      </c>
      <c r="O98" s="256">
        <f t="shared" si="77"/>
        <v>77.089736828255468</v>
      </c>
      <c r="P98" s="256">
        <f t="shared" si="77"/>
        <v>77.174843637375346</v>
      </c>
      <c r="Q98" s="256">
        <f t="shared" si="77"/>
        <v>74.149782933438914</v>
      </c>
      <c r="R98" s="256">
        <f t="shared" si="77"/>
        <v>78.116935740003484</v>
      </c>
      <c r="S98" s="256">
        <f t="shared" si="77"/>
        <v>81.563272716899377</v>
      </c>
      <c r="T98" s="256">
        <f t="shared" si="77"/>
        <v>80.139028733107338</v>
      </c>
      <c r="U98" s="256">
        <f t="shared" si="77"/>
        <v>80.117227263274714</v>
      </c>
      <c r="V98" s="256">
        <f t="shared" si="77"/>
        <v>77.115383673583651</v>
      </c>
      <c r="W98" s="256">
        <f t="shared" si="77"/>
        <v>97.526062141730662</v>
      </c>
      <c r="X98" s="256">
        <f t="shared" si="77"/>
        <v>97.932968816273686</v>
      </c>
      <c r="Y98" s="256">
        <f t="shared" si="77"/>
        <v>100.29406204243242</v>
      </c>
      <c r="Z98" s="256">
        <f t="shared" si="77"/>
        <v>99.300459275834967</v>
      </c>
      <c r="AA98" s="256">
        <f t="shared" si="77"/>
        <v>99.84753975620302</v>
      </c>
      <c r="AB98" s="81">
        <f t="shared" si="77"/>
        <v>100</v>
      </c>
      <c r="AC98" s="256">
        <f t="shared" si="77"/>
        <v>104.42834599354451</v>
      </c>
      <c r="AD98" s="256">
        <f t="shared" si="77"/>
        <v>107.59735688070052</v>
      </c>
      <c r="AE98" s="254" t="s">
        <v>330</v>
      </c>
    </row>
    <row r="99" spans="1:31" s="109" customFormat="1" ht="18" customHeight="1">
      <c r="A99" s="150" t="s">
        <v>364</v>
      </c>
      <c r="B99" s="118" t="s">
        <v>354</v>
      </c>
      <c r="C99" s="255" t="s">
        <v>331</v>
      </c>
      <c r="D99" s="254" t="s">
        <v>331</v>
      </c>
      <c r="E99" s="254" t="s">
        <v>331</v>
      </c>
      <c r="F99" s="254" t="s">
        <v>331</v>
      </c>
      <c r="G99" s="254" t="s">
        <v>331</v>
      </c>
      <c r="H99" s="81">
        <f>IF(AND(ISNUMBER(H12),($H12)&gt;0),(H36/H12)/($H$36/$H12)*100,0)</f>
        <v>100</v>
      </c>
      <c r="I99" s="64">
        <f t="shared" ref="I99:AD99" si="78">IF(AND(ISNUMBER(I12),($H12)&gt;0),(I36/I12)/($H$36/$H12)*100,0)</f>
        <v>103.41812111910949</v>
      </c>
      <c r="J99" s="64">
        <f t="shared" si="78"/>
        <v>109.9397240213914</v>
      </c>
      <c r="K99" s="64">
        <f t="shared" si="78"/>
        <v>118.54578216898943</v>
      </c>
      <c r="L99" s="64">
        <f t="shared" si="78"/>
        <v>121.62352888914307</v>
      </c>
      <c r="M99" s="64">
        <f t="shared" si="78"/>
        <v>129.75620349311455</v>
      </c>
      <c r="N99" s="64">
        <f t="shared" si="78"/>
        <v>137.44088154923298</v>
      </c>
      <c r="O99" s="64">
        <f t="shared" si="78"/>
        <v>144.078416399807</v>
      </c>
      <c r="P99" s="64">
        <f t="shared" si="78"/>
        <v>149.33031741976953</v>
      </c>
      <c r="Q99" s="64">
        <f t="shared" si="78"/>
        <v>161.6751900327443</v>
      </c>
      <c r="R99" s="64">
        <f t="shared" si="78"/>
        <v>170.32000616461232</v>
      </c>
      <c r="S99" s="64">
        <f t="shared" si="78"/>
        <v>187.01588937236158</v>
      </c>
      <c r="T99" s="64">
        <f t="shared" si="78"/>
        <v>199.28828826822439</v>
      </c>
      <c r="U99" s="64">
        <f t="shared" si="78"/>
        <v>204.61385700222939</v>
      </c>
      <c r="V99" s="64">
        <f t="shared" si="78"/>
        <v>200.36218855854275</v>
      </c>
      <c r="W99" s="64">
        <f t="shared" si="78"/>
        <v>211.35731397026808</v>
      </c>
      <c r="X99" s="64">
        <f t="shared" si="78"/>
        <v>223.88807426034822</v>
      </c>
      <c r="Y99" s="64">
        <f t="shared" si="78"/>
        <v>222.55236889717614</v>
      </c>
      <c r="Z99" s="64">
        <f t="shared" si="78"/>
        <v>225.23902106413001</v>
      </c>
      <c r="AA99" s="64">
        <f t="shared" si="78"/>
        <v>234.92986838770204</v>
      </c>
      <c r="AB99" s="64">
        <f t="shared" si="78"/>
        <v>239.58587285687213</v>
      </c>
      <c r="AC99" s="64">
        <f t="shared" si="78"/>
        <v>249.9822861130605</v>
      </c>
      <c r="AD99" s="64">
        <f t="shared" si="78"/>
        <v>259.29007426647803</v>
      </c>
      <c r="AE99" s="254" t="s">
        <v>330</v>
      </c>
    </row>
    <row r="100" spans="1:31" s="109" customFormat="1" ht="18" customHeight="1">
      <c r="A100" s="113"/>
      <c r="B100" s="118" t="s">
        <v>359</v>
      </c>
      <c r="C100" s="255" t="s">
        <v>331</v>
      </c>
      <c r="D100" s="254" t="s">
        <v>331</v>
      </c>
      <c r="E100" s="254" t="s">
        <v>331</v>
      </c>
      <c r="F100" s="254" t="s">
        <v>331</v>
      </c>
      <c r="G100" s="254" t="s">
        <v>331</v>
      </c>
      <c r="H100" s="256">
        <f>IF(AND(ISNUMBER(H12),($AB12)&gt;0),(H36/H12)/($AB$36/$AB12)*100,0)</f>
        <v>41.738688015106668</v>
      </c>
      <c r="I100" s="256">
        <f t="shared" ref="I100:AD100" si="79">IF(AND(ISNUMBER(I12),($AB12)&gt;0),(I36/I12)/($AB$36/$AB12)*100,0)</f>
        <v>43.165366924990245</v>
      </c>
      <c r="J100" s="256">
        <f t="shared" si="79"/>
        <v>45.88739841395784</v>
      </c>
      <c r="K100" s="256">
        <f t="shared" si="79"/>
        <v>49.47945417458245</v>
      </c>
      <c r="L100" s="256">
        <f t="shared" si="79"/>
        <v>50.764065276002555</v>
      </c>
      <c r="M100" s="256">
        <f t="shared" si="79"/>
        <v>54.158536956238024</v>
      </c>
      <c r="N100" s="256">
        <f t="shared" si="79"/>
        <v>57.366020755046655</v>
      </c>
      <c r="O100" s="256">
        <f t="shared" si="79"/>
        <v>60.136440718221721</v>
      </c>
      <c r="P100" s="256">
        <f t="shared" si="79"/>
        <v>62.328515299806085</v>
      </c>
      <c r="Q100" s="256">
        <f t="shared" si="79"/>
        <v>67.481103165597972</v>
      </c>
      <c r="R100" s="256">
        <f t="shared" si="79"/>
        <v>71.089336000357989</v>
      </c>
      <c r="S100" s="256">
        <f t="shared" si="79"/>
        <v>78.05797860380703</v>
      </c>
      <c r="T100" s="256">
        <f t="shared" si="79"/>
        <v>83.180316890920608</v>
      </c>
      <c r="U100" s="256">
        <f t="shared" si="79"/>
        <v>85.40313940983701</v>
      </c>
      <c r="V100" s="256">
        <f t="shared" si="79"/>
        <v>83.628548782689904</v>
      </c>
      <c r="W100" s="256">
        <f t="shared" si="79"/>
        <v>88.217769875159647</v>
      </c>
      <c r="X100" s="256">
        <f t="shared" si="79"/>
        <v>93.447944818557076</v>
      </c>
      <c r="Y100" s="256">
        <f t="shared" si="79"/>
        <v>92.890438924221627</v>
      </c>
      <c r="Z100" s="256">
        <f t="shared" si="79"/>
        <v>94.0118122902376</v>
      </c>
      <c r="AA100" s="256">
        <f t="shared" si="79"/>
        <v>98.056644820643655</v>
      </c>
      <c r="AB100" s="81">
        <f t="shared" si="79"/>
        <v>100</v>
      </c>
      <c r="AC100" s="256">
        <f t="shared" si="79"/>
        <v>104.33932649376165</v>
      </c>
      <c r="AD100" s="256">
        <f t="shared" si="79"/>
        <v>108.22427515222365</v>
      </c>
      <c r="AE100" s="254" t="s">
        <v>330</v>
      </c>
    </row>
    <row r="101" spans="1:31" s="109" customFormat="1" ht="18" customHeight="1">
      <c r="A101" s="150" t="s">
        <v>333</v>
      </c>
      <c r="B101" s="118" t="s">
        <v>354</v>
      </c>
      <c r="C101" s="255" t="s">
        <v>331</v>
      </c>
      <c r="D101" s="254" t="s">
        <v>331</v>
      </c>
      <c r="E101" s="254" t="s">
        <v>331</v>
      </c>
      <c r="F101" s="254" t="s">
        <v>331</v>
      </c>
      <c r="G101" s="254" t="s">
        <v>331</v>
      </c>
      <c r="H101" s="81">
        <f>IF(AND(ISNUMBER(H13),($H13)&gt;0),(H36/H13)/($H$36/$H13)*100,0)</f>
        <v>100</v>
      </c>
      <c r="I101" s="64">
        <f t="shared" ref="I101:AD101" si="80">IF(AND(ISNUMBER(I13),($H13)&gt;0),(I36/I13)/($H$36/$H13)*100,0)</f>
        <v>110.04981597429418</v>
      </c>
      <c r="J101" s="64">
        <f t="shared" si="80"/>
        <v>103.70766931866002</v>
      </c>
      <c r="K101" s="64">
        <f t="shared" si="80"/>
        <v>98.772596244468588</v>
      </c>
      <c r="L101" s="64">
        <f t="shared" si="80"/>
        <v>99.231048819041874</v>
      </c>
      <c r="M101" s="64">
        <f t="shared" si="80"/>
        <v>150.10396378482437</v>
      </c>
      <c r="N101" s="64">
        <f t="shared" si="80"/>
        <v>123.37170964944787</v>
      </c>
      <c r="O101" s="64">
        <f t="shared" si="80"/>
        <v>113.34351610070037</v>
      </c>
      <c r="P101" s="64">
        <f t="shared" si="80"/>
        <v>109.7455553931739</v>
      </c>
      <c r="Q101" s="64">
        <f t="shared" si="80"/>
        <v>105.35065644158917</v>
      </c>
      <c r="R101" s="64">
        <f t="shared" si="80"/>
        <v>103.07114182655222</v>
      </c>
      <c r="S101" s="64">
        <f t="shared" si="80"/>
        <v>102.88162766013858</v>
      </c>
      <c r="T101" s="64">
        <f t="shared" si="80"/>
        <v>101.25403686278933</v>
      </c>
      <c r="U101" s="64">
        <f t="shared" si="80"/>
        <v>102.68384754046846</v>
      </c>
      <c r="V101" s="64">
        <f t="shared" si="80"/>
        <v>94.320082691522742</v>
      </c>
      <c r="W101" s="64">
        <f t="shared" si="80"/>
        <v>95.079335132699882</v>
      </c>
      <c r="X101" s="64">
        <f t="shared" si="80"/>
        <v>94.990327226465496</v>
      </c>
      <c r="Y101" s="64">
        <f t="shared" si="80"/>
        <v>93.887398671052679</v>
      </c>
      <c r="Z101" s="64">
        <f t="shared" si="80"/>
        <v>94.260932446158137</v>
      </c>
      <c r="AA101" s="64">
        <f t="shared" si="80"/>
        <v>94.882807482749925</v>
      </c>
      <c r="AB101" s="64">
        <f t="shared" si="80"/>
        <v>94.795268521067484</v>
      </c>
      <c r="AC101" s="64">
        <f t="shared" si="80"/>
        <v>97.23356897488911</v>
      </c>
      <c r="AD101" s="64">
        <f t="shared" si="80"/>
        <v>101.87134267890255</v>
      </c>
      <c r="AE101" s="254" t="s">
        <v>330</v>
      </c>
    </row>
    <row r="102" spans="1:31" s="109" customFormat="1" ht="18" customHeight="1">
      <c r="A102" s="113"/>
      <c r="B102" s="118" t="s">
        <v>359</v>
      </c>
      <c r="C102" s="255" t="s">
        <v>331</v>
      </c>
      <c r="D102" s="254" t="s">
        <v>331</v>
      </c>
      <c r="E102" s="254" t="s">
        <v>331</v>
      </c>
      <c r="F102" s="254" t="s">
        <v>331</v>
      </c>
      <c r="G102" s="254" t="s">
        <v>331</v>
      </c>
      <c r="H102" s="256">
        <f>IF(AND(ISNUMBER(H13),($AB13)&gt;0),(H36/H13)/($AB$36/$AB13)*100,0)</f>
        <v>105.4904971103867</v>
      </c>
      <c r="I102" s="256">
        <f t="shared" ref="I102:AD102" si="81">IF(AND(ISNUMBER(I13),($AB13)&gt;0),(I36/I13)/($AB$36/$AB13)*100,0)</f>
        <v>116.09209794034865</v>
      </c>
      <c r="J102" s="256">
        <f t="shared" si="81"/>
        <v>109.40173590585044</v>
      </c>
      <c r="K102" s="256">
        <f t="shared" si="81"/>
        <v>104.19570278712504</v>
      </c>
      <c r="L102" s="256">
        <f t="shared" si="81"/>
        <v>104.67932668705775</v>
      </c>
      <c r="M102" s="256">
        <f t="shared" si="81"/>
        <v>158.34541757900604</v>
      </c>
      <c r="N102" s="256">
        <f t="shared" si="81"/>
        <v>130.14542980278543</v>
      </c>
      <c r="O102" s="256">
        <f t="shared" si="81"/>
        <v>119.56663857702002</v>
      </c>
      <c r="P102" s="256">
        <f t="shared" si="81"/>
        <v>115.77113194081394</v>
      </c>
      <c r="Q102" s="256">
        <f t="shared" si="81"/>
        <v>111.13493118928804</v>
      </c>
      <c r="R102" s="256">
        <f t="shared" si="81"/>
        <v>108.73025989018161</v>
      </c>
      <c r="S102" s="256">
        <f t="shared" si="81"/>
        <v>108.53034045393728</v>
      </c>
      <c r="T102" s="256">
        <f t="shared" si="81"/>
        <v>106.81338683089065</v>
      </c>
      <c r="U102" s="256">
        <f t="shared" si="81"/>
        <v>108.32170122251176</v>
      </c>
      <c r="V102" s="256">
        <f t="shared" si="81"/>
        <v>99.498724106215136</v>
      </c>
      <c r="W102" s="256">
        <f t="shared" si="81"/>
        <v>100.29966328073563</v>
      </c>
      <c r="X102" s="256">
        <f t="shared" si="81"/>
        <v>100.20576839798146</v>
      </c>
      <c r="Y102" s="256">
        <f t="shared" si="81"/>
        <v>99.042283582104048</v>
      </c>
      <c r="Z102" s="256">
        <f t="shared" si="81"/>
        <v>99.436326218337996</v>
      </c>
      <c r="AA102" s="256">
        <f t="shared" si="81"/>
        <v>100.09234528584408</v>
      </c>
      <c r="AB102" s="81">
        <f t="shared" si="81"/>
        <v>100</v>
      </c>
      <c r="AC102" s="256">
        <f t="shared" si="81"/>
        <v>102.57217526978124</v>
      </c>
      <c r="AD102" s="256">
        <f t="shared" si="81"/>
        <v>107.4645858049998</v>
      </c>
      <c r="AE102" s="254" t="s">
        <v>330</v>
      </c>
    </row>
    <row r="103" spans="1:31" s="109" customFormat="1" ht="18" customHeight="1">
      <c r="A103" s="150" t="s">
        <v>334</v>
      </c>
      <c r="B103" s="118" t="s">
        <v>354</v>
      </c>
      <c r="C103" s="255" t="s">
        <v>331</v>
      </c>
      <c r="D103" s="254" t="s">
        <v>331</v>
      </c>
      <c r="E103" s="254" t="s">
        <v>331</v>
      </c>
      <c r="F103" s="254" t="s">
        <v>331</v>
      </c>
      <c r="G103" s="254" t="s">
        <v>331</v>
      </c>
      <c r="H103" s="81">
        <f>IF(AND(ISNUMBER(H14),($H14)&gt;0),(H36/H14)/($H$36/$H14)*100,0)</f>
        <v>100</v>
      </c>
      <c r="I103" s="64">
        <f t="shared" ref="I103:AD103" si="82">IF(AND(ISNUMBER(I14),($H14)&gt;0),(I36/I14)/($H$36/$H14)*100,0)</f>
        <v>103.00040775879073</v>
      </c>
      <c r="J103" s="64">
        <f t="shared" si="82"/>
        <v>129.38751989907894</v>
      </c>
      <c r="K103" s="64">
        <f t="shared" si="82"/>
        <v>122.4979318418814</v>
      </c>
      <c r="L103" s="64">
        <f t="shared" si="82"/>
        <v>149.73304738389365</v>
      </c>
      <c r="M103" s="64">
        <f t="shared" si="82"/>
        <v>419.48455506558037</v>
      </c>
      <c r="N103" s="64">
        <f t="shared" si="82"/>
        <v>410.45777607038917</v>
      </c>
      <c r="O103" s="64">
        <f t="shared" si="82"/>
        <v>364.1879061945026</v>
      </c>
      <c r="P103" s="64">
        <f t="shared" si="82"/>
        <v>333.49783158777433</v>
      </c>
      <c r="Q103" s="64">
        <f t="shared" si="82"/>
        <v>353.42949171657887</v>
      </c>
      <c r="R103" s="64">
        <f t="shared" si="82"/>
        <v>433.08976422065672</v>
      </c>
      <c r="S103" s="64">
        <f t="shared" si="82"/>
        <v>652.25198664340815</v>
      </c>
      <c r="T103" s="64">
        <f t="shared" si="82"/>
        <v>687.87204345702617</v>
      </c>
      <c r="U103" s="64">
        <f t="shared" si="82"/>
        <v>642.0474196514084</v>
      </c>
      <c r="V103" s="64">
        <f t="shared" si="82"/>
        <v>847.1392374538857</v>
      </c>
      <c r="W103" s="64">
        <f t="shared" si="82"/>
        <v>1208.1008620361674</v>
      </c>
      <c r="X103" s="64">
        <f t="shared" si="82"/>
        <v>2041.5373851306267</v>
      </c>
      <c r="Y103" s="64">
        <f t="shared" si="82"/>
        <v>2467.1862383164816</v>
      </c>
      <c r="Z103" s="64">
        <f t="shared" si="82"/>
        <v>2123.5578410925827</v>
      </c>
      <c r="AA103" s="64">
        <f t="shared" si="82"/>
        <v>2796.8718769971342</v>
      </c>
      <c r="AB103" s="64">
        <f t="shared" si="82"/>
        <v>2570.9258913366225</v>
      </c>
      <c r="AC103" s="64">
        <f t="shared" si="82"/>
        <v>2694.1434945599303</v>
      </c>
      <c r="AD103" s="64">
        <f t="shared" si="82"/>
        <v>3161.5670006769619</v>
      </c>
      <c r="AE103" s="254" t="s">
        <v>330</v>
      </c>
    </row>
    <row r="104" spans="1:31" s="109" customFormat="1" ht="18" customHeight="1">
      <c r="A104" s="113"/>
      <c r="B104" s="118" t="s">
        <v>359</v>
      </c>
      <c r="C104" s="255" t="s">
        <v>331</v>
      </c>
      <c r="D104" s="254" t="s">
        <v>331</v>
      </c>
      <c r="E104" s="254" t="s">
        <v>331</v>
      </c>
      <c r="F104" s="254" t="s">
        <v>331</v>
      </c>
      <c r="G104" s="254" t="s">
        <v>331</v>
      </c>
      <c r="H104" s="256">
        <f>IF(AND(ISNUMBER(H14),($AB14)&gt;0),(H36/H14)/($AB$36/$AB14)*100,0)</f>
        <v>3.8896492635970179</v>
      </c>
      <c r="I104" s="256">
        <f t="shared" ref="I104:AD104" si="83">IF(AND(ISNUMBER(I14),($AB14)&gt;0),(I36/I14)/($AB$36/$AB14)*100,0)</f>
        <v>4.0063546018917293</v>
      </c>
      <c r="J104" s="256">
        <f t="shared" si="83"/>
        <v>5.0327207149409681</v>
      </c>
      <c r="K104" s="256">
        <f t="shared" si="83"/>
        <v>4.7647399038093168</v>
      </c>
      <c r="L104" s="256">
        <f t="shared" si="83"/>
        <v>5.8240903749289927</v>
      </c>
      <c r="M104" s="256">
        <f t="shared" si="83"/>
        <v>16.316477907011574</v>
      </c>
      <c r="N104" s="256">
        <f t="shared" si="83"/>
        <v>15.965367864298589</v>
      </c>
      <c r="O104" s="256">
        <f t="shared" si="83"/>
        <v>14.165632211403869</v>
      </c>
      <c r="P104" s="256">
        <f t="shared" si="83"/>
        <v>12.971895950465889</v>
      </c>
      <c r="Q104" s="256">
        <f t="shared" si="83"/>
        <v>13.747167621888593</v>
      </c>
      <c r="R104" s="256">
        <f t="shared" si="83"/>
        <v>16.845672824722836</v>
      </c>
      <c r="S104" s="256">
        <f t="shared" si="83"/>
        <v>25.370314595272241</v>
      </c>
      <c r="T104" s="256">
        <f t="shared" si="83"/>
        <v>26.755809872815977</v>
      </c>
      <c r="U104" s="256">
        <f t="shared" si="83"/>
        <v>24.973392730414666</v>
      </c>
      <c r="V104" s="256">
        <f t="shared" si="83"/>
        <v>32.950745111266457</v>
      </c>
      <c r="W104" s="256">
        <f t="shared" si="83"/>
        <v>46.990886283699012</v>
      </c>
      <c r="X104" s="256">
        <f t="shared" si="83"/>
        <v>79.408643866791223</v>
      </c>
      <c r="Y104" s="256">
        <f t="shared" si="83"/>
        <v>95.964891350244002</v>
      </c>
      <c r="Z104" s="256">
        <f t="shared" si="83"/>
        <v>82.59895192811436</v>
      </c>
      <c r="AA104" s="256">
        <f t="shared" si="83"/>
        <v>108.78850636737111</v>
      </c>
      <c r="AB104" s="81">
        <f t="shared" si="83"/>
        <v>100</v>
      </c>
      <c r="AC104" s="256">
        <f t="shared" si="83"/>
        <v>104.79273259639727</v>
      </c>
      <c r="AD104" s="256">
        <f t="shared" si="83"/>
        <v>122.97386755995778</v>
      </c>
      <c r="AE104" s="254" t="s">
        <v>330</v>
      </c>
    </row>
    <row r="105" spans="1:31" s="109" customFormat="1" ht="18" customHeight="1">
      <c r="A105" s="150" t="s">
        <v>504</v>
      </c>
      <c r="B105" s="118" t="s">
        <v>354</v>
      </c>
      <c r="C105" s="255" t="s">
        <v>331</v>
      </c>
      <c r="D105" s="254" t="s">
        <v>331</v>
      </c>
      <c r="E105" s="254" t="s">
        <v>331</v>
      </c>
      <c r="F105" s="254" t="s">
        <v>331</v>
      </c>
      <c r="G105" s="254" t="s">
        <v>331</v>
      </c>
      <c r="H105" s="81">
        <f>IF(AND(ISNUMBER(H15),($H15)&gt;0),(H36/H15)/($H$36/$H15)*100,0)</f>
        <v>100</v>
      </c>
      <c r="I105" s="64">
        <f t="shared" ref="I105:AD105" si="84">IF(AND(ISNUMBER(I15),($H15)&gt;0),(I36/I15)/($H$36/$H15)*100,0)</f>
        <v>105.80526988476528</v>
      </c>
      <c r="J105" s="64">
        <f t="shared" si="84"/>
        <v>108.63821633592106</v>
      </c>
      <c r="K105" s="64">
        <f t="shared" si="84"/>
        <v>114.97082791110662</v>
      </c>
      <c r="L105" s="64">
        <f t="shared" si="84"/>
        <v>160.81651377256009</v>
      </c>
      <c r="M105" s="64">
        <f t="shared" si="84"/>
        <v>174.29986527349266</v>
      </c>
      <c r="N105" s="64">
        <f t="shared" si="84"/>
        <v>192.41191668194085</v>
      </c>
      <c r="O105" s="64">
        <f t="shared" si="84"/>
        <v>233.7427998773554</v>
      </c>
      <c r="P105" s="64">
        <f t="shared" si="84"/>
        <v>237.37681484583374</v>
      </c>
      <c r="Q105" s="64">
        <f t="shared" si="84"/>
        <v>223.32773004042474</v>
      </c>
      <c r="R105" s="64">
        <f t="shared" si="84"/>
        <v>224.18258566210386</v>
      </c>
      <c r="S105" s="64">
        <f t="shared" si="84"/>
        <v>236.47126684320759</v>
      </c>
      <c r="T105" s="64">
        <f t="shared" si="84"/>
        <v>252.28249568602439</v>
      </c>
      <c r="U105" s="64">
        <f t="shared" si="84"/>
        <v>267.42610474707476</v>
      </c>
      <c r="V105" s="64">
        <f t="shared" si="84"/>
        <v>252.19992833038353</v>
      </c>
      <c r="W105" s="64">
        <f t="shared" si="84"/>
        <v>257.49177527530492</v>
      </c>
      <c r="X105" s="64">
        <f t="shared" si="84"/>
        <v>264.70837519817832</v>
      </c>
      <c r="Y105" s="64">
        <f t="shared" si="84"/>
        <v>261.7475112955546</v>
      </c>
      <c r="Z105" s="64">
        <f t="shared" si="84"/>
        <v>259.51042943151197</v>
      </c>
      <c r="AA105" s="64">
        <f t="shared" si="84"/>
        <v>262.17609549398804</v>
      </c>
      <c r="AB105" s="64">
        <f t="shared" si="84"/>
        <v>252.16096752104505</v>
      </c>
      <c r="AC105" s="64">
        <f t="shared" si="84"/>
        <v>243.12779687541843</v>
      </c>
      <c r="AD105" s="64">
        <f t="shared" si="84"/>
        <v>230.22644442248281</v>
      </c>
      <c r="AE105" s="254" t="s">
        <v>330</v>
      </c>
    </row>
    <row r="106" spans="1:31" s="109" customFormat="1" ht="18" customHeight="1">
      <c r="A106" s="113"/>
      <c r="B106" s="118" t="s">
        <v>359</v>
      </c>
      <c r="C106" s="255" t="s">
        <v>331</v>
      </c>
      <c r="D106" s="254" t="s">
        <v>331</v>
      </c>
      <c r="E106" s="254" t="s">
        <v>331</v>
      </c>
      <c r="F106" s="254" t="s">
        <v>331</v>
      </c>
      <c r="G106" s="254" t="s">
        <v>331</v>
      </c>
      <c r="H106" s="256">
        <f>IF(AND(ISNUMBER(H15),($AB15)&gt;0),(H36/H15)/($AB$36/$AB15)*100,0)</f>
        <v>39.657208244037264</v>
      </c>
      <c r="I106" s="256">
        <f t="shared" ref="I106:AD106" si="85">IF(AND(ISNUMBER(I15),($AB15)&gt;0),(I36/I15)/($AB$36/$AB15)*100,0)</f>
        <v>41.959416211367021</v>
      </c>
      <c r="J106" s="256">
        <f t="shared" si="85"/>
        <v>43.082883684943923</v>
      </c>
      <c r="K106" s="256">
        <f t="shared" si="85"/>
        <v>45.594220644601272</v>
      </c>
      <c r="L106" s="256">
        <f t="shared" si="85"/>
        <v>63.775339757585016</v>
      </c>
      <c r="M106" s="256">
        <f t="shared" si="85"/>
        <v>69.122460540585379</v>
      </c>
      <c r="N106" s="256">
        <f t="shared" si="85"/>
        <v>76.305194484900767</v>
      </c>
      <c r="O106" s="256">
        <f t="shared" si="85"/>
        <v>92.695868902806112</v>
      </c>
      <c r="P106" s="256">
        <f t="shared" si="85"/>
        <v>94.137017786475056</v>
      </c>
      <c r="Q106" s="256">
        <f t="shared" si="85"/>
        <v>88.565542968812608</v>
      </c>
      <c r="R106" s="256">
        <f t="shared" si="85"/>
        <v>88.904554842887748</v>
      </c>
      <c r="S106" s="256">
        <f t="shared" si="85"/>
        <v>93.777902729323884</v>
      </c>
      <c r="T106" s="256">
        <f t="shared" si="85"/>
        <v>100.04819467746103</v>
      </c>
      <c r="U106" s="256">
        <f t="shared" si="85"/>
        <v>106.05372725846465</v>
      </c>
      <c r="V106" s="256">
        <f t="shared" si="85"/>
        <v>100.01545076929294</v>
      </c>
      <c r="W106" s="256">
        <f t="shared" si="85"/>
        <v>102.11404953219613</v>
      </c>
      <c r="X106" s="256">
        <f t="shared" si="85"/>
        <v>104.97595159174907</v>
      </c>
      <c r="Y106" s="256">
        <f t="shared" si="85"/>
        <v>103.80175562806306</v>
      </c>
      <c r="Z106" s="256">
        <f t="shared" si="85"/>
        <v>102.91459141465009</v>
      </c>
      <c r="AA106" s="256">
        <f t="shared" si="85"/>
        <v>103.97172015613685</v>
      </c>
      <c r="AB106" s="81">
        <f t="shared" si="85"/>
        <v>100</v>
      </c>
      <c r="AC106" s="256">
        <f t="shared" si="85"/>
        <v>96.4176967060246</v>
      </c>
      <c r="AD106" s="256">
        <f t="shared" si="85"/>
        <v>91.301380497466724</v>
      </c>
      <c r="AE106" s="254" t="s">
        <v>330</v>
      </c>
    </row>
    <row r="107" spans="1:31" s="109" customFormat="1" ht="18" customHeight="1">
      <c r="A107" s="150" t="s">
        <v>335</v>
      </c>
      <c r="B107" s="118" t="s">
        <v>354</v>
      </c>
      <c r="C107" s="255" t="s">
        <v>331</v>
      </c>
      <c r="D107" s="254" t="s">
        <v>331</v>
      </c>
      <c r="E107" s="254" t="s">
        <v>331</v>
      </c>
      <c r="F107" s="254" t="s">
        <v>331</v>
      </c>
      <c r="G107" s="254" t="s">
        <v>331</v>
      </c>
      <c r="H107" s="254" t="s">
        <v>331</v>
      </c>
      <c r="I107" s="254" t="s">
        <v>331</v>
      </c>
      <c r="J107" s="254" t="s">
        <v>331</v>
      </c>
      <c r="K107" s="254" t="s">
        <v>331</v>
      </c>
      <c r="L107" s="254" t="s">
        <v>331</v>
      </c>
      <c r="M107" s="254" t="s">
        <v>331</v>
      </c>
      <c r="N107" s="254" t="s">
        <v>331</v>
      </c>
      <c r="O107" s="254" t="s">
        <v>331</v>
      </c>
      <c r="P107" s="254" t="s">
        <v>331</v>
      </c>
      <c r="Q107" s="254" t="s">
        <v>331</v>
      </c>
      <c r="R107" s="254" t="s">
        <v>331</v>
      </c>
      <c r="S107" s="254" t="s">
        <v>331</v>
      </c>
      <c r="T107" s="254" t="s">
        <v>331</v>
      </c>
      <c r="U107" s="254" t="s">
        <v>331</v>
      </c>
      <c r="V107" s="254" t="s">
        <v>331</v>
      </c>
      <c r="W107" s="254" t="s">
        <v>331</v>
      </c>
      <c r="X107" s="254" t="s">
        <v>331</v>
      </c>
      <c r="Y107" s="254" t="s">
        <v>331</v>
      </c>
      <c r="Z107" s="254" t="s">
        <v>331</v>
      </c>
      <c r="AA107" s="254" t="s">
        <v>331</v>
      </c>
      <c r="AB107" s="254" t="s">
        <v>331</v>
      </c>
      <c r="AC107" s="254" t="s">
        <v>331</v>
      </c>
      <c r="AD107" s="254" t="s">
        <v>331</v>
      </c>
      <c r="AE107" s="254" t="s">
        <v>330</v>
      </c>
    </row>
    <row r="108" spans="1:31" s="109" customFormat="1" ht="18" customHeight="1">
      <c r="A108" s="113"/>
      <c r="B108" s="118" t="s">
        <v>359</v>
      </c>
      <c r="C108" s="255" t="s">
        <v>331</v>
      </c>
      <c r="D108" s="255" t="s">
        <v>331</v>
      </c>
      <c r="E108" s="255" t="s">
        <v>331</v>
      </c>
      <c r="F108" s="255" t="s">
        <v>331</v>
      </c>
      <c r="G108" s="255" t="s">
        <v>331</v>
      </c>
      <c r="H108" s="254" t="s">
        <v>331</v>
      </c>
      <c r="I108" s="254" t="s">
        <v>331</v>
      </c>
      <c r="J108" s="254" t="s">
        <v>331</v>
      </c>
      <c r="K108" s="254" t="s">
        <v>331</v>
      </c>
      <c r="L108" s="254" t="s">
        <v>331</v>
      </c>
      <c r="M108" s="254" t="s">
        <v>331</v>
      </c>
      <c r="N108" s="254" t="s">
        <v>331</v>
      </c>
      <c r="O108" s="254" t="s">
        <v>331</v>
      </c>
      <c r="P108" s="254" t="s">
        <v>331</v>
      </c>
      <c r="Q108" s="254" t="s">
        <v>331</v>
      </c>
      <c r="R108" s="254" t="s">
        <v>331</v>
      </c>
      <c r="S108" s="254" t="s">
        <v>331</v>
      </c>
      <c r="T108" s="254" t="s">
        <v>331</v>
      </c>
      <c r="U108" s="254" t="s">
        <v>331</v>
      </c>
      <c r="V108" s="254" t="s">
        <v>331</v>
      </c>
      <c r="W108" s="254" t="s">
        <v>331</v>
      </c>
      <c r="X108" s="254" t="s">
        <v>331</v>
      </c>
      <c r="Y108" s="254" t="s">
        <v>331</v>
      </c>
      <c r="Z108" s="254" t="s">
        <v>331</v>
      </c>
      <c r="AA108" s="254" t="s">
        <v>331</v>
      </c>
      <c r="AB108" s="254" t="s">
        <v>331</v>
      </c>
      <c r="AC108" s="254" t="s">
        <v>331</v>
      </c>
      <c r="AD108" s="254" t="s">
        <v>331</v>
      </c>
      <c r="AE108" s="254" t="s">
        <v>330</v>
      </c>
    </row>
    <row r="109" spans="1:31" s="109" customFormat="1" ht="18" customHeight="1">
      <c r="A109" s="124" t="s">
        <v>355</v>
      </c>
      <c r="B109" s="118" t="s">
        <v>354</v>
      </c>
      <c r="C109" s="255" t="s">
        <v>331</v>
      </c>
      <c r="D109" s="255" t="s">
        <v>331</v>
      </c>
      <c r="E109" s="255" t="s">
        <v>331</v>
      </c>
      <c r="F109" s="255" t="s">
        <v>331</v>
      </c>
      <c r="G109" s="255" t="s">
        <v>331</v>
      </c>
      <c r="H109" s="81">
        <f>IF(AND(ISNUMBER(SUM(H18:H24)),(SUM($H18:$H24))&gt;0),(H36/SUM(H18:H24))/($H$36/SUM($H18:$H24))*100,0)</f>
        <v>100</v>
      </c>
      <c r="I109" s="64">
        <f t="shared" ref="I109:AD109" si="86">IF(AND(ISNUMBER(SUM(I18:I24)),(SUM($H18:$H24))&gt;0),(I36/SUM(I18:I24))/($H$36/SUM($H18:$H24))*100,0)</f>
        <v>107.35419190160754</v>
      </c>
      <c r="J109" s="64">
        <f t="shared" si="86"/>
        <v>114.55777951690833</v>
      </c>
      <c r="K109" s="64">
        <f t="shared" si="86"/>
        <v>123.19163647827889</v>
      </c>
      <c r="L109" s="64">
        <f t="shared" si="86"/>
        <v>132.21078705187762</v>
      </c>
      <c r="M109" s="64">
        <f t="shared" si="86"/>
        <v>73.908617418303123</v>
      </c>
      <c r="N109" s="64">
        <f t="shared" si="86"/>
        <v>74.694534041920505</v>
      </c>
      <c r="O109" s="64">
        <f t="shared" si="86"/>
        <v>77.446061464464336</v>
      </c>
      <c r="P109" s="64">
        <f t="shared" si="86"/>
        <v>79.706526613433908</v>
      </c>
      <c r="Q109" s="64">
        <f t="shared" si="86"/>
        <v>79.20717954003949</v>
      </c>
      <c r="R109" s="64">
        <f t="shared" si="86"/>
        <v>83.642550235948548</v>
      </c>
      <c r="S109" s="64">
        <f t="shared" si="86"/>
        <v>90.206871251757505</v>
      </c>
      <c r="T109" s="64">
        <f t="shared" si="86"/>
        <v>92.572614854870039</v>
      </c>
      <c r="U109" s="64">
        <f t="shared" si="86"/>
        <v>96.11015156720714</v>
      </c>
      <c r="V109" s="64">
        <f t="shared" si="86"/>
        <v>101.16640058467638</v>
      </c>
      <c r="W109" s="64">
        <f t="shared" si="86"/>
        <v>99.894218235584091</v>
      </c>
      <c r="X109" s="64">
        <f t="shared" si="86"/>
        <v>108.07930578948761</v>
      </c>
      <c r="Y109" s="64">
        <f t="shared" si="86"/>
        <v>113.18551945087204</v>
      </c>
      <c r="Z109" s="64">
        <f t="shared" si="86"/>
        <v>114.85643423081899</v>
      </c>
      <c r="AA109" s="64">
        <f t="shared" si="86"/>
        <v>121.42677583797305</v>
      </c>
      <c r="AB109" s="64">
        <f t="shared" si="86"/>
        <v>124.55726824631014</v>
      </c>
      <c r="AC109" s="64">
        <f t="shared" si="86"/>
        <v>129.11685888396764</v>
      </c>
      <c r="AD109" s="64">
        <f t="shared" si="86"/>
        <v>132.32911604744001</v>
      </c>
      <c r="AE109" s="254" t="s">
        <v>330</v>
      </c>
    </row>
    <row r="110" spans="1:31" s="109" customFormat="1" ht="18" customHeight="1">
      <c r="A110" s="107"/>
      <c r="B110" s="118" t="s">
        <v>359</v>
      </c>
      <c r="C110" s="255" t="s">
        <v>331</v>
      </c>
      <c r="D110" s="255" t="s">
        <v>331</v>
      </c>
      <c r="E110" s="255" t="s">
        <v>331</v>
      </c>
      <c r="F110" s="255" t="s">
        <v>331</v>
      </c>
      <c r="G110" s="255" t="s">
        <v>331</v>
      </c>
      <c r="H110" s="256">
        <f>IF(AND(ISNUMBER(SUM(H18:H24)),(SUM($AB18:$AB24))&gt;0),(H36/SUM(H18:H24))/($AB$36/SUM($AB18:$AB24))*100,0)</f>
        <v>80.284355467921387</v>
      </c>
      <c r="I110" s="256">
        <f t="shared" ref="I110:AD110" si="87">IF(AND(ISNUMBER(SUM(I18:I24)),(SUM($AB18:$AB24))&gt;0),(I36/SUM(I18:I24))/($AB$36/SUM($AB18:$AB24))*100,0)</f>
        <v>86.188621036001066</v>
      </c>
      <c r="J110" s="256">
        <f t="shared" si="87"/>
        <v>91.971974923512306</v>
      </c>
      <c r="K110" s="256">
        <f t="shared" si="87"/>
        <v>98.903611336970926</v>
      </c>
      <c r="L110" s="256">
        <f t="shared" si="87"/>
        <v>106.144578243666</v>
      </c>
      <c r="M110" s="256">
        <f t="shared" si="87"/>
        <v>59.337057129536539</v>
      </c>
      <c r="N110" s="256">
        <f t="shared" si="87"/>
        <v>59.968025225323004</v>
      </c>
      <c r="O110" s="256">
        <f t="shared" si="87"/>
        <v>62.177071282035421</v>
      </c>
      <c r="P110" s="256">
        <f t="shared" si="87"/>
        <v>63.991871157462633</v>
      </c>
      <c r="Q110" s="256">
        <f t="shared" si="87"/>
        <v>63.590973578040014</v>
      </c>
      <c r="R110" s="256">
        <f t="shared" si="87"/>
        <v>67.151882353863641</v>
      </c>
      <c r="S110" s="256">
        <f t="shared" si="87"/>
        <v>72.422005172251176</v>
      </c>
      <c r="T110" s="256">
        <f t="shared" si="87"/>
        <v>74.321327176033662</v>
      </c>
      <c r="U110" s="256">
        <f t="shared" si="87"/>
        <v>77.161415724974589</v>
      </c>
      <c r="V110" s="256">
        <f t="shared" si="87"/>
        <v>81.220792659502877</v>
      </c>
      <c r="W110" s="256">
        <f t="shared" si="87"/>
        <v>80.199429260157473</v>
      </c>
      <c r="X110" s="256">
        <f t="shared" si="87"/>
        <v>86.770774047293969</v>
      </c>
      <c r="Y110" s="256">
        <f t="shared" si="87"/>
        <v>90.870264774151394</v>
      </c>
      <c r="Z110" s="256">
        <f t="shared" si="87"/>
        <v>92.211747935650052</v>
      </c>
      <c r="AA110" s="256">
        <f t="shared" si="87"/>
        <v>97.486704346994372</v>
      </c>
      <c r="AB110" s="81">
        <f t="shared" si="87"/>
        <v>100</v>
      </c>
      <c r="AC110" s="256">
        <f t="shared" si="87"/>
        <v>103.66063795541902</v>
      </c>
      <c r="AD110" s="256">
        <f t="shared" si="87"/>
        <v>106.23957791508494</v>
      </c>
      <c r="AE110" s="254" t="s">
        <v>330</v>
      </c>
    </row>
    <row r="111" spans="1:31" s="109" customFormat="1" ht="18" customHeight="1">
      <c r="A111" s="150" t="s">
        <v>506</v>
      </c>
      <c r="B111" s="118" t="s">
        <v>354</v>
      </c>
      <c r="C111" s="255" t="s">
        <v>331</v>
      </c>
      <c r="D111" s="255" t="s">
        <v>331</v>
      </c>
      <c r="E111" s="255" t="s">
        <v>331</v>
      </c>
      <c r="F111" s="255" t="s">
        <v>331</v>
      </c>
      <c r="G111" s="255" t="s">
        <v>331</v>
      </c>
      <c r="H111" s="81">
        <f>IF(AND(ISNUMBER(H18),($H18)&gt;0),(H36/H18)/($H$36/$H18)*100,0)</f>
        <v>100</v>
      </c>
      <c r="I111" s="64">
        <f t="shared" ref="I111:AD111" si="88">IF(AND(ISNUMBER(I18),($H18)&gt;0),(I36/I18)/($H$36/$H18)*100,0)</f>
        <v>118.53875024203387</v>
      </c>
      <c r="J111" s="64">
        <f t="shared" si="88"/>
        <v>140.39952990585078</v>
      </c>
      <c r="K111" s="64">
        <f t="shared" si="88"/>
        <v>173.93117519806296</v>
      </c>
      <c r="L111" s="64">
        <f t="shared" si="88"/>
        <v>207.16789805844672</v>
      </c>
      <c r="M111" s="64">
        <f t="shared" si="88"/>
        <v>303.8322869696259</v>
      </c>
      <c r="N111" s="64">
        <f t="shared" si="88"/>
        <v>268.1928983965721</v>
      </c>
      <c r="O111" s="64">
        <f t="shared" si="88"/>
        <v>277.11418081213583</v>
      </c>
      <c r="P111" s="64">
        <f t="shared" si="88"/>
        <v>290.92672338364355</v>
      </c>
      <c r="Q111" s="64">
        <f t="shared" si="88"/>
        <v>247.48399931040402</v>
      </c>
      <c r="R111" s="64">
        <f t="shared" si="88"/>
        <v>268.77434700444013</v>
      </c>
      <c r="S111" s="64">
        <f t="shared" si="88"/>
        <v>344.15896180454848</v>
      </c>
      <c r="T111" s="64">
        <f t="shared" si="88"/>
        <v>322.93127056237773</v>
      </c>
      <c r="U111" s="64">
        <f t="shared" si="88"/>
        <v>326.64125615275765</v>
      </c>
      <c r="V111" s="64">
        <f t="shared" si="88"/>
        <v>361.72530172731967</v>
      </c>
      <c r="W111" s="64">
        <f t="shared" si="88"/>
        <v>410.32649785650659</v>
      </c>
      <c r="X111" s="64">
        <f t="shared" si="88"/>
        <v>458.07721930445393</v>
      </c>
      <c r="Y111" s="64">
        <f t="shared" si="88"/>
        <v>456.15303023565275</v>
      </c>
      <c r="Z111" s="64">
        <f t="shared" si="88"/>
        <v>465.49401626193531</v>
      </c>
      <c r="AA111" s="64">
        <f t="shared" si="88"/>
        <v>503.98643848959716</v>
      </c>
      <c r="AB111" s="64">
        <f t="shared" si="88"/>
        <v>701.26311357634302</v>
      </c>
      <c r="AC111" s="64">
        <f t="shared" si="88"/>
        <v>765.30194203601593</v>
      </c>
      <c r="AD111" s="64">
        <f t="shared" si="88"/>
        <v>795.02524876568486</v>
      </c>
      <c r="AE111" s="254" t="s">
        <v>330</v>
      </c>
    </row>
    <row r="112" spans="1:31" s="109" customFormat="1" ht="18" customHeight="1">
      <c r="A112" s="113"/>
      <c r="B112" s="118" t="s">
        <v>359</v>
      </c>
      <c r="C112" s="255" t="s">
        <v>331</v>
      </c>
      <c r="D112" s="255" t="s">
        <v>331</v>
      </c>
      <c r="E112" s="255" t="s">
        <v>331</v>
      </c>
      <c r="F112" s="255" t="s">
        <v>331</v>
      </c>
      <c r="G112" s="255" t="s">
        <v>331</v>
      </c>
      <c r="H112" s="64">
        <f>IF(AND(ISNUMBER(H18),($AB18)&gt;0),(H36/H18)/($AB$36/$AB18)*100,0)</f>
        <v>14.259982888592857</v>
      </c>
      <c r="I112" s="64">
        <f t="shared" ref="I112:AD112" si="89">IF(AND(ISNUMBER(I18),($AB18)&gt;0),(I36/I18)/($AB$36/$AB18)*100,0)</f>
        <v>16.903605500865854</v>
      </c>
      <c r="J112" s="64">
        <f t="shared" si="89"/>
        <v>20.020948940239133</v>
      </c>
      <c r="K112" s="64">
        <f t="shared" si="89"/>
        <v>24.802555821172241</v>
      </c>
      <c r="L112" s="64">
        <f t="shared" si="89"/>
        <v>29.542106813791996</v>
      </c>
      <c r="M112" s="64">
        <f t="shared" si="89"/>
        <v>43.326432131889007</v>
      </c>
      <c r="N112" s="64">
        <f t="shared" si="89"/>
        <v>38.244261419772407</v>
      </c>
      <c r="O112" s="64">
        <f t="shared" si="89"/>
        <v>39.516434765674838</v>
      </c>
      <c r="P112" s="64">
        <f t="shared" si="89"/>
        <v>41.486100972851439</v>
      </c>
      <c r="Q112" s="64">
        <f t="shared" si="89"/>
        <v>35.291175953668876</v>
      </c>
      <c r="R112" s="64">
        <f t="shared" si="89"/>
        <v>38.327175891760348</v>
      </c>
      <c r="S112" s="64">
        <f t="shared" si="89"/>
        <v>49.077009062887441</v>
      </c>
      <c r="T112" s="64">
        <f t="shared" si="89"/>
        <v>46.049943924110572</v>
      </c>
      <c r="U112" s="64">
        <f t="shared" si="89"/>
        <v>46.578987234468002</v>
      </c>
      <c r="V112" s="64">
        <f t="shared" si="89"/>
        <v>51.581966130026672</v>
      </c>
      <c r="W112" s="64">
        <f t="shared" si="89"/>
        <v>58.512488381700166</v>
      </c>
      <c r="X112" s="64">
        <f t="shared" si="89"/>
        <v>65.32173308935711</v>
      </c>
      <c r="Y112" s="64">
        <f t="shared" si="89"/>
        <v>65.047344057401887</v>
      </c>
      <c r="Z112" s="64">
        <f t="shared" si="89"/>
        <v>66.379367066375622</v>
      </c>
      <c r="AA112" s="64">
        <f t="shared" si="89"/>
        <v>71.868379889445123</v>
      </c>
      <c r="AB112" s="81">
        <f t="shared" si="89"/>
        <v>100</v>
      </c>
      <c r="AC112" s="64">
        <f t="shared" si="89"/>
        <v>109.1319259804047</v>
      </c>
      <c r="AD112" s="64">
        <f t="shared" si="89"/>
        <v>113.37046443397945</v>
      </c>
      <c r="AE112" s="254" t="s">
        <v>330</v>
      </c>
    </row>
    <row r="113" spans="1:31" s="109" customFormat="1" ht="18" customHeight="1">
      <c r="A113" s="150" t="s">
        <v>367</v>
      </c>
      <c r="B113" s="118" t="s">
        <v>354</v>
      </c>
      <c r="C113" s="255" t="s">
        <v>331</v>
      </c>
      <c r="D113" s="255" t="s">
        <v>331</v>
      </c>
      <c r="E113" s="255" t="s">
        <v>331</v>
      </c>
      <c r="F113" s="255" t="s">
        <v>331</v>
      </c>
      <c r="G113" s="255" t="s">
        <v>331</v>
      </c>
      <c r="H113" s="81">
        <f>IF(AND(ISNUMBER(H19),($H19)&gt;0),(H36/H19)/($H$36/$H19)*100,0)</f>
        <v>100</v>
      </c>
      <c r="I113" s="64">
        <f t="shared" ref="I113:AD113" si="90">IF(AND(ISNUMBER(I19),($H19)&gt;0),(I36/I19)/($H$36/$H19)*100,0)</f>
        <v>104.17152251060224</v>
      </c>
      <c r="J113" s="64">
        <f t="shared" si="90"/>
        <v>108.18497899689439</v>
      </c>
      <c r="K113" s="64">
        <f t="shared" si="90"/>
        <v>112.31779293251267</v>
      </c>
      <c r="L113" s="64">
        <f t="shared" si="90"/>
        <v>114.46608651361767</v>
      </c>
      <c r="M113" s="64">
        <f t="shared" si="90"/>
        <v>127.5901738293084</v>
      </c>
      <c r="N113" s="64">
        <f t="shared" si="90"/>
        <v>123.67258310932196</v>
      </c>
      <c r="O113" s="64">
        <f t="shared" si="90"/>
        <v>125.54964201364287</v>
      </c>
      <c r="P113" s="64">
        <f t="shared" si="90"/>
        <v>127.99534125359146</v>
      </c>
      <c r="Q113" s="64">
        <f t="shared" si="90"/>
        <v>122.71126293639773</v>
      </c>
      <c r="R113" s="64">
        <f t="shared" si="90"/>
        <v>129.11643949573968</v>
      </c>
      <c r="S113" s="64">
        <f t="shared" si="90"/>
        <v>134.79671610923157</v>
      </c>
      <c r="T113" s="64">
        <f t="shared" si="90"/>
        <v>132.87181522482675</v>
      </c>
      <c r="U113" s="64">
        <f t="shared" si="90"/>
        <v>138.74464921499566</v>
      </c>
      <c r="V113" s="64">
        <f t="shared" si="90"/>
        <v>144.64525265063736</v>
      </c>
      <c r="W113" s="64">
        <f t="shared" si="90"/>
        <v>146.92703675109036</v>
      </c>
      <c r="X113" s="64">
        <f t="shared" si="90"/>
        <v>160.01904703232285</v>
      </c>
      <c r="Y113" s="64">
        <f t="shared" si="90"/>
        <v>157.53151065543994</v>
      </c>
      <c r="Z113" s="64">
        <f t="shared" si="90"/>
        <v>158.23150897657649</v>
      </c>
      <c r="AA113" s="64">
        <f t="shared" si="90"/>
        <v>167.67481719413232</v>
      </c>
      <c r="AB113" s="64">
        <f t="shared" si="90"/>
        <v>170.62637749083734</v>
      </c>
      <c r="AC113" s="64">
        <f t="shared" si="90"/>
        <v>178.58406209821115</v>
      </c>
      <c r="AD113" s="64">
        <f t="shared" si="90"/>
        <v>182.72865894020941</v>
      </c>
      <c r="AE113" s="254" t="s">
        <v>330</v>
      </c>
    </row>
    <row r="114" spans="1:31" s="109" customFormat="1" ht="18" customHeight="1">
      <c r="A114" s="113"/>
      <c r="B114" s="118" t="s">
        <v>359</v>
      </c>
      <c r="C114" s="255" t="s">
        <v>331</v>
      </c>
      <c r="D114" s="255" t="s">
        <v>331</v>
      </c>
      <c r="E114" s="255" t="s">
        <v>331</v>
      </c>
      <c r="F114" s="255" t="s">
        <v>331</v>
      </c>
      <c r="G114" s="255" t="s">
        <v>331</v>
      </c>
      <c r="H114" s="256">
        <f>IF(AND(ISNUMBER(H19),($AB19)&gt;0),(H36/H19)/($AB$36/$AB19)*100,0)</f>
        <v>58.607585456926216</v>
      </c>
      <c r="I114" s="256">
        <f t="shared" ref="I114:AD114" si="91">IF(AND(ISNUMBER(I19),($AB19)&gt;0),(I36/I19)/($AB$36/$AB19)*100,0)</f>
        <v>61.052414077182334</v>
      </c>
      <c r="J114" s="256">
        <f t="shared" si="91"/>
        <v>63.404604017162548</v>
      </c>
      <c r="K114" s="256">
        <f t="shared" si="91"/>
        <v>65.826746476255792</v>
      </c>
      <c r="L114" s="256">
        <f t="shared" si="91"/>
        <v>67.085809472667563</v>
      </c>
      <c r="M114" s="256">
        <f t="shared" si="91"/>
        <v>74.777520161652618</v>
      </c>
      <c r="N114" s="256">
        <f t="shared" si="91"/>
        <v>72.481514832583954</v>
      </c>
      <c r="O114" s="256">
        <f t="shared" si="91"/>
        <v>73.581613734010674</v>
      </c>
      <c r="P114" s="256">
        <f t="shared" si="91"/>
        <v>75.014979006082953</v>
      </c>
      <c r="Q114" s="256">
        <f t="shared" si="91"/>
        <v>71.918108290722728</v>
      </c>
      <c r="R114" s="256">
        <f t="shared" si="91"/>
        <v>75.672027616406055</v>
      </c>
      <c r="S114" s="256">
        <f t="shared" si="91"/>
        <v>79.001100586848111</v>
      </c>
      <c r="T114" s="256">
        <f t="shared" si="91"/>
        <v>77.872962656059414</v>
      </c>
      <c r="U114" s="256">
        <f t="shared" si="91"/>
        <v>81.314888855591079</v>
      </c>
      <c r="V114" s="256">
        <f t="shared" si="91"/>
        <v>84.773090056609107</v>
      </c>
      <c r="W114" s="256">
        <f t="shared" si="91"/>
        <v>86.110388623224665</v>
      </c>
      <c r="X114" s="256">
        <f t="shared" si="91"/>
        <v>93.783299736827558</v>
      </c>
      <c r="Y114" s="256">
        <f t="shared" si="91"/>
        <v>92.325414728973783</v>
      </c>
      <c r="Z114" s="256">
        <f t="shared" si="91"/>
        <v>92.735666843230931</v>
      </c>
      <c r="AA114" s="256">
        <f t="shared" si="91"/>
        <v>98.270161776795888</v>
      </c>
      <c r="AB114" s="81">
        <f t="shared" si="91"/>
        <v>100</v>
      </c>
      <c r="AC114" s="256">
        <f t="shared" si="91"/>
        <v>104.66380680665925</v>
      </c>
      <c r="AD114" s="256">
        <f t="shared" si="91"/>
        <v>107.09285494267846</v>
      </c>
      <c r="AE114" s="254" t="s">
        <v>330</v>
      </c>
    </row>
    <row r="115" spans="1:31" s="109" customFormat="1" ht="18" customHeight="1">
      <c r="A115" s="150" t="s">
        <v>337</v>
      </c>
      <c r="B115" s="118" t="s">
        <v>354</v>
      </c>
      <c r="C115" s="255" t="s">
        <v>331</v>
      </c>
      <c r="D115" s="255" t="s">
        <v>331</v>
      </c>
      <c r="E115" s="255" t="s">
        <v>331</v>
      </c>
      <c r="F115" s="255" t="s">
        <v>331</v>
      </c>
      <c r="G115" s="255" t="s">
        <v>331</v>
      </c>
      <c r="H115" s="81">
        <f>IF(AND(ISNUMBER(H20),($H20)&gt;0),(H36/H20)/($H$36/$H20)*100,0)</f>
        <v>100</v>
      </c>
      <c r="I115" s="64">
        <f t="shared" ref="I115:AD115" si="92">IF(AND(ISNUMBER(I20),($H20)&gt;0),(I36/I20)/($H$36/$H20)*100,0)</f>
        <v>104.4580637186351</v>
      </c>
      <c r="J115" s="64">
        <f t="shared" si="92"/>
        <v>107.6382763076225</v>
      </c>
      <c r="K115" s="64">
        <f t="shared" si="92"/>
        <v>112.31660348085606</v>
      </c>
      <c r="L115" s="64">
        <f t="shared" si="92"/>
        <v>123.61903375214689</v>
      </c>
      <c r="M115" s="64">
        <f t="shared" si="92"/>
        <v>137.21736355991365</v>
      </c>
      <c r="N115" s="64">
        <f t="shared" si="92"/>
        <v>148.18391999012235</v>
      </c>
      <c r="O115" s="64">
        <f t="shared" si="92"/>
        <v>154.42528733424703</v>
      </c>
      <c r="P115" s="64">
        <f t="shared" si="92"/>
        <v>160.89308797421646</v>
      </c>
      <c r="Q115" s="64">
        <f t="shared" si="92"/>
        <v>161.23759166932575</v>
      </c>
      <c r="R115" s="64">
        <f t="shared" si="92"/>
        <v>168.62277383169766</v>
      </c>
      <c r="S115" s="64">
        <f t="shared" si="92"/>
        <v>172.30300959466885</v>
      </c>
      <c r="T115" s="64">
        <f t="shared" si="92"/>
        <v>186.07455521308967</v>
      </c>
      <c r="U115" s="64">
        <f t="shared" si="92"/>
        <v>196.76131485858483</v>
      </c>
      <c r="V115" s="64">
        <f t="shared" si="92"/>
        <v>202.93517061051679</v>
      </c>
      <c r="W115" s="64">
        <f t="shared" si="92"/>
        <v>191.40470111462454</v>
      </c>
      <c r="X115" s="64">
        <f t="shared" si="92"/>
        <v>217.84074468741258</v>
      </c>
      <c r="Y115" s="64">
        <f t="shared" si="92"/>
        <v>219.07072341185133</v>
      </c>
      <c r="Z115" s="64">
        <f t="shared" si="92"/>
        <v>228.89891478679414</v>
      </c>
      <c r="AA115" s="64">
        <f t="shared" si="92"/>
        <v>241.466239517563</v>
      </c>
      <c r="AB115" s="64">
        <f t="shared" si="92"/>
        <v>252.17505512985397</v>
      </c>
      <c r="AC115" s="64">
        <f t="shared" si="92"/>
        <v>256.93812499688954</v>
      </c>
      <c r="AD115" s="64">
        <f t="shared" si="92"/>
        <v>257.57562738410303</v>
      </c>
      <c r="AE115" s="254" t="s">
        <v>330</v>
      </c>
    </row>
    <row r="116" spans="1:31" s="109" customFormat="1" ht="18" customHeight="1">
      <c r="A116" s="113"/>
      <c r="B116" s="118" t="s">
        <v>359</v>
      </c>
      <c r="C116" s="255" t="s">
        <v>331</v>
      </c>
      <c r="D116" s="255" t="s">
        <v>331</v>
      </c>
      <c r="E116" s="255" t="s">
        <v>331</v>
      </c>
      <c r="F116" s="255" t="s">
        <v>331</v>
      </c>
      <c r="G116" s="255" t="s">
        <v>331</v>
      </c>
      <c r="H116" s="256">
        <f>IF(AND(ISNUMBER(H20),($AB20)&gt;0),(H36/H20)/($AB$36/$AB20)*100,0)</f>
        <v>39.654992817789378</v>
      </c>
      <c r="I116" s="256">
        <f t="shared" ref="I116:AD116" si="93">IF(AND(ISNUMBER(I20),($AB20)&gt;0),(I36/I20)/($AB$36/$AB20)*100,0)</f>
        <v>41.422837665226609</v>
      </c>
      <c r="J116" s="256">
        <f t="shared" si="93"/>
        <v>42.683950738979995</v>
      </c>
      <c r="K116" s="256">
        <f t="shared" si="93"/>
        <v>44.539141043518448</v>
      </c>
      <c r="L116" s="256">
        <f t="shared" si="93"/>
        <v>49.021118955834481</v>
      </c>
      <c r="M116" s="256">
        <f t="shared" si="93"/>
        <v>54.4135356644437</v>
      </c>
      <c r="N116" s="256">
        <f t="shared" si="93"/>
        <v>58.762322829201771</v>
      </c>
      <c r="O116" s="256">
        <f t="shared" si="93"/>
        <v>61.237336601246284</v>
      </c>
      <c r="P116" s="256">
        <f t="shared" si="93"/>
        <v>63.802142480495093</v>
      </c>
      <c r="Q116" s="256">
        <f t="shared" si="93"/>
        <v>63.938755396047696</v>
      </c>
      <c r="R116" s="256">
        <f t="shared" si="93"/>
        <v>66.867348852116933</v>
      </c>
      <c r="S116" s="256">
        <f t="shared" si="93"/>
        <v>68.326746079600881</v>
      </c>
      <c r="T116" s="256">
        <f t="shared" si="93"/>
        <v>73.787851505484241</v>
      </c>
      <c r="U116" s="256">
        <f t="shared" si="93"/>
        <v>78.025685275359763</v>
      </c>
      <c r="V116" s="256">
        <f t="shared" si="93"/>
        <v>80.473927330369051</v>
      </c>
      <c r="W116" s="256">
        <f t="shared" si="93"/>
        <v>75.90152047991559</v>
      </c>
      <c r="X116" s="256">
        <f t="shared" si="93"/>
        <v>86.384731660012363</v>
      </c>
      <c r="Y116" s="256">
        <f t="shared" si="93"/>
        <v>86.872479634848887</v>
      </c>
      <c r="Z116" s="256">
        <f t="shared" si="93"/>
        <v>90.769848218701057</v>
      </c>
      <c r="AA116" s="256">
        <f t="shared" si="93"/>
        <v>95.753419938075695</v>
      </c>
      <c r="AB116" s="81">
        <f t="shared" si="93"/>
        <v>100</v>
      </c>
      <c r="AC116" s="256">
        <f t="shared" si="93"/>
        <v>101.88879501367924</v>
      </c>
      <c r="AD116" s="256">
        <f t="shared" si="93"/>
        <v>102.14159653954202</v>
      </c>
      <c r="AE116" s="254" t="s">
        <v>330</v>
      </c>
    </row>
    <row r="117" spans="1:31" s="109" customFormat="1" ht="18" customHeight="1">
      <c r="A117" s="150" t="s">
        <v>368</v>
      </c>
      <c r="B117" s="118" t="s">
        <v>354</v>
      </c>
      <c r="C117" s="255" t="s">
        <v>331</v>
      </c>
      <c r="D117" s="255" t="s">
        <v>331</v>
      </c>
      <c r="E117" s="255" t="s">
        <v>331</v>
      </c>
      <c r="F117" s="255" t="s">
        <v>331</v>
      </c>
      <c r="G117" s="255" t="s">
        <v>331</v>
      </c>
      <c r="H117" s="81">
        <f>IF(AND(ISNUMBER(H21),($H21)&gt;0),(H36/H21)/($H$36/$H21)*100,0)</f>
        <v>100</v>
      </c>
      <c r="I117" s="64">
        <f t="shared" ref="I117:AD117" si="94">IF(AND(ISNUMBER(I21),($H21)&gt;0),(I36/I21)/($H$36/$H21)*100,0)</f>
        <v>99.749969445862064</v>
      </c>
      <c r="J117" s="64">
        <f t="shared" si="94"/>
        <v>102.26407358973859</v>
      </c>
      <c r="K117" s="64">
        <f t="shared" si="94"/>
        <v>103.20596336354207</v>
      </c>
      <c r="L117" s="64">
        <f t="shared" si="94"/>
        <v>104.13415540562552</v>
      </c>
      <c r="M117" s="64">
        <f t="shared" si="94"/>
        <v>112.30256986057883</v>
      </c>
      <c r="N117" s="64">
        <f t="shared" si="94"/>
        <v>112.93733179233934</v>
      </c>
      <c r="O117" s="64">
        <f t="shared" si="94"/>
        <v>115.31134290778877</v>
      </c>
      <c r="P117" s="64">
        <f t="shared" si="94"/>
        <v>114.96571946133751</v>
      </c>
      <c r="Q117" s="64">
        <f t="shared" si="94"/>
        <v>118.34286571204522</v>
      </c>
      <c r="R117" s="64">
        <f t="shared" si="94"/>
        <v>119.17902845469813</v>
      </c>
      <c r="S117" s="64">
        <f t="shared" si="94"/>
        <v>123.24213282231472</v>
      </c>
      <c r="T117" s="64">
        <f t="shared" si="94"/>
        <v>126.20785919499377</v>
      </c>
      <c r="U117" s="64">
        <f t="shared" si="94"/>
        <v>126.79102629109786</v>
      </c>
      <c r="V117" s="64">
        <f t="shared" si="94"/>
        <v>117.48830520079818</v>
      </c>
      <c r="W117" s="64">
        <f t="shared" si="94"/>
        <v>126.06114336999859</v>
      </c>
      <c r="X117" s="64">
        <f t="shared" si="94"/>
        <v>125.21988712787444</v>
      </c>
      <c r="Y117" s="64">
        <f t="shared" si="94"/>
        <v>127.99252640650273</v>
      </c>
      <c r="Z117" s="64">
        <f t="shared" si="94"/>
        <v>125.34078285825294</v>
      </c>
      <c r="AA117" s="64">
        <f t="shared" si="94"/>
        <v>127.6556207902772</v>
      </c>
      <c r="AB117" s="64">
        <f t="shared" si="94"/>
        <v>128.02143532360273</v>
      </c>
      <c r="AC117" s="64">
        <f t="shared" si="94"/>
        <v>132.4195582163465</v>
      </c>
      <c r="AD117" s="64">
        <f t="shared" si="94"/>
        <v>137.2344684698574</v>
      </c>
      <c r="AE117" s="254" t="s">
        <v>330</v>
      </c>
    </row>
    <row r="118" spans="1:31" s="109" customFormat="1" ht="18" customHeight="1">
      <c r="A118" s="113"/>
      <c r="B118" s="118" t="s">
        <v>359</v>
      </c>
      <c r="C118" s="255" t="s">
        <v>331</v>
      </c>
      <c r="D118" s="255" t="s">
        <v>331</v>
      </c>
      <c r="E118" s="255" t="s">
        <v>331</v>
      </c>
      <c r="F118" s="255" t="s">
        <v>331</v>
      </c>
      <c r="G118" s="255" t="s">
        <v>331</v>
      </c>
      <c r="H118" s="256">
        <f>IF(AND(ISNUMBER(H21),($AB21)&gt;0),(H36/H21)/($AB$36/$AB21)*100,0)</f>
        <v>78.111919107318002</v>
      </c>
      <c r="I118" s="256">
        <f t="shared" ref="I118:AD118" si="95">IF(AND(ISNUMBER(I21),($AB21)&gt;0),(I36/I21)/($AB$36/$AB21)*100,0)</f>
        <v>77.916615443126204</v>
      </c>
      <c r="J118" s="256">
        <f t="shared" si="95"/>
        <v>79.880430438264767</v>
      </c>
      <c r="K118" s="256">
        <f t="shared" si="95"/>
        <v>80.616158616458236</v>
      </c>
      <c r="L118" s="256">
        <f t="shared" si="95"/>
        <v>81.341187233531016</v>
      </c>
      <c r="M118" s="256">
        <f t="shared" si="95"/>
        <v>87.72169252493461</v>
      </c>
      <c r="N118" s="256">
        <f t="shared" si="95"/>
        <v>88.217517251595439</v>
      </c>
      <c r="O118" s="256">
        <f t="shared" si="95"/>
        <v>90.071902893694045</v>
      </c>
      <c r="P118" s="256">
        <f t="shared" si="95"/>
        <v>89.801929786786118</v>
      </c>
      <c r="Q118" s="256">
        <f t="shared" si="95"/>
        <v>92.439883534274742</v>
      </c>
      <c r="R118" s="256">
        <f t="shared" si="95"/>
        <v>93.093026299421297</v>
      </c>
      <c r="S118" s="256">
        <f t="shared" si="95"/>
        <v>96.266795096299873</v>
      </c>
      <c r="T118" s="256">
        <f t="shared" si="95"/>
        <v>98.583380881471356</v>
      </c>
      <c r="U118" s="256">
        <f t="shared" si="95"/>
        <v>99.038903891840675</v>
      </c>
      <c r="V118" s="256">
        <f t="shared" si="95"/>
        <v>91.772369919006366</v>
      </c>
      <c r="W118" s="256">
        <f t="shared" si="95"/>
        <v>98.468778334933461</v>
      </c>
      <c r="X118" s="256">
        <f t="shared" si="95"/>
        <v>97.811656939600184</v>
      </c>
      <c r="Y118" s="256">
        <f t="shared" si="95"/>
        <v>99.977418690060048</v>
      </c>
      <c r="Z118" s="256">
        <f t="shared" si="95"/>
        <v>97.906090914717652</v>
      </c>
      <c r="AA118" s="256">
        <f t="shared" si="95"/>
        <v>99.714255247645951</v>
      </c>
      <c r="AB118" s="81">
        <f t="shared" si="95"/>
        <v>100</v>
      </c>
      <c r="AC118" s="256">
        <f t="shared" si="95"/>
        <v>103.43545819622047</v>
      </c>
      <c r="AD118" s="256">
        <f t="shared" si="95"/>
        <v>107.19647699853286</v>
      </c>
      <c r="AE118" s="254" t="s">
        <v>330</v>
      </c>
    </row>
    <row r="119" spans="1:31" s="109" customFormat="1" ht="18" customHeight="1">
      <c r="A119" s="150" t="s">
        <v>338</v>
      </c>
      <c r="B119" s="118" t="s">
        <v>353</v>
      </c>
      <c r="C119" s="255" t="s">
        <v>331</v>
      </c>
      <c r="D119" s="255" t="s">
        <v>331</v>
      </c>
      <c r="E119" s="255" t="s">
        <v>331</v>
      </c>
      <c r="F119" s="255" t="s">
        <v>331</v>
      </c>
      <c r="G119" s="255" t="s">
        <v>331</v>
      </c>
      <c r="H119" s="255" t="s">
        <v>331</v>
      </c>
      <c r="I119" s="255" t="s">
        <v>331</v>
      </c>
      <c r="J119" s="137"/>
      <c r="K119" s="137"/>
      <c r="L119" s="137"/>
      <c r="M119" s="81">
        <f>IF(AND(ISNUMBER(M22),($M22)&gt;0),(M36/M22)/($M$36/$M22)*100,0)</f>
        <v>100</v>
      </c>
      <c r="N119" s="256">
        <f t="shared" ref="N119:AD119" si="96">IF(AND(ISNUMBER(N22),($M22)&gt;0),(N36/N22)/($M$36/$M22)*100,0)</f>
        <v>90.643703180517065</v>
      </c>
      <c r="O119" s="256">
        <f t="shared" si="96"/>
        <v>88.275071390911364</v>
      </c>
      <c r="P119" s="256">
        <f t="shared" si="96"/>
        <v>91.762247189197794</v>
      </c>
      <c r="Q119" s="256">
        <f t="shared" si="96"/>
        <v>77.834982987040632</v>
      </c>
      <c r="R119" s="256">
        <f t="shared" si="96"/>
        <v>83.926452057392268</v>
      </c>
      <c r="S119" s="256">
        <f t="shared" si="96"/>
        <v>104.47566344424651</v>
      </c>
      <c r="T119" s="256">
        <f t="shared" si="96"/>
        <v>100.4369550845561</v>
      </c>
      <c r="U119" s="256">
        <f t="shared" si="96"/>
        <v>102.91934189660201</v>
      </c>
      <c r="V119" s="256">
        <f t="shared" si="96"/>
        <v>107.60113872980253</v>
      </c>
      <c r="W119" s="256">
        <f t="shared" si="96"/>
        <v>116.661225043051</v>
      </c>
      <c r="X119" s="256">
        <f t="shared" si="96"/>
        <v>126.15398232637784</v>
      </c>
      <c r="Y119" s="256">
        <f t="shared" si="96"/>
        <v>126.0618648679124</v>
      </c>
      <c r="Z119" s="256">
        <f t="shared" si="96"/>
        <v>125.07514669661607</v>
      </c>
      <c r="AA119" s="256">
        <f t="shared" si="96"/>
        <v>131.78346458132074</v>
      </c>
      <c r="AB119" s="256">
        <f t="shared" si="96"/>
        <v>139.65144223465268</v>
      </c>
      <c r="AC119" s="256">
        <f t="shared" si="96"/>
        <v>138.90246162548016</v>
      </c>
      <c r="AD119" s="256">
        <f t="shared" si="96"/>
        <v>149.70096698415486</v>
      </c>
      <c r="AE119" s="254" t="s">
        <v>330</v>
      </c>
    </row>
    <row r="120" spans="1:31" s="109" customFormat="1" ht="18" customHeight="1">
      <c r="A120" s="113"/>
      <c r="B120" s="118" t="s">
        <v>359</v>
      </c>
      <c r="C120" s="255" t="s">
        <v>331</v>
      </c>
      <c r="D120" s="255" t="s">
        <v>331</v>
      </c>
      <c r="E120" s="255" t="s">
        <v>331</v>
      </c>
      <c r="F120" s="255" t="s">
        <v>331</v>
      </c>
      <c r="G120" s="255" t="s">
        <v>331</v>
      </c>
      <c r="H120" s="255" t="s">
        <v>331</v>
      </c>
      <c r="I120" s="255" t="s">
        <v>331</v>
      </c>
      <c r="J120" s="137"/>
      <c r="K120" s="137"/>
      <c r="L120" s="137"/>
      <c r="M120" s="256">
        <f>IF(AND(ISNUMBER(M22),($AB22)&gt;0),(M36/M22)/($AB$36/$AB22)*100,0)</f>
        <v>71.606850885200743</v>
      </c>
      <c r="N120" s="256">
        <f t="shared" ref="N120:AD120" si="97">IF(AND(ISNUMBER(N22),($AB22)&gt;0),(N36/N22)/($AB$36/$AB22)*100,0)</f>
        <v>64.907101373296811</v>
      </c>
      <c r="O120" s="256">
        <f t="shared" si="97"/>
        <v>63.210998739694404</v>
      </c>
      <c r="P120" s="256">
        <f t="shared" si="97"/>
        <v>65.708055513678161</v>
      </c>
      <c r="Q120" s="256">
        <f t="shared" si="97"/>
        <v>55.735180204051559</v>
      </c>
      <c r="R120" s="256">
        <f t="shared" si="97"/>
        <v>60.097089377976367</v>
      </c>
      <c r="S120" s="256">
        <f t="shared" si="97"/>
        <v>74.81173253384577</v>
      </c>
      <c r="T120" s="256">
        <f t="shared" si="97"/>
        <v>71.91974066103414</v>
      </c>
      <c r="U120" s="256">
        <f t="shared" si="97"/>
        <v>73.697299683929742</v>
      </c>
      <c r="V120" s="256">
        <f t="shared" si="97"/>
        <v>77.049786961027678</v>
      </c>
      <c r="W120" s="256">
        <f t="shared" si="97"/>
        <v>83.537429457426001</v>
      </c>
      <c r="X120" s="256">
        <f t="shared" si="97"/>
        <v>90.334894010191888</v>
      </c>
      <c r="Y120" s="256">
        <f t="shared" si="97"/>
        <v>90.26893159906929</v>
      </c>
      <c r="Z120" s="256">
        <f t="shared" si="97"/>
        <v>89.562373789491957</v>
      </c>
      <c r="AA120" s="256">
        <f t="shared" si="97"/>
        <v>94.365988974097661</v>
      </c>
      <c r="AB120" s="81">
        <f t="shared" si="97"/>
        <v>100</v>
      </c>
      <c r="AC120" s="256">
        <f t="shared" si="97"/>
        <v>99.463678572030759</v>
      </c>
      <c r="AD120" s="256">
        <f t="shared" si="97"/>
        <v>107.19614820204737</v>
      </c>
      <c r="AE120" s="254" t="s">
        <v>330</v>
      </c>
    </row>
    <row r="121" spans="1:31" s="109" customFormat="1" ht="18" customHeight="1">
      <c r="A121" s="150" t="s">
        <v>339</v>
      </c>
      <c r="B121" s="118" t="s">
        <v>353</v>
      </c>
      <c r="C121" s="255" t="s">
        <v>331</v>
      </c>
      <c r="D121" s="255" t="s">
        <v>331</v>
      </c>
      <c r="E121" s="255" t="s">
        <v>331</v>
      </c>
      <c r="F121" s="255" t="s">
        <v>331</v>
      </c>
      <c r="G121" s="255" t="s">
        <v>331</v>
      </c>
      <c r="H121" s="255" t="s">
        <v>331</v>
      </c>
      <c r="I121" s="255" t="s">
        <v>331</v>
      </c>
      <c r="J121" s="137"/>
      <c r="K121" s="137"/>
      <c r="L121" s="137"/>
      <c r="M121" s="81">
        <f>IF(AND(ISNUMBER(M23),($M23)&gt;0),(M36/M23)/($M$36/$M23)*100,0)</f>
        <v>100</v>
      </c>
      <c r="N121" s="256">
        <f t="shared" ref="N121:AD121" si="98">IF(AND(ISNUMBER(N23),($M23)&gt;0),(N36/N23)/($M$36/$M23)*100,0)</f>
        <v>82.703917032465512</v>
      </c>
      <c r="O121" s="256">
        <f t="shared" si="98"/>
        <v>80.200772690367131</v>
      </c>
      <c r="P121" s="256">
        <f t="shared" si="98"/>
        <v>83.067207657993407</v>
      </c>
      <c r="Q121" s="256">
        <f t="shared" si="98"/>
        <v>66.089583588036888</v>
      </c>
      <c r="R121" s="256">
        <f t="shared" si="98"/>
        <v>72.157514865837044</v>
      </c>
      <c r="S121" s="256">
        <f t="shared" si="98"/>
        <v>96.505556262933084</v>
      </c>
      <c r="T121" s="256">
        <f t="shared" si="98"/>
        <v>89.298515592752793</v>
      </c>
      <c r="U121" s="256">
        <f t="shared" si="98"/>
        <v>92.599567952887099</v>
      </c>
      <c r="V121" s="256">
        <f t="shared" si="98"/>
        <v>98.801176347087676</v>
      </c>
      <c r="W121" s="256">
        <f t="shared" si="98"/>
        <v>111.97785751331149</v>
      </c>
      <c r="X121" s="256">
        <f t="shared" si="98"/>
        <v>126.45136548334143</v>
      </c>
      <c r="Y121" s="256">
        <f t="shared" si="98"/>
        <v>125.71797152870008</v>
      </c>
      <c r="Z121" s="256">
        <f t="shared" si="98"/>
        <v>126.01471600000127</v>
      </c>
      <c r="AA121" s="256">
        <f t="shared" si="98"/>
        <v>135.58877551166347</v>
      </c>
      <c r="AB121" s="256">
        <f t="shared" si="98"/>
        <v>145.57473889434601</v>
      </c>
      <c r="AC121" s="256">
        <f t="shared" si="98"/>
        <v>136.19193007446799</v>
      </c>
      <c r="AD121" s="256">
        <f t="shared" si="98"/>
        <v>154.93971972746138</v>
      </c>
      <c r="AE121" s="254" t="s">
        <v>330</v>
      </c>
    </row>
    <row r="122" spans="1:31" s="109" customFormat="1" ht="18" customHeight="1">
      <c r="A122" s="113"/>
      <c r="B122" s="118" t="s">
        <v>359</v>
      </c>
      <c r="C122" s="255" t="s">
        <v>331</v>
      </c>
      <c r="D122" s="255" t="s">
        <v>331</v>
      </c>
      <c r="E122" s="255" t="s">
        <v>331</v>
      </c>
      <c r="F122" s="255" t="s">
        <v>331</v>
      </c>
      <c r="G122" s="255" t="s">
        <v>331</v>
      </c>
      <c r="H122" s="255" t="s">
        <v>331</v>
      </c>
      <c r="I122" s="255" t="s">
        <v>331</v>
      </c>
      <c r="J122" s="137"/>
      <c r="K122" s="137"/>
      <c r="L122" s="137"/>
      <c r="M122" s="256">
        <f>IF(AND(ISNUMBER(M23),($AB23)&gt;0),(M36/M23)/($AB$36/$AB23)*100,0)</f>
        <v>68.693236724660821</v>
      </c>
      <c r="N122" s="256">
        <f t="shared" ref="N122:AD122" si="99">IF(AND(ISNUMBER(N23),($AB23)&gt;0),(N36/N23)/($AB$36/$AB23)*100,0)</f>
        <v>56.811997507678612</v>
      </c>
      <c r="O122" s="256">
        <f t="shared" si="99"/>
        <v>55.092506639201019</v>
      </c>
      <c r="P122" s="256">
        <f t="shared" si="99"/>
        <v>57.06155359707099</v>
      </c>
      <c r="Q122" s="256">
        <f t="shared" si="99"/>
        <v>45.399074104472767</v>
      </c>
      <c r="R122" s="256">
        <f t="shared" si="99"/>
        <v>49.567332501421767</v>
      </c>
      <c r="S122" s="256">
        <f t="shared" si="99"/>
        <v>66.292790216147367</v>
      </c>
      <c r="T122" s="256">
        <f t="shared" si="99"/>
        <v>61.34204070773783</v>
      </c>
      <c r="U122" s="256">
        <f t="shared" si="99"/>
        <v>63.609640419889892</v>
      </c>
      <c r="V122" s="256">
        <f t="shared" si="99"/>
        <v>67.869725954854516</v>
      </c>
      <c r="W122" s="256">
        <f t="shared" si="99"/>
        <v>76.92121474082245</v>
      </c>
      <c r="X122" s="256">
        <f t="shared" si="99"/>
        <v>86.863535833037787</v>
      </c>
      <c r="Y122" s="256">
        <f t="shared" si="99"/>
        <v>86.359743787651638</v>
      </c>
      <c r="Z122" s="256">
        <f t="shared" si="99"/>
        <v>86.563587169789912</v>
      </c>
      <c r="AA122" s="256">
        <f t="shared" si="99"/>
        <v>93.140318534295929</v>
      </c>
      <c r="AB122" s="81">
        <f t="shared" si="99"/>
        <v>100</v>
      </c>
      <c r="AC122" s="256">
        <f t="shared" si="99"/>
        <v>93.554644925938817</v>
      </c>
      <c r="AD122" s="256">
        <f t="shared" si="99"/>
        <v>106.43310845291106</v>
      </c>
      <c r="AE122" s="254" t="s">
        <v>330</v>
      </c>
    </row>
    <row r="123" spans="1:31" s="109" customFormat="1" ht="18" customHeight="1">
      <c r="A123" s="150" t="s">
        <v>340</v>
      </c>
      <c r="B123" s="118" t="s">
        <v>353</v>
      </c>
      <c r="C123" s="255" t="s">
        <v>331</v>
      </c>
      <c r="D123" s="255" t="s">
        <v>331</v>
      </c>
      <c r="E123" s="255" t="s">
        <v>331</v>
      </c>
      <c r="F123" s="255" t="s">
        <v>331</v>
      </c>
      <c r="G123" s="255" t="s">
        <v>331</v>
      </c>
      <c r="H123" s="255" t="s">
        <v>331</v>
      </c>
      <c r="I123" s="255" t="s">
        <v>331</v>
      </c>
      <c r="J123" s="137"/>
      <c r="K123" s="137"/>
      <c r="L123" s="137"/>
      <c r="M123" s="81">
        <f>IF(AND(ISNUMBER(M24),($M24)&gt;0),(M36/M24)/($M$36/$M24)*100,0)</f>
        <v>100</v>
      </c>
      <c r="N123" s="256">
        <f t="shared" ref="N123:AD123" si="100">IF(AND(ISNUMBER(N24),($M24)&gt;0),(N36/N24)/($M$36/$M24)*100,0)</f>
        <v>104.55159503812637</v>
      </c>
      <c r="O123" s="256">
        <f t="shared" si="100"/>
        <v>110.48197727733189</v>
      </c>
      <c r="P123" s="256">
        <f t="shared" si="100"/>
        <v>113.78332614112875</v>
      </c>
      <c r="Q123" s="256">
        <f t="shared" si="100"/>
        <v>120.82765921902153</v>
      </c>
      <c r="R123" s="256">
        <f t="shared" si="100"/>
        <v>127.93055442538963</v>
      </c>
      <c r="S123" s="256">
        <f t="shared" si="100"/>
        <v>136.00773709021522</v>
      </c>
      <c r="T123" s="256">
        <f t="shared" si="100"/>
        <v>144.17427441092511</v>
      </c>
      <c r="U123" s="256">
        <f t="shared" si="100"/>
        <v>150.03352615159724</v>
      </c>
      <c r="V123" s="256">
        <f t="shared" si="100"/>
        <v>162.32788966991586</v>
      </c>
      <c r="W123" s="256">
        <f t="shared" si="100"/>
        <v>151.53179777353614</v>
      </c>
      <c r="X123" s="256">
        <f t="shared" si="100"/>
        <v>161.94840893085546</v>
      </c>
      <c r="Y123" s="256">
        <f t="shared" si="100"/>
        <v>181.94178106897331</v>
      </c>
      <c r="Z123" s="256">
        <f t="shared" si="100"/>
        <v>185.55164396996616</v>
      </c>
      <c r="AA123" s="256">
        <f t="shared" si="100"/>
        <v>196.78732358399591</v>
      </c>
      <c r="AB123" s="256">
        <f t="shared" si="100"/>
        <v>193.00522590728116</v>
      </c>
      <c r="AC123" s="256">
        <f t="shared" si="100"/>
        <v>200.86520875154724</v>
      </c>
      <c r="AD123" s="256">
        <f t="shared" si="100"/>
        <v>204.81911104460821</v>
      </c>
      <c r="AE123" s="254" t="s">
        <v>330</v>
      </c>
    </row>
    <row r="124" spans="1:31" s="109" customFormat="1" ht="18" customHeight="1">
      <c r="A124" s="113"/>
      <c r="B124" s="118" t="s">
        <v>359</v>
      </c>
      <c r="C124" s="255" t="s">
        <v>331</v>
      </c>
      <c r="D124" s="255" t="s">
        <v>331</v>
      </c>
      <c r="E124" s="255" t="s">
        <v>331</v>
      </c>
      <c r="F124" s="255" t="s">
        <v>331</v>
      </c>
      <c r="G124" s="255" t="s">
        <v>331</v>
      </c>
      <c r="H124" s="255" t="s">
        <v>331</v>
      </c>
      <c r="I124" s="255" t="s">
        <v>331</v>
      </c>
      <c r="J124" s="137"/>
      <c r="K124" s="137"/>
      <c r="L124" s="137"/>
      <c r="M124" s="256">
        <f>IF(AND(ISNUMBER(M24),($AB24)&gt;0),(M36/M24)/($AB$36/$AB24)*100,0)</f>
        <v>51.812068574785407</v>
      </c>
      <c r="N124" s="256">
        <f t="shared" ref="N124:AD124" si="101">IF(AND(ISNUMBER(N24),($AB24)&gt;0),(N36/N24)/($AB$36/$AB24)*100,0)</f>
        <v>54.170344117185977</v>
      </c>
      <c r="O124" s="256">
        <f t="shared" si="101"/>
        <v>57.242997829710042</v>
      </c>
      <c r="P124" s="256">
        <f t="shared" si="101"/>
        <v>58.953494966913368</v>
      </c>
      <c r="Q124" s="256">
        <f t="shared" si="101"/>
        <v>62.603309651867455</v>
      </c>
      <c r="R124" s="256">
        <f t="shared" si="101"/>
        <v>66.283466586986052</v>
      </c>
      <c r="S124" s="256">
        <f t="shared" si="101"/>
        <v>70.468422008196157</v>
      </c>
      <c r="T124" s="256">
        <f t="shared" si="101"/>
        <v>74.69967392498782</v>
      </c>
      <c r="U124" s="256">
        <f t="shared" si="101"/>
        <v>77.735473454834164</v>
      </c>
      <c r="V124" s="256">
        <f t="shared" si="101"/>
        <v>84.105437511778803</v>
      </c>
      <c r="W124" s="256">
        <f t="shared" si="101"/>
        <v>78.511758975029693</v>
      </c>
      <c r="X124" s="256">
        <f t="shared" si="101"/>
        <v>83.908820691028723</v>
      </c>
      <c r="Y124" s="256">
        <f t="shared" si="101"/>
        <v>94.267800373642388</v>
      </c>
      <c r="Z124" s="256">
        <f t="shared" si="101"/>
        <v>96.13814501536055</v>
      </c>
      <c r="AA124" s="256">
        <f t="shared" si="101"/>
        <v>101.95958304182481</v>
      </c>
      <c r="AB124" s="81">
        <f t="shared" si="101"/>
        <v>100</v>
      </c>
      <c r="AC124" s="256">
        <f t="shared" si="101"/>
        <v>104.07241970123751</v>
      </c>
      <c r="AD124" s="256">
        <f t="shared" si="101"/>
        <v>106.12101826869826</v>
      </c>
      <c r="AE124" s="254" t="s">
        <v>330</v>
      </c>
    </row>
    <row r="125" spans="1:31" s="109" customFormat="1" ht="18" customHeight="1">
      <c r="A125" s="124" t="s">
        <v>369</v>
      </c>
      <c r="B125" s="118" t="s">
        <v>357</v>
      </c>
      <c r="C125" s="250">
        <v>0</v>
      </c>
      <c r="D125" s="81">
        <f>IF(AND(ISNUMBER(D25),($D25)&gt;0),(D36/D25)/($D$36/$D25)*100,0)</f>
        <v>100</v>
      </c>
      <c r="E125" s="64">
        <f t="shared" ref="E125:AE125" si="102">IF(AND(ISNUMBER(E25),($D25)&gt;0),(E36/E25)/($D$36/$D25)*100,0)</f>
        <v>104.56164320572046</v>
      </c>
      <c r="F125" s="64">
        <f t="shared" si="102"/>
        <v>104.37182888224324</v>
      </c>
      <c r="G125" s="64">
        <f t="shared" si="102"/>
        <v>107.63808624852381</v>
      </c>
      <c r="H125" s="64">
        <f t="shared" si="102"/>
        <v>110.11042054492172</v>
      </c>
      <c r="I125" s="64">
        <f t="shared" si="102"/>
        <v>113.47122467209954</v>
      </c>
      <c r="J125" s="64">
        <f t="shared" si="102"/>
        <v>116.42074249370368</v>
      </c>
      <c r="K125" s="64">
        <f t="shared" si="102"/>
        <v>122.87264843042736</v>
      </c>
      <c r="L125" s="64">
        <f t="shared" si="102"/>
        <v>126.41921249052646</v>
      </c>
      <c r="M125" s="64">
        <f t="shared" si="102"/>
        <v>131.3234950284444</v>
      </c>
      <c r="N125" s="64">
        <f t="shared" si="102"/>
        <v>136.72530881719592</v>
      </c>
      <c r="O125" s="64">
        <f t="shared" si="102"/>
        <v>0</v>
      </c>
      <c r="P125" s="64">
        <f t="shared" si="102"/>
        <v>0</v>
      </c>
      <c r="Q125" s="64">
        <f t="shared" si="102"/>
        <v>148.42865578827471</v>
      </c>
      <c r="R125" s="64">
        <f t="shared" si="102"/>
        <v>0</v>
      </c>
      <c r="S125" s="64">
        <f t="shared" si="102"/>
        <v>0</v>
      </c>
      <c r="T125" s="64">
        <f t="shared" si="102"/>
        <v>171.56675491114444</v>
      </c>
      <c r="U125" s="64">
        <f t="shared" si="102"/>
        <v>0</v>
      </c>
      <c r="V125" s="64">
        <f t="shared" si="102"/>
        <v>0</v>
      </c>
      <c r="W125" s="64">
        <f t="shared" si="102"/>
        <v>168.56984538446719</v>
      </c>
      <c r="X125" s="64">
        <f t="shared" si="102"/>
        <v>0</v>
      </c>
      <c r="Y125" s="64">
        <f t="shared" si="102"/>
        <v>0</v>
      </c>
      <c r="Z125" s="64">
        <f t="shared" si="102"/>
        <v>226.85556314585909</v>
      </c>
      <c r="AA125" s="64">
        <f t="shared" si="102"/>
        <v>0</v>
      </c>
      <c r="AB125" s="64">
        <f t="shared" si="102"/>
        <v>0</v>
      </c>
      <c r="AC125" s="64">
        <f t="shared" si="102"/>
        <v>251.52176816607974</v>
      </c>
      <c r="AD125" s="64">
        <f t="shared" si="102"/>
        <v>0</v>
      </c>
      <c r="AE125" s="64">
        <f t="shared" si="102"/>
        <v>0</v>
      </c>
    </row>
    <row r="126" spans="1:31" s="109" customFormat="1" ht="18" customHeight="1">
      <c r="A126" s="107"/>
      <c r="B126" s="118" t="s">
        <v>353</v>
      </c>
      <c r="C126" s="251" t="s">
        <v>331</v>
      </c>
      <c r="D126" s="64">
        <f>IF(AND(ISNUMBER(D25),($M25)&gt;0),(D36/D25)/($M$36/$M25)*100,0)</f>
        <v>76.147836286522988</v>
      </c>
      <c r="E126" s="64">
        <f t="shared" ref="E126:AE126" si="103">IF(AND(ISNUMBER(E25),($M25)&gt;0),(E36/E25)/($M$36/$M25)*100,0)</f>
        <v>79.621428886790298</v>
      </c>
      <c r="F126" s="64">
        <f t="shared" si="103"/>
        <v>79.476889386500488</v>
      </c>
      <c r="G126" s="64">
        <f t="shared" si="103"/>
        <v>81.964073698472319</v>
      </c>
      <c r="H126" s="64">
        <f t="shared" si="103"/>
        <v>83.846702770948966</v>
      </c>
      <c r="I126" s="64">
        <f t="shared" si="103"/>
        <v>86.405882395623038</v>
      </c>
      <c r="J126" s="64">
        <f t="shared" si="103"/>
        <v>88.651876397659976</v>
      </c>
      <c r="K126" s="64">
        <f t="shared" si="103"/>
        <v>93.564863167716766</v>
      </c>
      <c r="L126" s="64">
        <f t="shared" si="103"/>
        <v>96.265494961997703</v>
      </c>
      <c r="M126" s="81">
        <f t="shared" si="103"/>
        <v>100</v>
      </c>
      <c r="N126" s="64">
        <f t="shared" si="103"/>
        <v>104.11336432036131</v>
      </c>
      <c r="O126" s="64">
        <f t="shared" si="103"/>
        <v>0</v>
      </c>
      <c r="P126" s="64">
        <f t="shared" si="103"/>
        <v>0</v>
      </c>
      <c r="Q126" s="64">
        <f t="shared" si="103"/>
        <v>113.02520981194215</v>
      </c>
      <c r="R126" s="64">
        <f t="shared" si="103"/>
        <v>0</v>
      </c>
      <c r="S126" s="64">
        <f t="shared" si="103"/>
        <v>0</v>
      </c>
      <c r="T126" s="64">
        <f t="shared" si="103"/>
        <v>130.64437165183841</v>
      </c>
      <c r="U126" s="64">
        <f t="shared" si="103"/>
        <v>0</v>
      </c>
      <c r="V126" s="64">
        <f t="shared" si="103"/>
        <v>0</v>
      </c>
      <c r="W126" s="64">
        <f t="shared" si="103"/>
        <v>128.36228989180901</v>
      </c>
      <c r="X126" s="64">
        <f t="shared" si="103"/>
        <v>0</v>
      </c>
      <c r="Y126" s="64">
        <f t="shared" si="103"/>
        <v>0</v>
      </c>
      <c r="Z126" s="64">
        <f t="shared" si="103"/>
        <v>172.74560283117856</v>
      </c>
      <c r="AA126" s="64">
        <f t="shared" si="103"/>
        <v>0</v>
      </c>
      <c r="AB126" s="64">
        <f t="shared" si="103"/>
        <v>0</v>
      </c>
      <c r="AC126" s="64">
        <f t="shared" si="103"/>
        <v>191.52838424807427</v>
      </c>
      <c r="AD126" s="64">
        <f t="shared" si="103"/>
        <v>0</v>
      </c>
      <c r="AE126" s="64">
        <f t="shared" si="103"/>
        <v>0</v>
      </c>
    </row>
    <row r="127" spans="1:31" s="109" customFormat="1" ht="18" customHeight="1">
      <c r="A127" s="124" t="s">
        <v>341</v>
      </c>
      <c r="B127" s="118" t="s">
        <v>357</v>
      </c>
      <c r="C127" s="250">
        <v>0</v>
      </c>
      <c r="D127" s="81">
        <f>IF(AND(ISNUMBER(D26),($D26)&gt;0),(D36/D26)/($D$36/$D26)*100,0)</f>
        <v>100</v>
      </c>
      <c r="E127" s="64">
        <f t="shared" ref="E127:AE127" si="104">IF(AND(ISNUMBER(E26),($D26)&gt;0),(E36/E26)/($D$36/$D26)*100,0)</f>
        <v>105.73247342851613</v>
      </c>
      <c r="F127" s="64">
        <f t="shared" si="104"/>
        <v>106.08305826708644</v>
      </c>
      <c r="G127" s="64">
        <f t="shared" si="104"/>
        <v>109.99697535698765</v>
      </c>
      <c r="H127" s="64">
        <f t="shared" si="104"/>
        <v>113.19176325432582</v>
      </c>
      <c r="I127" s="64">
        <f t="shared" si="104"/>
        <v>116.5193445073627</v>
      </c>
      <c r="J127" s="64">
        <f t="shared" si="104"/>
        <v>119.06371848747955</v>
      </c>
      <c r="K127" s="64">
        <f t="shared" si="104"/>
        <v>124.84637102058285</v>
      </c>
      <c r="L127" s="64">
        <f t="shared" si="104"/>
        <v>130.34907008068529</v>
      </c>
      <c r="M127" s="64">
        <f t="shared" si="104"/>
        <v>135.54743110445389</v>
      </c>
      <c r="N127" s="64">
        <f t="shared" si="104"/>
        <v>141.87188497780397</v>
      </c>
      <c r="O127" s="64">
        <f t="shared" si="104"/>
        <v>0</v>
      </c>
      <c r="P127" s="64">
        <f t="shared" si="104"/>
        <v>0</v>
      </c>
      <c r="Q127" s="64">
        <f t="shared" si="104"/>
        <v>151.89623277677171</v>
      </c>
      <c r="R127" s="64">
        <f t="shared" si="104"/>
        <v>0</v>
      </c>
      <c r="S127" s="64">
        <f t="shared" si="104"/>
        <v>0</v>
      </c>
      <c r="T127" s="64">
        <f t="shared" si="104"/>
        <v>182.45587429842499</v>
      </c>
      <c r="U127" s="64">
        <f t="shared" si="104"/>
        <v>0</v>
      </c>
      <c r="V127" s="64">
        <f t="shared" si="104"/>
        <v>0</v>
      </c>
      <c r="W127" s="64">
        <f t="shared" si="104"/>
        <v>179.40123029084859</v>
      </c>
      <c r="X127" s="64">
        <f t="shared" si="104"/>
        <v>0</v>
      </c>
      <c r="Y127" s="64">
        <f t="shared" si="104"/>
        <v>0</v>
      </c>
      <c r="Z127" s="64">
        <f t="shared" si="104"/>
        <v>249.75068753353119</v>
      </c>
      <c r="AA127" s="64">
        <f t="shared" si="104"/>
        <v>0</v>
      </c>
      <c r="AB127" s="64">
        <f t="shared" si="104"/>
        <v>0</v>
      </c>
      <c r="AC127" s="64">
        <f t="shared" si="104"/>
        <v>276.3017417166991</v>
      </c>
      <c r="AD127" s="64">
        <f t="shared" si="104"/>
        <v>0</v>
      </c>
      <c r="AE127" s="64">
        <f t="shared" si="104"/>
        <v>0</v>
      </c>
    </row>
    <row r="128" spans="1:31" s="109" customFormat="1" ht="18" customHeight="1">
      <c r="A128" s="107"/>
      <c r="B128" s="118" t="s">
        <v>353</v>
      </c>
      <c r="C128" s="251">
        <f>IF(AND(ISNUMBER(C26),($M26)&gt;0),(#REF!/C26)/(#REF!/$M26)*100,0)</f>
        <v>0</v>
      </c>
      <c r="D128" s="236">
        <f>IF(AND(ISNUMBER(D26),($M26)&gt;0),(D36/D26)/($M$36/$M26)*100,0)</f>
        <v>73.774913464010424</v>
      </c>
      <c r="E128" s="236">
        <f t="shared" ref="E128:AE128" si="105">IF(AND(ISNUMBER(E26),($M26)&gt;0),(E36/E26)/($M$36/$M26)*100,0)</f>
        <v>78.004040775245571</v>
      </c>
      <c r="F128" s="236">
        <f t="shared" si="105"/>
        <v>78.262684436518782</v>
      </c>
      <c r="G128" s="236">
        <f t="shared" si="105"/>
        <v>81.1501733826465</v>
      </c>
      <c r="H128" s="236">
        <f t="shared" si="105"/>
        <v>83.50712538926642</v>
      </c>
      <c r="I128" s="236">
        <f t="shared" si="105"/>
        <v>85.962045579139001</v>
      </c>
      <c r="J128" s="236">
        <f t="shared" si="105"/>
        <v>87.839155281171017</v>
      </c>
      <c r="K128" s="236">
        <f t="shared" si="105"/>
        <v>92.105302183392368</v>
      </c>
      <c r="L128" s="236">
        <f t="shared" si="105"/>
        <v>96.164913653167886</v>
      </c>
      <c r="M128" s="81">
        <f t="shared" si="105"/>
        <v>100</v>
      </c>
      <c r="N128" s="236">
        <f t="shared" si="105"/>
        <v>104.6658603721353</v>
      </c>
      <c r="O128" s="236">
        <f t="shared" si="105"/>
        <v>0</v>
      </c>
      <c r="P128" s="236">
        <f t="shared" si="105"/>
        <v>0</v>
      </c>
      <c r="Q128" s="236">
        <f t="shared" si="105"/>
        <v>112.06131428615515</v>
      </c>
      <c r="R128" s="236">
        <f t="shared" si="105"/>
        <v>0</v>
      </c>
      <c r="S128" s="236">
        <f t="shared" si="105"/>
        <v>0</v>
      </c>
      <c r="T128" s="236">
        <f t="shared" si="105"/>
        <v>134.60666337366663</v>
      </c>
      <c r="U128" s="236">
        <f t="shared" si="105"/>
        <v>0</v>
      </c>
      <c r="V128" s="236">
        <f t="shared" si="105"/>
        <v>0</v>
      </c>
      <c r="W128" s="236">
        <f t="shared" si="105"/>
        <v>132.35310240044359</v>
      </c>
      <c r="X128" s="236">
        <f t="shared" si="105"/>
        <v>0</v>
      </c>
      <c r="Y128" s="236">
        <f t="shared" si="105"/>
        <v>0</v>
      </c>
      <c r="Z128" s="236">
        <f t="shared" si="105"/>
        <v>184.25335360363371</v>
      </c>
      <c r="AA128" s="236">
        <f t="shared" si="105"/>
        <v>0</v>
      </c>
      <c r="AB128" s="236">
        <f t="shared" si="105"/>
        <v>0</v>
      </c>
      <c r="AC128" s="236">
        <f t="shared" si="105"/>
        <v>203.84137085104834</v>
      </c>
      <c r="AD128" s="236">
        <f t="shared" si="105"/>
        <v>0</v>
      </c>
      <c r="AE128" s="236">
        <f t="shared" si="105"/>
        <v>0</v>
      </c>
    </row>
    <row r="129" spans="1:31" s="109" customFormat="1" ht="18" customHeight="1">
      <c r="A129" s="124" t="s">
        <v>370</v>
      </c>
      <c r="B129" s="118" t="s">
        <v>356</v>
      </c>
      <c r="C129" s="250">
        <v>0</v>
      </c>
      <c r="D129" s="130">
        <f>IF(AND(ISNUMBER($C27),($D27)&gt;0),(#REF!/D27)/(#REF!/$D27)*100,0)</f>
        <v>0</v>
      </c>
      <c r="E129" s="130">
        <f>IF(AND(ISNUMBER($C27),($D27)&gt;0),(#REF!/E27)/(#REF!/$D27)*100,0)</f>
        <v>0</v>
      </c>
      <c r="F129" s="130">
        <f>IF(AND(ISNUMBER($C27),($D27)&gt;0),(#REF!/F27)/(#REF!/$D27)*100,0)</f>
        <v>0</v>
      </c>
      <c r="G129" s="130">
        <f>IF(AND(ISNUMBER($C27),($D27)&gt;0),(#REF!/G27)/(#REF!/$D27)*100,0)</f>
        <v>0</v>
      </c>
      <c r="H129" s="130">
        <f>IF(AND(ISNUMBER($C27),($D27)&gt;0),(#REF!/H27)/(#REF!/$D27)*100,0)</f>
        <v>0</v>
      </c>
      <c r="I129" s="81">
        <f>IF(AND(ISNUMBER(I27),($I27)&gt;0),(I36/I27)/($I$36/$I27)*100,0)</f>
        <v>100</v>
      </c>
      <c r="J129" s="256">
        <f t="shared" ref="J129:AD129" si="106">IF(AND(ISNUMBER(J27),($I27)&gt;0),(J36/J27)/($I$36/$I27)*100,0)</f>
        <v>99.428290612786768</v>
      </c>
      <c r="K129" s="256">
        <f t="shared" si="106"/>
        <v>101.01704349284628</v>
      </c>
      <c r="L129" s="256">
        <f t="shared" si="106"/>
        <v>100.64590093224032</v>
      </c>
      <c r="M129" s="256">
        <f t="shared" si="106"/>
        <v>103.15226557408224</v>
      </c>
      <c r="N129" s="256">
        <f t="shared" si="106"/>
        <v>107.9403140701757</v>
      </c>
      <c r="O129" s="256">
        <f t="shared" si="106"/>
        <v>111.67028474250648</v>
      </c>
      <c r="P129" s="256">
        <f t="shared" si="106"/>
        <v>115.36708497761769</v>
      </c>
      <c r="Q129" s="256">
        <f t="shared" si="106"/>
        <v>126.04264974046589</v>
      </c>
      <c r="R129" s="256">
        <f t="shared" si="106"/>
        <v>129.81867364514724</v>
      </c>
      <c r="S129" s="256">
        <f t="shared" si="106"/>
        <v>119.94211084458229</v>
      </c>
      <c r="T129" s="256">
        <f t="shared" si="106"/>
        <v>119.03941400381601</v>
      </c>
      <c r="U129" s="256">
        <f t="shared" si="106"/>
        <v>121.48086678500529</v>
      </c>
      <c r="V129" s="256">
        <f t="shared" si="106"/>
        <v>122.02889540396539</v>
      </c>
      <c r="W129" s="256">
        <f t="shared" si="106"/>
        <v>122.48515580951822</v>
      </c>
      <c r="X129" s="256">
        <f t="shared" si="106"/>
        <v>122.78874735176713</v>
      </c>
      <c r="Y129" s="256">
        <f t="shared" si="106"/>
        <v>125.28480124889174</v>
      </c>
      <c r="Z129" s="256">
        <f t="shared" si="106"/>
        <v>124.14046266137031</v>
      </c>
      <c r="AA129" s="256">
        <f t="shared" si="106"/>
        <v>122.0849782579253</v>
      </c>
      <c r="AB129" s="256">
        <f t="shared" si="106"/>
        <v>123.81492050759755</v>
      </c>
      <c r="AC129" s="256">
        <f t="shared" si="106"/>
        <v>123.71885356870762</v>
      </c>
      <c r="AD129" s="256">
        <f t="shared" si="106"/>
        <v>126.54715083214272</v>
      </c>
      <c r="AE129" s="254" t="s">
        <v>330</v>
      </c>
    </row>
    <row r="130" spans="1:31" s="109" customFormat="1" ht="18" customHeight="1">
      <c r="A130" s="107"/>
      <c r="B130" s="118" t="s">
        <v>359</v>
      </c>
      <c r="C130" s="253" t="s">
        <v>331</v>
      </c>
      <c r="D130" s="136" t="s">
        <v>331</v>
      </c>
      <c r="E130" s="136" t="s">
        <v>331</v>
      </c>
      <c r="F130" s="136" t="s">
        <v>331</v>
      </c>
      <c r="G130" s="136" t="s">
        <v>331</v>
      </c>
      <c r="H130" s="136" t="s">
        <v>331</v>
      </c>
      <c r="I130" s="163">
        <f>IF(AND(ISNUMBER(I27),($AB27)&gt;0),(I36/I27)/($AB$36/$AB27)*100,0)</f>
        <v>80.765710295685878</v>
      </c>
      <c r="J130" s="163">
        <f t="shared" ref="J130:AD130" si="107">IF(AND(ISNUMBER(J27),($AB27)&gt;0),(J36/J27)/($AB$36/$AB27)*100,0)</f>
        <v>80.303965148275992</v>
      </c>
      <c r="K130" s="163">
        <f t="shared" si="107"/>
        <v>81.587132696699229</v>
      </c>
      <c r="L130" s="163">
        <f t="shared" si="107"/>
        <v>81.287376771416248</v>
      </c>
      <c r="M130" s="163">
        <f t="shared" si="107"/>
        <v>83.311659976999763</v>
      </c>
      <c r="N130" s="163">
        <f t="shared" si="107"/>
        <v>87.17876135417157</v>
      </c>
      <c r="O130" s="163">
        <f t="shared" si="107"/>
        <v>90.191298661500298</v>
      </c>
      <c r="P130" s="163">
        <f t="shared" si="107"/>
        <v>93.177045629600443</v>
      </c>
      <c r="Q130" s="163">
        <f t="shared" si="107"/>
        <v>101.79924133839073</v>
      </c>
      <c r="R130" s="163">
        <f t="shared" si="107"/>
        <v>104.84897386594152</v>
      </c>
      <c r="S130" s="163">
        <f t="shared" si="107"/>
        <v>96.872097767265757</v>
      </c>
      <c r="T130" s="163">
        <f t="shared" si="107"/>
        <v>96.143028252004157</v>
      </c>
      <c r="U130" s="163">
        <f t="shared" si="107"/>
        <v>98.114884932265454</v>
      </c>
      <c r="V130" s="163">
        <f t="shared" si="107"/>
        <v>98.557504138992229</v>
      </c>
      <c r="W130" s="163">
        <f t="shared" si="107"/>
        <v>98.926006096334945</v>
      </c>
      <c r="X130" s="163">
        <f t="shared" si="107"/>
        <v>99.171203961829903</v>
      </c>
      <c r="Y130" s="163">
        <f t="shared" si="107"/>
        <v>101.18715962120575</v>
      </c>
      <c r="Z130" s="163">
        <f t="shared" si="107"/>
        <v>100.26292643280645</v>
      </c>
      <c r="AA130" s="163">
        <f t="shared" si="107"/>
        <v>98.60279985434704</v>
      </c>
      <c r="AB130" s="81">
        <f t="shared" si="107"/>
        <v>100</v>
      </c>
      <c r="AC130" s="163">
        <f t="shared" si="107"/>
        <v>99.922410854446227</v>
      </c>
      <c r="AD130" s="163">
        <f t="shared" si="107"/>
        <v>102.20670522853304</v>
      </c>
      <c r="AE130" s="254" t="s">
        <v>330</v>
      </c>
    </row>
    <row r="131" spans="1:31" s="109" customFormat="1" ht="18" customHeight="1">
      <c r="A131" s="124" t="s">
        <v>508</v>
      </c>
      <c r="B131" s="118" t="s">
        <v>356</v>
      </c>
      <c r="C131" s="250">
        <f>IF(ISNUMBER(C28),(#REF!/C28)/(#REF!/$E28)*100,0)</f>
        <v>0</v>
      </c>
      <c r="D131" s="130">
        <f>IF(ISNUMBER(D28),(#REF!/D28)/(#REF!/$E28)*100,0)</f>
        <v>0</v>
      </c>
      <c r="E131" s="130">
        <f>IF(AND(ISNUMBER(E28),($E28)&gt;0),(E36/E28)/($E$36/$E28)*100,0)</f>
        <v>100</v>
      </c>
      <c r="F131" s="130">
        <f>IF(AND(ISNUMBER(F28),($E28)&gt;0),(F36/F28)/($E$36/$E28)*100,0)</f>
        <v>0</v>
      </c>
      <c r="G131" s="130">
        <f>IF(AND(ISNUMBER(G28),($E28)&gt;0),(G36/G28)/($E$36/$E28)*100,0)</f>
        <v>0</v>
      </c>
      <c r="H131" s="130">
        <f>IF(AND(ISNUMBER(H28),($E28)&gt;0),(H36/H28)/($E$36/$E28)*100,0)</f>
        <v>0</v>
      </c>
      <c r="I131" s="81">
        <f>IF(AND(ISNUMBER(I28),($I28)&gt;0),(I36/I28)/($I$36/$I28)*100,0)</f>
        <v>100</v>
      </c>
      <c r="J131" s="163">
        <f t="shared" ref="J131:AD131" si="108">IF(AND(ISNUMBER(J28),($I28)&gt;0),(J36/J28)/($I$36/$I28)*100,0)</f>
        <v>100.69763894219106</v>
      </c>
      <c r="K131" s="163">
        <f t="shared" si="108"/>
        <v>101.59125754745786</v>
      </c>
      <c r="L131" s="163">
        <f t="shared" si="108"/>
        <v>102.37744139701925</v>
      </c>
      <c r="M131" s="163">
        <f t="shared" si="108"/>
        <v>104.19111626146325</v>
      </c>
      <c r="N131" s="163">
        <f t="shared" si="108"/>
        <v>104.90472396340733</v>
      </c>
      <c r="O131" s="163">
        <f t="shared" si="108"/>
        <v>103.76366113239379</v>
      </c>
      <c r="P131" s="163">
        <f t="shared" si="108"/>
        <v>102.19937834295874</v>
      </c>
      <c r="Q131" s="163">
        <f t="shared" si="108"/>
        <v>102.32738151045196</v>
      </c>
      <c r="R131" s="163">
        <f t="shared" si="108"/>
        <v>102.10587617322292</v>
      </c>
      <c r="S131" s="163">
        <f t="shared" si="108"/>
        <v>105.11966126302264</v>
      </c>
      <c r="T131" s="163">
        <f t="shared" si="108"/>
        <v>107.43977125294268</v>
      </c>
      <c r="U131" s="163">
        <f t="shared" si="108"/>
        <v>107.67279575172036</v>
      </c>
      <c r="V131" s="163">
        <f t="shared" si="108"/>
        <v>100.92828038670625</v>
      </c>
      <c r="W131" s="163">
        <f t="shared" si="108"/>
        <v>104.52885822799745</v>
      </c>
      <c r="X131" s="163">
        <f t="shared" si="108"/>
        <v>107.65799207632057</v>
      </c>
      <c r="Y131" s="163">
        <f t="shared" si="108"/>
        <v>107.58441240053904</v>
      </c>
      <c r="Z131" s="163">
        <f t="shared" si="108"/>
        <v>107.53600229496676</v>
      </c>
      <c r="AA131" s="163">
        <f t="shared" si="108"/>
        <v>109.22592495726997</v>
      </c>
      <c r="AB131" s="163">
        <f t="shared" si="108"/>
        <v>110.77286909333218</v>
      </c>
      <c r="AC131" s="163">
        <f t="shared" si="108"/>
        <v>112.81070060810106</v>
      </c>
      <c r="AD131" s="163">
        <f t="shared" si="108"/>
        <v>115.00646950987768</v>
      </c>
      <c r="AE131" s="163">
        <f t="shared" ref="AE131" si="109">IF(AND(ISNUMBER(AE28),($I28)&gt;0),(AE36/AE28)/($I$36/$I28)*100,0)</f>
        <v>116.02746903132409</v>
      </c>
    </row>
    <row r="132" spans="1:31" s="109" customFormat="1" ht="18" customHeight="1">
      <c r="A132" s="107"/>
      <c r="B132" s="118" t="s">
        <v>359</v>
      </c>
      <c r="C132" s="251">
        <f>IF(AND(ISNUMBER(C28),($M28)&gt;0),(#REF!/C28)/(#REF!/$M28)*100,0)</f>
        <v>0</v>
      </c>
      <c r="D132" s="131">
        <f>IF(AND(ISNUMBER(D28),($M28)&gt;0),(#REF!/D28)/(#REF!/$M28)*100,0)</f>
        <v>0</v>
      </c>
      <c r="E132" s="131">
        <f>IF(AND(ISNUMBER(E28),($R28)&gt;0),(E36/E28)/($R$36/$R28)*100,0)</f>
        <v>98.445027684596198</v>
      </c>
      <c r="F132" s="131">
        <f>IF(AND(ISNUMBER(F28),($R28)&gt;0),(F36/F28)/($R$36/$R28)*100,0)</f>
        <v>0</v>
      </c>
      <c r="G132" s="131">
        <f>IF(AND(ISNUMBER(G28),($R28)&gt;0),(G36/G28)/($R$36/$R28)*100,0)</f>
        <v>0</v>
      </c>
      <c r="H132" s="131">
        <f>IF(AND(ISNUMBER(H28),($R28)&gt;0),(H36/H28)/($R$36/$R28)*100,0)</f>
        <v>0</v>
      </c>
      <c r="I132" s="236">
        <f>IF(AND(ISNUMBER(I28),($AB28)&gt;0),(I36/I28)/($AB$36/$AB28)*100,0)</f>
        <v>90.274812612955387</v>
      </c>
      <c r="J132" s="236">
        <f t="shared" ref="J132:AD132" si="110">IF(AND(ISNUMBER(J28),($AB28)&gt;0),(J36/J28)/($AB$36/$AB28)*100,0)</f>
        <v>90.904604860733386</v>
      </c>
      <c r="K132" s="236">
        <f t="shared" si="110"/>
        <v>91.711317382112483</v>
      </c>
      <c r="L132" s="236">
        <f t="shared" si="110"/>
        <v>92.421043379097341</v>
      </c>
      <c r="M132" s="236">
        <f t="shared" si="110"/>
        <v>94.058334964382439</v>
      </c>
      <c r="N132" s="236">
        <f t="shared" si="110"/>
        <v>94.702542980104084</v>
      </c>
      <c r="O132" s="236">
        <f t="shared" si="110"/>
        <v>93.672450647610532</v>
      </c>
      <c r="P132" s="236">
        <f t="shared" si="110"/>
        <v>92.260297290711307</v>
      </c>
      <c r="Q132" s="236">
        <f t="shared" si="110"/>
        <v>92.375851910304448</v>
      </c>
      <c r="R132" s="236">
        <f t="shared" si="110"/>
        <v>92.175888382193278</v>
      </c>
      <c r="S132" s="236">
        <f t="shared" si="110"/>
        <v>94.896577224567153</v>
      </c>
      <c r="T132" s="236">
        <f t="shared" si="110"/>
        <v>96.99105217038192</v>
      </c>
      <c r="U132" s="236">
        <f t="shared" si="110"/>
        <v>97.201414599995744</v>
      </c>
      <c r="V132" s="236">
        <f t="shared" si="110"/>
        <v>91.112815992577282</v>
      </c>
      <c r="W132" s="236">
        <f t="shared" si="110"/>
        <v>94.3632308917865</v>
      </c>
      <c r="X132" s="236">
        <f t="shared" si="110"/>
        <v>97.188050609768766</v>
      </c>
      <c r="Y132" s="236">
        <f t="shared" si="110"/>
        <v>97.121626695335763</v>
      </c>
      <c r="Z132" s="236">
        <f t="shared" si="110"/>
        <v>97.07792456324465</v>
      </c>
      <c r="AA132" s="236">
        <f t="shared" si="110"/>
        <v>98.60349907994275</v>
      </c>
      <c r="AB132" s="81">
        <f t="shared" si="110"/>
        <v>100</v>
      </c>
      <c r="AC132" s="236">
        <f t="shared" si="110"/>
        <v>101.83964858132535</v>
      </c>
      <c r="AD132" s="236">
        <f t="shared" si="110"/>
        <v>103.82187484281773</v>
      </c>
      <c r="AE132" s="236">
        <f t="shared" ref="AE132" si="111">IF(AND(ISNUMBER(AE28),($AB28)&gt;0),(AE36/AE28)/($AB$36/$AB28)*100,0)</f>
        <v>104.74358024758266</v>
      </c>
    </row>
    <row r="133" spans="1:31" s="109" customFormat="1" ht="18" customHeight="1">
      <c r="A133" s="124" t="s">
        <v>343</v>
      </c>
      <c r="B133" s="118" t="s">
        <v>357</v>
      </c>
      <c r="C133" s="250">
        <v>0</v>
      </c>
      <c r="D133" s="81">
        <f>IF(AND(ISNUMBER(D29),($D29)&gt;0),(D36/D29)/($D$36/$D29)*100,0)</f>
        <v>100</v>
      </c>
      <c r="E133" s="64">
        <f t="shared" ref="E133:AE133" si="112">IF(AND(ISNUMBER(E29),($D29)&gt;0),(E36/E29)/($D$36/$D29)*100,0)</f>
        <v>102.55794012945402</v>
      </c>
      <c r="F133" s="64">
        <f t="shared" si="112"/>
        <v>104.55055964417126</v>
      </c>
      <c r="G133" s="64">
        <f t="shared" si="112"/>
        <v>107.2637409373838</v>
      </c>
      <c r="H133" s="64">
        <f t="shared" si="112"/>
        <v>108.86887186834512</v>
      </c>
      <c r="I133" s="64">
        <f t="shared" si="112"/>
        <v>110.71911006847708</v>
      </c>
      <c r="J133" s="64">
        <f t="shared" si="112"/>
        <v>113.42293441475282</v>
      </c>
      <c r="K133" s="64">
        <f t="shared" si="112"/>
        <v>114.58219950595524</v>
      </c>
      <c r="L133" s="64">
        <f t="shared" si="112"/>
        <v>115.8896496303328</v>
      </c>
      <c r="M133" s="64">
        <f t="shared" si="112"/>
        <v>118.74220953216594</v>
      </c>
      <c r="N133" s="64">
        <f t="shared" si="112"/>
        <v>121.74296537813379</v>
      </c>
      <c r="O133" s="64">
        <f t="shared" si="112"/>
        <v>122.87126618916955</v>
      </c>
      <c r="P133" s="64">
        <f t="shared" si="112"/>
        <v>123.79963090433338</v>
      </c>
      <c r="Q133" s="64">
        <f t="shared" si="112"/>
        <v>124.94622888460536</v>
      </c>
      <c r="R133" s="64">
        <f t="shared" si="112"/>
        <v>126.90527323751336</v>
      </c>
      <c r="S133" s="64">
        <f t="shared" si="112"/>
        <v>128.9321635549058</v>
      </c>
      <c r="T133" s="64">
        <f t="shared" si="112"/>
        <v>130.46680032646123</v>
      </c>
      <c r="U133" s="64">
        <f t="shared" si="112"/>
        <v>130.50320693136985</v>
      </c>
      <c r="V133" s="64">
        <f t="shared" si="112"/>
        <v>126.56942613020392</v>
      </c>
      <c r="W133" s="64">
        <f t="shared" si="112"/>
        <v>129.48623937737477</v>
      </c>
      <c r="X133" s="64">
        <f t="shared" si="112"/>
        <v>132.85354967022275</v>
      </c>
      <c r="Y133" s="64">
        <f t="shared" si="112"/>
        <v>133.67477441542783</v>
      </c>
      <c r="Z133" s="64">
        <f t="shared" si="112"/>
        <v>134.29716727860259</v>
      </c>
      <c r="AA133" s="64">
        <f t="shared" si="112"/>
        <v>135.70973205661539</v>
      </c>
      <c r="AB133" s="64">
        <f t="shared" si="112"/>
        <v>136.74957811607422</v>
      </c>
      <c r="AC133" s="64">
        <f t="shared" si="112"/>
        <v>138.69012375895952</v>
      </c>
      <c r="AD133" s="64">
        <f t="shared" si="112"/>
        <v>140.54845825062185</v>
      </c>
      <c r="AE133" s="64">
        <f t="shared" si="112"/>
        <v>140.90996753494974</v>
      </c>
    </row>
    <row r="134" spans="1:31" s="109" customFormat="1" ht="18" customHeight="1">
      <c r="A134" s="107"/>
      <c r="B134" s="118" t="s">
        <v>359</v>
      </c>
      <c r="C134" s="251">
        <f>IF(AND(ISNUMBER(C29),($M29)&gt;0),(#REF!/C29)/(#REF!/$M29)*100,0)</f>
        <v>0</v>
      </c>
      <c r="D134" s="236">
        <f>IF(AND(ISNUMBER(D29),($AB29)&gt;0),(D36/D29)/($AB$36/$AB29)*100,0)</f>
        <v>73.126368196265389</v>
      </c>
      <c r="E134" s="236">
        <f t="shared" ref="E134:AE134" si="113">IF(AND(ISNUMBER(E29),($AB29)&gt;0),(E36/E29)/($AB$36/$AB29)*100,0)</f>
        <v>74.996896913569969</v>
      </c>
      <c r="F134" s="236">
        <f t="shared" si="113"/>
        <v>76.454027196652717</v>
      </c>
      <c r="G134" s="236">
        <f t="shared" si="113"/>
        <v>78.438078138959526</v>
      </c>
      <c r="H134" s="236">
        <f t="shared" si="113"/>
        <v>79.611852093566441</v>
      </c>
      <c r="I134" s="236">
        <f t="shared" si="113"/>
        <v>80.964864092302903</v>
      </c>
      <c r="J134" s="236">
        <f t="shared" si="113"/>
        <v>82.942072639140747</v>
      </c>
      <c r="K134" s="236">
        <f t="shared" si="113"/>
        <v>83.789801098104206</v>
      </c>
      <c r="L134" s="236">
        <f t="shared" si="113"/>
        <v>84.745891890039076</v>
      </c>
      <c r="M134" s="236">
        <f t="shared" si="113"/>
        <v>86.83186534687259</v>
      </c>
      <c r="N134" s="236">
        <f t="shared" si="113"/>
        <v>89.026209115465988</v>
      </c>
      <c r="O134" s="236">
        <f t="shared" si="113"/>
        <v>89.851294520905469</v>
      </c>
      <c r="P134" s="236">
        <f t="shared" si="113"/>
        <v>90.530173920720387</v>
      </c>
      <c r="Q134" s="236">
        <f t="shared" si="113"/>
        <v>91.36863938150502</v>
      </c>
      <c r="R134" s="236">
        <f t="shared" si="113"/>
        <v>92.801217368140641</v>
      </c>
      <c r="S134" s="236">
        <f t="shared" si="113"/>
        <v>94.283408644571509</v>
      </c>
      <c r="T134" s="236">
        <f t="shared" si="113"/>
        <v>95.405632780614411</v>
      </c>
      <c r="U134" s="236">
        <f t="shared" si="113"/>
        <v>95.432255608567658</v>
      </c>
      <c r="V134" s="236">
        <f t="shared" si="113"/>
        <v>92.555624575873054</v>
      </c>
      <c r="W134" s="236">
        <f t="shared" si="113"/>
        <v>94.68858417059667</v>
      </c>
      <c r="X134" s="236">
        <f t="shared" si="113"/>
        <v>97.150975893655428</v>
      </c>
      <c r="Y134" s="236">
        <f t="shared" si="113"/>
        <v>97.751507724552923</v>
      </c>
      <c r="Z134" s="236">
        <f t="shared" si="113"/>
        <v>98.206641021305373</v>
      </c>
      <c r="AA134" s="236">
        <f t="shared" si="113"/>
        <v>99.239598341885781</v>
      </c>
      <c r="AB134" s="81">
        <f t="shared" si="113"/>
        <v>100</v>
      </c>
      <c r="AC134" s="236">
        <f t="shared" si="113"/>
        <v>101.4190505518329</v>
      </c>
      <c r="AD134" s="236">
        <f t="shared" si="113"/>
        <v>102.77798307452409</v>
      </c>
      <c r="AE134" s="236">
        <f t="shared" si="113"/>
        <v>103.04234168484537</v>
      </c>
    </row>
    <row r="135" spans="1:31" s="109" customFormat="1" ht="18" customHeight="1">
      <c r="A135" s="124" t="s">
        <v>312</v>
      </c>
      <c r="B135" s="118" t="s">
        <v>357</v>
      </c>
      <c r="C135" s="250">
        <v>0</v>
      </c>
      <c r="D135" s="81">
        <f>IF(AND(ISNUMBER(D31),($D31)&gt;0),(D36/D31)/($D$36/$D31)*100,0)</f>
        <v>100</v>
      </c>
      <c r="E135" s="64">
        <f t="shared" ref="E135:AE135" si="114">IF(AND(ISNUMBER(E31),($D31)&gt;0),(E36/E31)/($D$36/$D31)*100,0)</f>
        <v>96.971921832254566</v>
      </c>
      <c r="F135" s="64">
        <f t="shared" si="114"/>
        <v>92.193177193271538</v>
      </c>
      <c r="G135" s="64">
        <f t="shared" si="114"/>
        <v>91.382138285128732</v>
      </c>
      <c r="H135" s="64">
        <f t="shared" si="114"/>
        <v>90.043657118055506</v>
      </c>
      <c r="I135" s="64">
        <f t="shared" si="114"/>
        <v>88.321649421881901</v>
      </c>
      <c r="J135" s="64">
        <f t="shared" si="114"/>
        <v>87.562000422659537</v>
      </c>
      <c r="K135" s="64">
        <f t="shared" si="114"/>
        <v>86.824170831440256</v>
      </c>
      <c r="L135" s="64">
        <f t="shared" si="114"/>
        <v>85.644077556646849</v>
      </c>
      <c r="M135" s="64">
        <f t="shared" si="114"/>
        <v>85.163438133165457</v>
      </c>
      <c r="N135" s="64">
        <f t="shared" si="114"/>
        <v>83.805150348659367</v>
      </c>
      <c r="O135" s="64">
        <f t="shared" si="114"/>
        <v>81.547342983376865</v>
      </c>
      <c r="P135" s="64">
        <f t="shared" si="114"/>
        <v>79.518432636720959</v>
      </c>
      <c r="Q135" s="64">
        <f t="shared" si="114"/>
        <v>79.326575456621825</v>
      </c>
      <c r="R135" s="64">
        <f t="shared" si="114"/>
        <v>78.775585178167844</v>
      </c>
      <c r="S135" s="64">
        <f t="shared" si="114"/>
        <v>80.346802124741288</v>
      </c>
      <c r="T135" s="64">
        <f t="shared" si="114"/>
        <v>80.930914022266251</v>
      </c>
      <c r="U135" s="64">
        <f t="shared" si="114"/>
        <v>79.797658284704369</v>
      </c>
      <c r="V135" s="64">
        <f t="shared" si="114"/>
        <v>74.003976293522427</v>
      </c>
      <c r="W135" s="64">
        <f t="shared" si="114"/>
        <v>76.207259255301963</v>
      </c>
      <c r="X135" s="64">
        <f t="shared" si="114"/>
        <v>78.003629070511749</v>
      </c>
      <c r="Y135" s="64">
        <f t="shared" si="114"/>
        <v>77.030422992686354</v>
      </c>
      <c r="Z135" s="64">
        <f t="shared" si="114"/>
        <v>76.292822363938512</v>
      </c>
      <c r="AA135" s="64">
        <f t="shared" si="114"/>
        <v>76.944963313603793</v>
      </c>
      <c r="AB135" s="64">
        <f t="shared" si="114"/>
        <v>77.054560371940383</v>
      </c>
      <c r="AC135" s="64">
        <f t="shared" si="114"/>
        <v>77.364837034212002</v>
      </c>
      <c r="AD135" s="64">
        <f t="shared" si="114"/>
        <v>77.744800606441487</v>
      </c>
      <c r="AE135" s="64">
        <f t="shared" si="114"/>
        <v>77.323575160934695</v>
      </c>
    </row>
    <row r="136" spans="1:31" s="109" customFormat="1" ht="18" customHeight="1">
      <c r="A136" s="107"/>
      <c r="B136" s="118" t="s">
        <v>359</v>
      </c>
      <c r="C136" s="251">
        <f>IF(AND(ISNUMBER(C31),($M31)&gt;0),(#REF!/C31)/(#REF!/$M31)*100,0)</f>
        <v>0</v>
      </c>
      <c r="D136" s="236">
        <f>IF(AND(ISNUMBER(D31),($AB31)&gt;0),(D36/D31)/($AB$36/$AB31)*100,0)</f>
        <v>129.77817213842059</v>
      </c>
      <c r="E136" s="236">
        <f t="shared" ref="E136:AE136" si="115">IF(AND(ISNUMBER(E31),($AB31)&gt;0),(E36/E31)/($AB$36/$AB31)*100,0)</f>
        <v>125.84838764139796</v>
      </c>
      <c r="F136" s="236">
        <f t="shared" si="115"/>
        <v>119.64662019776304</v>
      </c>
      <c r="G136" s="236">
        <f t="shared" si="115"/>
        <v>118.59406872744391</v>
      </c>
      <c r="H136" s="236">
        <f t="shared" si="115"/>
        <v>116.85701233439927</v>
      </c>
      <c r="I136" s="236">
        <f t="shared" si="115"/>
        <v>114.62222222222225</v>
      </c>
      <c r="J136" s="236">
        <f t="shared" si="115"/>
        <v>113.63636363636364</v>
      </c>
      <c r="K136" s="236">
        <f t="shared" si="115"/>
        <v>112.67882187938289</v>
      </c>
      <c r="L136" s="236">
        <f t="shared" si="115"/>
        <v>111.14731839782756</v>
      </c>
      <c r="M136" s="236">
        <f t="shared" si="115"/>
        <v>110.52355333945678</v>
      </c>
      <c r="N136" s="236">
        <f t="shared" si="115"/>
        <v>108.76079228034534</v>
      </c>
      <c r="O136" s="236">
        <f t="shared" si="115"/>
        <v>105.83065115127506</v>
      </c>
      <c r="P136" s="236">
        <f t="shared" si="115"/>
        <v>103.19756838905774</v>
      </c>
      <c r="Q136" s="236">
        <f t="shared" si="115"/>
        <v>102.94857964760877</v>
      </c>
      <c r="R136" s="236">
        <f t="shared" si="115"/>
        <v>102.23351453557079</v>
      </c>
      <c r="S136" s="236">
        <f t="shared" si="115"/>
        <v>104.27261116916291</v>
      </c>
      <c r="T136" s="236">
        <f t="shared" si="115"/>
        <v>105.03066091301385</v>
      </c>
      <c r="U136" s="236">
        <f t="shared" si="115"/>
        <v>103.55994233115229</v>
      </c>
      <c r="V136" s="236">
        <f t="shared" si="115"/>
        <v>96.04100774348349</v>
      </c>
      <c r="W136" s="236">
        <f t="shared" si="115"/>
        <v>98.900388098318231</v>
      </c>
      <c r="X136" s="236">
        <f t="shared" si="115"/>
        <v>101.23168400934381</v>
      </c>
      <c r="Y136" s="236">
        <f t="shared" si="115"/>
        <v>99.968674950402004</v>
      </c>
      <c r="Z136" s="236">
        <f t="shared" si="115"/>
        <v>99.01143033673155</v>
      </c>
      <c r="AA136" s="236">
        <f t="shared" si="115"/>
        <v>99.857766940973292</v>
      </c>
      <c r="AB136" s="81">
        <f t="shared" si="115"/>
        <v>100</v>
      </c>
      <c r="AC136" s="236">
        <f t="shared" si="115"/>
        <v>100.4026713808682</v>
      </c>
      <c r="AD136" s="236">
        <f t="shared" si="115"/>
        <v>100.89578115969948</v>
      </c>
      <c r="AE136" s="236">
        <f t="shared" si="115"/>
        <v>100.34912247593883</v>
      </c>
    </row>
    <row r="137" spans="1:31" ht="18" customHeight="1">
      <c r="A137" s="233" t="s">
        <v>409</v>
      </c>
      <c r="B137" s="138"/>
      <c r="C137" s="138"/>
      <c r="D137" s="139"/>
      <c r="E137" s="140"/>
      <c r="F137" s="140"/>
      <c r="G137" s="140"/>
      <c r="H137" s="140"/>
      <c r="I137" s="140"/>
      <c r="J137" s="140"/>
      <c r="K137" s="141"/>
      <c r="L137" s="68"/>
      <c r="M137" s="68"/>
      <c r="N137" s="80"/>
      <c r="O137" s="80"/>
      <c r="P137" s="80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  <c r="AA137" s="115"/>
      <c r="AB137" s="115"/>
      <c r="AC137" s="115"/>
      <c r="AD137" s="115"/>
      <c r="AE137" s="115"/>
    </row>
    <row r="138" spans="1:31" s="316" customFormat="1" ht="15" customHeight="1">
      <c r="A138" s="143" t="s">
        <v>491</v>
      </c>
      <c r="B138" s="231"/>
      <c r="D138" s="236"/>
      <c r="E138" s="236"/>
      <c r="F138" s="236"/>
      <c r="G138" s="236"/>
      <c r="H138" s="236"/>
      <c r="I138" s="236"/>
      <c r="J138" s="236"/>
      <c r="K138" s="236"/>
      <c r="L138" s="236"/>
      <c r="M138" s="236"/>
      <c r="N138" s="236"/>
      <c r="O138" s="236"/>
      <c r="P138" s="236"/>
      <c r="Q138" s="236"/>
      <c r="R138" s="236"/>
      <c r="S138" s="236"/>
      <c r="T138" s="236"/>
      <c r="U138" s="236"/>
      <c r="V138" s="236"/>
      <c r="W138" s="236"/>
      <c r="X138" s="236"/>
      <c r="Y138" s="236"/>
      <c r="Z138" s="236"/>
      <c r="AA138" s="236"/>
      <c r="AB138" s="236"/>
      <c r="AC138" s="236"/>
      <c r="AD138" s="236"/>
      <c r="AE138" s="236"/>
    </row>
    <row r="139" spans="1:31" ht="15" customHeight="1">
      <c r="A139" s="141" t="s">
        <v>492</v>
      </c>
      <c r="G139" s="142"/>
      <c r="H139" s="144"/>
      <c r="I139" s="144"/>
      <c r="J139" s="145"/>
      <c r="K139" s="141"/>
      <c r="L139" s="68"/>
      <c r="M139" s="68"/>
      <c r="N139" s="80"/>
      <c r="O139" s="80"/>
      <c r="P139" s="80"/>
    </row>
    <row r="140" spans="1:31" ht="15" customHeight="1">
      <c r="A140" s="232" t="s">
        <v>493</v>
      </c>
      <c r="G140" s="142"/>
      <c r="H140" s="144"/>
      <c r="I140" s="144"/>
      <c r="J140" s="144"/>
      <c r="K140" s="141"/>
      <c r="L140" s="68"/>
      <c r="M140" s="68"/>
      <c r="N140" s="80"/>
      <c r="O140" s="80"/>
      <c r="P140" s="80"/>
    </row>
    <row r="141" spans="1:31" ht="15" customHeight="1">
      <c r="A141" s="141" t="s">
        <v>494</v>
      </c>
      <c r="G141" s="142"/>
      <c r="H141" s="141"/>
      <c r="I141" s="141"/>
      <c r="J141" s="141"/>
      <c r="K141" s="146"/>
      <c r="L141" s="68"/>
      <c r="M141" s="68"/>
      <c r="N141" s="80"/>
      <c r="O141" s="80"/>
      <c r="P141" s="80"/>
    </row>
    <row r="142" spans="1:31" ht="15" customHeight="1">
      <c r="A142" s="141" t="s">
        <v>495</v>
      </c>
      <c r="G142" s="142"/>
      <c r="H142" s="141"/>
      <c r="I142" s="141"/>
      <c r="J142" s="141"/>
      <c r="K142" s="146"/>
      <c r="L142" s="68"/>
      <c r="M142" s="68"/>
      <c r="N142" s="80"/>
      <c r="O142" s="80"/>
      <c r="P142" s="80"/>
    </row>
    <row r="143" spans="1:31" ht="15" customHeight="1">
      <c r="A143" s="234" t="s">
        <v>496</v>
      </c>
      <c r="G143" s="142"/>
      <c r="H143" s="141"/>
      <c r="I143" s="141"/>
      <c r="J143" s="141"/>
      <c r="K143" s="146"/>
      <c r="L143" s="68"/>
      <c r="M143" s="68"/>
      <c r="N143" s="80"/>
      <c r="O143" s="80"/>
      <c r="P143" s="80"/>
    </row>
    <row r="144" spans="1:31" ht="12.75" customHeight="1">
      <c r="A144" s="232" t="s">
        <v>497</v>
      </c>
      <c r="B144" s="147"/>
      <c r="C144" s="147"/>
      <c r="D144" s="148"/>
      <c r="E144" s="148"/>
      <c r="F144" s="148"/>
      <c r="G144" s="148"/>
      <c r="H144" s="148"/>
      <c r="I144" s="148"/>
      <c r="J144" s="141"/>
      <c r="K144" s="141"/>
      <c r="L144" s="68"/>
      <c r="M144" s="68"/>
      <c r="N144" s="80"/>
      <c r="O144" s="80"/>
      <c r="P144" s="80"/>
    </row>
    <row r="145" spans="1:1">
      <c r="A145" s="232" t="s">
        <v>498</v>
      </c>
    </row>
    <row r="146" spans="1:1">
      <c r="A146" s="68" t="s">
        <v>499</v>
      </c>
    </row>
    <row r="147" spans="1:1">
      <c r="A147" s="176" t="s">
        <v>500</v>
      </c>
    </row>
  </sheetData>
  <printOptions horizontalCentered="1"/>
  <pageMargins left="0.39370078740157483" right="0.39370078740157483" top="0.59055118110236227" bottom="0.59055118110236227" header="0.11811023622047245" footer="0.11811023622047245"/>
  <pageSetup paperSize="9" scale="70" firstPageNumber="4" fitToWidth="2" fitToHeight="2" pageOrder="overThenDown" orientation="portrait" useFirstPageNumber="1" r:id="rId1"/>
  <headerFooter alignWithMargins="0">
    <oddFooter>&amp;L&amp;"MetaNormalLF-Roman,Standard"Statistisches Bundesamt, Tabellen zu den UGR, Teil 1, 2019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G376"/>
  <sheetViews>
    <sheetView zoomScaleNormal="100" workbookViewId="0"/>
  </sheetViews>
  <sheetFormatPr baseColWidth="10" defaultRowHeight="12.75"/>
  <cols>
    <col min="1" max="1" width="60.7109375" style="80" customWidth="1"/>
    <col min="2" max="2" width="21.7109375" style="80" customWidth="1"/>
    <col min="3" max="12" width="11.7109375" style="80" hidden="1" customWidth="1"/>
    <col min="13" max="13" width="11.7109375" style="80" customWidth="1"/>
    <col min="14" max="17" width="11.7109375" style="80" hidden="1" customWidth="1"/>
    <col min="18" max="18" width="11.7109375" style="80" customWidth="1"/>
    <col min="19" max="22" width="11.7109375" style="80" hidden="1" customWidth="1"/>
    <col min="23" max="23" width="11.7109375" style="80" customWidth="1"/>
    <col min="24" max="25" width="11.7109375" style="80" hidden="1" customWidth="1"/>
    <col min="26" max="30" width="11.7109375" style="80" customWidth="1"/>
    <col min="31" max="31" width="11.7109375" style="80" hidden="1" customWidth="1"/>
    <col min="32" max="16384" width="11.42578125" style="80"/>
  </cols>
  <sheetData>
    <row r="1" spans="1:34" ht="20.100000000000001" customHeight="1">
      <c r="A1" s="304" t="s">
        <v>562</v>
      </c>
      <c r="B1" s="258"/>
      <c r="C1" s="258"/>
      <c r="D1" s="258"/>
      <c r="E1" s="258"/>
      <c r="F1" s="258"/>
      <c r="I1" s="258"/>
      <c r="J1" s="258"/>
      <c r="K1" s="258"/>
      <c r="L1" s="258"/>
      <c r="M1" s="258"/>
    </row>
    <row r="2" spans="1:34" ht="20.100000000000001" customHeight="1">
      <c r="A2" s="305" t="s">
        <v>122</v>
      </c>
      <c r="B2" s="88"/>
      <c r="C2" s="88"/>
      <c r="D2" s="260"/>
      <c r="E2" s="260"/>
      <c r="F2" s="260"/>
      <c r="G2" s="261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59"/>
      <c r="X2" s="259"/>
      <c r="Y2" s="259"/>
      <c r="Z2" s="259"/>
      <c r="AA2" s="259"/>
      <c r="AB2" s="259"/>
      <c r="AC2" s="259"/>
      <c r="AD2" s="259"/>
      <c r="AE2" s="259"/>
    </row>
    <row r="3" spans="1:34" ht="18" customHeight="1">
      <c r="G3" s="262"/>
      <c r="H3" s="262"/>
      <c r="AC3" s="263"/>
      <c r="AD3" s="263"/>
      <c r="AE3" s="263"/>
    </row>
    <row r="4" spans="1:34" ht="30" customHeight="1">
      <c r="A4" s="264" t="s">
        <v>299</v>
      </c>
      <c r="B4" s="200" t="s">
        <v>300</v>
      </c>
      <c r="C4" s="200">
        <v>1990</v>
      </c>
      <c r="D4" s="200">
        <v>1991</v>
      </c>
      <c r="E4" s="200">
        <v>1992</v>
      </c>
      <c r="F4" s="200">
        <v>1993</v>
      </c>
      <c r="G4" s="200">
        <v>1994</v>
      </c>
      <c r="H4" s="200">
        <v>1995</v>
      </c>
      <c r="I4" s="264">
        <v>1996</v>
      </c>
      <c r="J4" s="200">
        <v>1997</v>
      </c>
      <c r="K4" s="200">
        <v>1998</v>
      </c>
      <c r="L4" s="200">
        <v>1999</v>
      </c>
      <c r="M4" s="257">
        <v>2000</v>
      </c>
      <c r="N4" s="257">
        <v>2001</v>
      </c>
      <c r="O4" s="257">
        <v>2002</v>
      </c>
      <c r="P4" s="257">
        <v>2003</v>
      </c>
      <c r="Q4" s="257">
        <v>2004</v>
      </c>
      <c r="R4" s="257">
        <v>2005</v>
      </c>
      <c r="S4" s="257">
        <v>2006</v>
      </c>
      <c r="T4" s="200">
        <v>2007</v>
      </c>
      <c r="U4" s="257">
        <v>2008</v>
      </c>
      <c r="V4" s="257">
        <v>2009</v>
      </c>
      <c r="W4" s="257">
        <v>2010</v>
      </c>
      <c r="X4" s="257">
        <v>2011</v>
      </c>
      <c r="Y4" s="257">
        <v>2012</v>
      </c>
      <c r="Z4" s="257">
        <v>2013</v>
      </c>
      <c r="AA4" s="201">
        <v>2014</v>
      </c>
      <c r="AB4" s="257">
        <v>2015</v>
      </c>
      <c r="AC4" s="200">
        <v>2016</v>
      </c>
      <c r="AD4" s="257">
        <v>2017</v>
      </c>
      <c r="AE4" s="257">
        <v>2018</v>
      </c>
      <c r="AF4" s="188"/>
    </row>
    <row r="5" spans="1:34" s="68" customFormat="1" ht="24.95" customHeight="1">
      <c r="A5" s="230" t="s">
        <v>511</v>
      </c>
      <c r="B5" s="265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228"/>
      <c r="AA5" s="162"/>
      <c r="AB5" s="162"/>
      <c r="AC5" s="162"/>
      <c r="AD5" s="104"/>
      <c r="AE5" s="104"/>
    </row>
    <row r="6" spans="1:34" s="63" customFormat="1" ht="18" customHeight="1">
      <c r="A6" s="284" t="s">
        <v>543</v>
      </c>
      <c r="B6" s="117" t="s">
        <v>554</v>
      </c>
      <c r="C6" s="158" t="s">
        <v>331</v>
      </c>
      <c r="D6" s="157">
        <v>80274.563999999998</v>
      </c>
      <c r="E6" s="157">
        <v>80974.631999999998</v>
      </c>
      <c r="F6" s="157">
        <v>81338.092999999993</v>
      </c>
      <c r="G6" s="157">
        <v>81538.603000000003</v>
      </c>
      <c r="H6" s="157">
        <v>81817.498999999996</v>
      </c>
      <c r="I6" s="157">
        <v>82012.161999999997</v>
      </c>
      <c r="J6" s="157">
        <v>82057.379000000001</v>
      </c>
      <c r="K6" s="157">
        <v>82037.010999999999</v>
      </c>
      <c r="L6" s="157">
        <v>82163.475000000006</v>
      </c>
      <c r="M6" s="157">
        <v>82259.53</v>
      </c>
      <c r="N6" s="157">
        <v>82440.3</v>
      </c>
      <c r="O6" s="157">
        <v>82536.679999999993</v>
      </c>
      <c r="P6" s="157">
        <v>82531.671000000002</v>
      </c>
      <c r="Q6" s="157">
        <v>82500.849000000002</v>
      </c>
      <c r="R6" s="157">
        <v>82437.994999999995</v>
      </c>
      <c r="S6" s="157">
        <v>82314.906000000003</v>
      </c>
      <c r="T6" s="157">
        <v>82217.837</v>
      </c>
      <c r="U6" s="157">
        <v>82002.356</v>
      </c>
      <c r="V6" s="157">
        <v>81802.3</v>
      </c>
      <c r="W6" s="157">
        <v>81751.601999999999</v>
      </c>
      <c r="X6" s="161">
        <v>80327.899999999994</v>
      </c>
      <c r="Y6" s="161">
        <v>80523.7</v>
      </c>
      <c r="Z6" s="161">
        <v>80767.5</v>
      </c>
      <c r="AA6" s="161">
        <v>81197.5</v>
      </c>
      <c r="AB6" s="161">
        <v>82175.7</v>
      </c>
      <c r="AC6" s="161">
        <v>82521.7</v>
      </c>
      <c r="AD6" s="161">
        <v>82792.399999999994</v>
      </c>
      <c r="AE6" s="237" t="s">
        <v>330</v>
      </c>
      <c r="AF6" s="270"/>
    </row>
    <row r="7" spans="1:34" s="63" customFormat="1" ht="18" customHeight="1">
      <c r="A7" s="284" t="s">
        <v>544</v>
      </c>
      <c r="B7" s="117" t="s">
        <v>554</v>
      </c>
      <c r="C7" s="158" t="s">
        <v>331</v>
      </c>
      <c r="D7" s="285">
        <v>35367</v>
      </c>
      <c r="E7" s="285">
        <v>35832.5</v>
      </c>
      <c r="F7" s="285">
        <v>36346.25</v>
      </c>
      <c r="G7" s="285">
        <v>36755.75</v>
      </c>
      <c r="H7" s="285">
        <v>37023.75</v>
      </c>
      <c r="I7" s="285">
        <v>37325</v>
      </c>
      <c r="J7" s="285">
        <v>37475.75</v>
      </c>
      <c r="K7" s="285">
        <v>37597.75</v>
      </c>
      <c r="L7" s="285">
        <v>37877.25</v>
      </c>
      <c r="M7" s="285">
        <v>38207</v>
      </c>
      <c r="N7" s="285">
        <v>38521.5</v>
      </c>
      <c r="O7" s="285">
        <v>38774.5</v>
      </c>
      <c r="P7" s="285">
        <v>38988.5</v>
      </c>
      <c r="Q7" s="285">
        <v>39136</v>
      </c>
      <c r="R7" s="285">
        <v>39178</v>
      </c>
      <c r="S7" s="285">
        <v>39767</v>
      </c>
      <c r="T7" s="285">
        <v>39722</v>
      </c>
      <c r="U7" s="285">
        <v>40076</v>
      </c>
      <c r="V7" s="285">
        <v>40189</v>
      </c>
      <c r="W7" s="285">
        <v>40301</v>
      </c>
      <c r="X7" s="285">
        <v>39510</v>
      </c>
      <c r="Y7" s="285">
        <v>39707</v>
      </c>
      <c r="Z7" s="285">
        <v>39933</v>
      </c>
      <c r="AA7" s="285">
        <v>40222</v>
      </c>
      <c r="AB7" s="285">
        <v>40773</v>
      </c>
      <c r="AC7" s="285">
        <v>40959</v>
      </c>
      <c r="AD7" s="285">
        <v>41304</v>
      </c>
      <c r="AE7" s="237" t="s">
        <v>330</v>
      </c>
      <c r="AF7" s="271"/>
      <c r="AH7" s="272"/>
    </row>
    <row r="8" spans="1:34" s="63" customFormat="1" ht="18" customHeight="1">
      <c r="A8" s="284" t="s">
        <v>512</v>
      </c>
      <c r="B8" s="117" t="s">
        <v>555</v>
      </c>
      <c r="C8" s="158" t="s">
        <v>331</v>
      </c>
      <c r="D8" s="157">
        <v>2771.0082033645699</v>
      </c>
      <c r="E8" s="157">
        <v>2806.0499374673473</v>
      </c>
      <c r="F8" s="157">
        <v>2845.9318675507038</v>
      </c>
      <c r="G8" s="157">
        <v>2896.5080693104492</v>
      </c>
      <c r="H8" s="157">
        <v>2955.0739743629238</v>
      </c>
      <c r="I8" s="157">
        <v>3014.0137709733481</v>
      </c>
      <c r="J8" s="157">
        <v>3072.053133865822</v>
      </c>
      <c r="K8" s="157">
        <v>3128.7926347281473</v>
      </c>
      <c r="L8" s="161">
        <v>3182.1727999435761</v>
      </c>
      <c r="M8" s="157">
        <v>3233.5541321650398</v>
      </c>
      <c r="N8" s="157">
        <v>3277.7945328035112</v>
      </c>
      <c r="O8" s="157">
        <v>3314.1525007521791</v>
      </c>
      <c r="P8" s="157">
        <v>3348.7954958831579</v>
      </c>
      <c r="Q8" s="157">
        <v>3382.8307878433898</v>
      </c>
      <c r="R8" s="157">
        <v>3415.8083220129365</v>
      </c>
      <c r="S8" s="157">
        <v>3446.0623840974849</v>
      </c>
      <c r="T8" s="157">
        <v>3472.6963527773219</v>
      </c>
      <c r="U8" s="157">
        <v>3494.4743434563693</v>
      </c>
      <c r="V8" s="157">
        <v>3512.6573530388928</v>
      </c>
      <c r="W8" s="157">
        <v>3530.4057119840918</v>
      </c>
      <c r="X8" s="157">
        <v>3550.7321298211837</v>
      </c>
      <c r="Y8" s="157">
        <v>3570.7411433328293</v>
      </c>
      <c r="Z8" s="157">
        <v>3591.9463699307062</v>
      </c>
      <c r="AA8" s="157">
        <v>3615.0846039231401</v>
      </c>
      <c r="AB8" s="157">
        <v>3639.8077793039824</v>
      </c>
      <c r="AC8" s="157">
        <v>3665.1895352235333</v>
      </c>
      <c r="AD8" s="157">
        <v>3691.9172311494603</v>
      </c>
      <c r="AE8" s="237" t="s">
        <v>330</v>
      </c>
    </row>
    <row r="9" spans="1:34" s="63" customFormat="1" ht="18" customHeight="1">
      <c r="A9" s="284" t="s">
        <v>545</v>
      </c>
      <c r="B9" s="117" t="s">
        <v>554</v>
      </c>
      <c r="C9" s="157">
        <v>33856</v>
      </c>
      <c r="D9" s="157">
        <v>34174</v>
      </c>
      <c r="E9" s="157">
        <v>34547</v>
      </c>
      <c r="F9" s="157">
        <v>34989</v>
      </c>
      <c r="G9" s="157">
        <v>35371</v>
      </c>
      <c r="H9" s="157">
        <v>35954.317000000003</v>
      </c>
      <c r="I9" s="157">
        <v>36492.322999999997</v>
      </c>
      <c r="J9" s="157">
        <v>37050.368999999999</v>
      </c>
      <c r="K9" s="157">
        <v>37529.144</v>
      </c>
      <c r="L9" s="157">
        <v>37984.298000000003</v>
      </c>
      <c r="M9" s="157">
        <v>38383.644999999997</v>
      </c>
      <c r="N9" s="157">
        <v>38681.800999999999</v>
      </c>
      <c r="O9" s="157">
        <v>38924.836000000003</v>
      </c>
      <c r="P9" s="157">
        <v>39141.542999999998</v>
      </c>
      <c r="Q9" s="285">
        <v>39362.266000000003</v>
      </c>
      <c r="R9" s="285">
        <v>39551.203000000001</v>
      </c>
      <c r="S9" s="285">
        <v>39753.733</v>
      </c>
      <c r="T9" s="285">
        <v>39918.192000000003</v>
      </c>
      <c r="U9" s="285">
        <v>40057.281999999999</v>
      </c>
      <c r="V9" s="285">
        <v>40183.563000000002</v>
      </c>
      <c r="W9" s="285">
        <v>41223.25</v>
      </c>
      <c r="X9" s="285">
        <v>40630.302000000003</v>
      </c>
      <c r="Y9" s="285">
        <v>40805.805</v>
      </c>
      <c r="Z9" s="285">
        <v>40995.141000000003</v>
      </c>
      <c r="AA9" s="285">
        <v>41221.21</v>
      </c>
      <c r="AB9" s="285">
        <v>41446.269</v>
      </c>
      <c r="AC9" s="285">
        <v>41703.347000000002</v>
      </c>
      <c r="AD9" s="285">
        <v>41968.065999999999</v>
      </c>
      <c r="AE9" s="237" t="s">
        <v>330</v>
      </c>
    </row>
    <row r="10" spans="1:34" s="63" customFormat="1" ht="18" customHeight="1">
      <c r="A10" s="284" t="s">
        <v>513</v>
      </c>
      <c r="B10" s="117" t="s">
        <v>556</v>
      </c>
      <c r="C10" s="158" t="s">
        <v>331</v>
      </c>
      <c r="D10" s="157">
        <f>'1.1'!C10</f>
        <v>853.89800000000002</v>
      </c>
      <c r="E10" s="157">
        <f>'1.1'!D10</f>
        <v>914.14499999999998</v>
      </c>
      <c r="F10" s="157">
        <f>'1.1'!E10</f>
        <v>950.23900000000003</v>
      </c>
      <c r="G10" s="157">
        <f>'1.1'!F10</f>
        <v>981.89400000000001</v>
      </c>
      <c r="H10" s="157">
        <f>'1.1'!G10</f>
        <v>1009.635</v>
      </c>
      <c r="I10" s="157">
        <f>'1.1'!H10</f>
        <v>1035.655</v>
      </c>
      <c r="J10" s="157">
        <f>'1.1'!I10</f>
        <v>1054.5740000000001</v>
      </c>
      <c r="K10" s="157">
        <f>'1.1'!J10</f>
        <v>1072.452</v>
      </c>
      <c r="L10" s="157">
        <f>'1.1'!K10</f>
        <v>1105.0250000000001</v>
      </c>
      <c r="M10" s="157">
        <f>'1.1'!L10</f>
        <v>1132.5540000000001</v>
      </c>
      <c r="N10" s="157">
        <f>'1.1'!M10</f>
        <v>1170.922</v>
      </c>
      <c r="O10" s="157">
        <f>'1.1'!N10</f>
        <v>1167.675</v>
      </c>
      <c r="P10" s="157">
        <f>'1.1'!O10</f>
        <v>1186.204</v>
      </c>
      <c r="Q10" s="157">
        <f>'1.1'!P10</f>
        <v>1208.6790000000001</v>
      </c>
      <c r="R10" s="157">
        <f>'1.1'!Q10</f>
        <v>1233.9570000000001</v>
      </c>
      <c r="S10" s="157">
        <f>'1.1'!R10</f>
        <v>1268.4559999999999</v>
      </c>
      <c r="T10" s="157">
        <f>'1.1'!S10</f>
        <v>1288.114</v>
      </c>
      <c r="U10" s="157">
        <f>'1.1'!T10</f>
        <v>1315.9</v>
      </c>
      <c r="V10" s="157">
        <f>'1.1'!U10</f>
        <v>1316.0519999999999</v>
      </c>
      <c r="W10" s="157">
        <f>'1.1'!V10</f>
        <v>1348.202</v>
      </c>
      <c r="X10" s="157">
        <f>'1.1'!W10</f>
        <v>1397.1220000000001</v>
      </c>
      <c r="Y10" s="157">
        <f>'1.1'!X10</f>
        <v>1436.252</v>
      </c>
      <c r="Z10" s="157">
        <f>'1.1'!Y10</f>
        <v>1462.1479999999999</v>
      </c>
      <c r="AA10" s="157">
        <f>'1.1'!Z10</f>
        <v>1492.11</v>
      </c>
      <c r="AB10" s="157">
        <f>'1.1'!AA10</f>
        <v>1529.7449999999999</v>
      </c>
      <c r="AC10" s="157">
        <f>'1.1'!AB10</f>
        <v>1573.896</v>
      </c>
      <c r="AD10" s="157">
        <f>'1.1'!AC10</f>
        <v>1615.288</v>
      </c>
      <c r="AE10" s="157">
        <f>'1.1'!AD10</f>
        <v>1658.6780000000001</v>
      </c>
      <c r="AF10" s="109"/>
    </row>
    <row r="11" spans="1:34" s="63" customFormat="1" ht="18" customHeight="1">
      <c r="A11" s="284" t="s">
        <v>514</v>
      </c>
      <c r="B11" s="117" t="s">
        <v>546</v>
      </c>
      <c r="C11" s="287">
        <v>0</v>
      </c>
      <c r="D11" s="64">
        <f>'1.1'!C11</f>
        <v>79.11</v>
      </c>
      <c r="E11" s="64">
        <f>'1.1'!D11</f>
        <v>81.14</v>
      </c>
      <c r="F11" s="64">
        <f>'1.1'!E11</f>
        <v>80.98</v>
      </c>
      <c r="G11" s="64">
        <f>'1.1'!F11</f>
        <v>81.83</v>
      </c>
      <c r="H11" s="64">
        <f>'1.1'!G11</f>
        <v>82.93</v>
      </c>
      <c r="I11" s="64">
        <f>'1.1'!H11</f>
        <v>84.55</v>
      </c>
      <c r="J11" s="64">
        <f>'1.1'!I11</f>
        <v>85.24</v>
      </c>
      <c r="K11" s="64">
        <f>'1.1'!J11</f>
        <v>86.51</v>
      </c>
      <c r="L11" s="64">
        <f>'1.1'!K11</f>
        <v>88.65</v>
      </c>
      <c r="M11" s="64">
        <f>'1.1'!L11</f>
        <v>90.06</v>
      </c>
      <c r="N11" s="64">
        <f>'1.1'!M11</f>
        <v>91.26</v>
      </c>
      <c r="O11" s="64">
        <f>'1.1'!N11</f>
        <v>89.82</v>
      </c>
      <c r="P11" s="64">
        <f>'1.1'!O11</f>
        <v>89.85</v>
      </c>
      <c r="Q11" s="64">
        <f>'1.1'!P11</f>
        <v>90.39</v>
      </c>
      <c r="R11" s="64">
        <f>'1.1'!Q11</f>
        <v>91.33</v>
      </c>
      <c r="S11" s="64">
        <f>'1.1'!R11</f>
        <v>92.67</v>
      </c>
      <c r="T11" s="64">
        <f>'1.1'!S11</f>
        <v>92.32</v>
      </c>
      <c r="U11" s="64">
        <f>'1.1'!T11</f>
        <v>92.46</v>
      </c>
      <c r="V11" s="64">
        <f>'1.1'!U11</f>
        <v>92.47</v>
      </c>
      <c r="W11" s="64">
        <f>'1.1'!V11</f>
        <v>93.3</v>
      </c>
      <c r="X11" s="64">
        <f>'1.1'!W11</f>
        <v>95.04</v>
      </c>
      <c r="Y11" s="64">
        <f>'1.1'!X11</f>
        <v>96.42</v>
      </c>
      <c r="Z11" s="64">
        <f>'1.1'!Y11</f>
        <v>96.81</v>
      </c>
      <c r="AA11" s="64">
        <f>'1.1'!Z11</f>
        <v>97.94</v>
      </c>
      <c r="AB11" s="64">
        <f>'1.1'!AA11</f>
        <v>100</v>
      </c>
      <c r="AC11" s="64">
        <f>'1.1'!AB11</f>
        <v>102.2</v>
      </c>
      <c r="AD11" s="64">
        <f>'1.1'!AC11</f>
        <v>103.34</v>
      </c>
      <c r="AE11" s="64">
        <f>'1.1'!AD11</f>
        <v>104.58</v>
      </c>
      <c r="AF11" s="109"/>
    </row>
    <row r="12" spans="1:34" s="63" customFormat="1" ht="18" customHeight="1">
      <c r="A12" s="209" t="s">
        <v>515</v>
      </c>
      <c r="B12" s="273"/>
      <c r="C12" s="269"/>
      <c r="D12" s="274"/>
      <c r="E12" s="139"/>
      <c r="F12" s="139"/>
      <c r="G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</row>
    <row r="13" spans="1:34" s="63" customFormat="1" ht="18" customHeight="1">
      <c r="A13" s="286" t="s">
        <v>516</v>
      </c>
      <c r="B13" s="117" t="s">
        <v>556</v>
      </c>
      <c r="C13" s="287">
        <v>0</v>
      </c>
      <c r="D13" s="120">
        <v>48793</v>
      </c>
      <c r="E13" s="120">
        <v>55278</v>
      </c>
      <c r="F13" s="120">
        <v>64277</v>
      </c>
      <c r="G13" s="120">
        <v>70673</v>
      </c>
      <c r="H13" s="120">
        <v>75522</v>
      </c>
      <c r="I13" s="120">
        <v>79212</v>
      </c>
      <c r="J13" s="120">
        <v>82720</v>
      </c>
      <c r="K13" s="120">
        <v>84437</v>
      </c>
      <c r="L13" s="120">
        <v>86990</v>
      </c>
      <c r="M13" s="120">
        <v>89669</v>
      </c>
      <c r="N13" s="120">
        <v>91255</v>
      </c>
      <c r="O13" s="120">
        <v>92881</v>
      </c>
      <c r="P13" s="120">
        <v>94161</v>
      </c>
      <c r="Q13" s="120">
        <v>95336</v>
      </c>
      <c r="R13" s="120">
        <v>96582</v>
      </c>
      <c r="S13" s="120">
        <v>97824</v>
      </c>
      <c r="T13" s="120">
        <v>98964</v>
      </c>
      <c r="U13" s="120">
        <v>100217</v>
      </c>
      <c r="V13" s="120">
        <v>101226</v>
      </c>
      <c r="W13" s="120">
        <v>102183</v>
      </c>
      <c r="X13" s="120">
        <v>103423</v>
      </c>
      <c r="Y13" s="120">
        <v>104680</v>
      </c>
      <c r="Z13" s="120">
        <v>106201</v>
      </c>
      <c r="AA13" s="120">
        <v>107977</v>
      </c>
      <c r="AB13" s="120">
        <v>109414</v>
      </c>
      <c r="AC13" s="120">
        <v>110847</v>
      </c>
      <c r="AD13" s="120">
        <v>112533</v>
      </c>
      <c r="AE13" s="120">
        <v>114346</v>
      </c>
      <c r="AF13" s="109"/>
    </row>
    <row r="14" spans="1:34" s="63" customFormat="1" ht="18" customHeight="1">
      <c r="A14" s="286" t="s">
        <v>517</v>
      </c>
      <c r="B14" s="117" t="s">
        <v>556</v>
      </c>
      <c r="C14" s="287">
        <v>0</v>
      </c>
      <c r="D14" s="120">
        <v>56660</v>
      </c>
      <c r="E14" s="120">
        <v>63237</v>
      </c>
      <c r="F14" s="120">
        <v>71833</v>
      </c>
      <c r="G14" s="120">
        <v>78865</v>
      </c>
      <c r="H14" s="120">
        <v>84831</v>
      </c>
      <c r="I14" s="120">
        <v>89193</v>
      </c>
      <c r="J14" s="120">
        <v>93289</v>
      </c>
      <c r="K14" s="120">
        <v>95755</v>
      </c>
      <c r="L14" s="120">
        <v>98384</v>
      </c>
      <c r="M14" s="120">
        <v>100926</v>
      </c>
      <c r="N14" s="120">
        <v>103799</v>
      </c>
      <c r="O14" s="120">
        <v>106811</v>
      </c>
      <c r="P14" s="120">
        <v>109365</v>
      </c>
      <c r="Q14" s="120">
        <v>111781</v>
      </c>
      <c r="R14" s="120">
        <v>114320</v>
      </c>
      <c r="S14" s="120">
        <v>116917</v>
      </c>
      <c r="T14" s="120">
        <v>119516</v>
      </c>
      <c r="U14" s="120">
        <v>122167</v>
      </c>
      <c r="V14" s="120">
        <v>124504</v>
      </c>
      <c r="W14" s="120">
        <v>126878</v>
      </c>
      <c r="X14" s="120">
        <v>130027.99999999999</v>
      </c>
      <c r="Y14" s="120">
        <v>133748</v>
      </c>
      <c r="Z14" s="120">
        <v>137924</v>
      </c>
      <c r="AA14" s="120">
        <v>142423</v>
      </c>
      <c r="AB14" s="120">
        <v>146047</v>
      </c>
      <c r="AC14" s="120">
        <v>149677</v>
      </c>
      <c r="AD14" s="120">
        <v>153632</v>
      </c>
      <c r="AE14" s="120">
        <v>157895</v>
      </c>
      <c r="AF14" s="109"/>
    </row>
    <row r="15" spans="1:34" s="63" customFormat="1" ht="18" customHeight="1">
      <c r="A15" s="286" t="s">
        <v>518</v>
      </c>
      <c r="B15" s="117" t="s">
        <v>546</v>
      </c>
      <c r="C15" s="287">
        <v>0</v>
      </c>
      <c r="D15" s="64">
        <v>75.739999999999995</v>
      </c>
      <c r="E15" s="64">
        <v>79.3</v>
      </c>
      <c r="F15" s="64">
        <v>84.06</v>
      </c>
      <c r="G15" s="64">
        <v>87.66</v>
      </c>
      <c r="H15" s="64">
        <v>89.93</v>
      </c>
      <c r="I15" s="64">
        <v>91.44</v>
      </c>
      <c r="J15" s="64">
        <v>93.17</v>
      </c>
      <c r="K15" s="64">
        <v>94.26</v>
      </c>
      <c r="L15" s="64">
        <v>96.28</v>
      </c>
      <c r="M15" s="64">
        <v>98.07</v>
      </c>
      <c r="N15" s="64">
        <v>98.72</v>
      </c>
      <c r="O15" s="64">
        <v>99.05</v>
      </c>
      <c r="P15" s="64">
        <v>99.22</v>
      </c>
      <c r="Q15" s="64">
        <v>99.5</v>
      </c>
      <c r="R15" s="64">
        <v>99.86</v>
      </c>
      <c r="S15" s="64">
        <v>99.98</v>
      </c>
      <c r="T15" s="64">
        <v>99.99</v>
      </c>
      <c r="U15" s="64">
        <v>100.02</v>
      </c>
      <c r="V15" s="64">
        <v>99.9</v>
      </c>
      <c r="W15" s="64">
        <v>99.74</v>
      </c>
      <c r="X15" s="64">
        <v>99.75</v>
      </c>
      <c r="Y15" s="64">
        <v>99.72</v>
      </c>
      <c r="Z15" s="64">
        <v>99.9</v>
      </c>
      <c r="AA15" s="64">
        <v>99.87</v>
      </c>
      <c r="AB15" s="64">
        <v>100</v>
      </c>
      <c r="AC15" s="64">
        <v>100.1</v>
      </c>
      <c r="AD15" s="64">
        <v>100.17</v>
      </c>
      <c r="AE15" s="64">
        <v>100.21</v>
      </c>
      <c r="AF15" s="109"/>
    </row>
    <row r="16" spans="1:34" s="63" customFormat="1" ht="18" customHeight="1">
      <c r="A16" s="286" t="s">
        <v>519</v>
      </c>
      <c r="B16" s="117" t="s">
        <v>546</v>
      </c>
      <c r="C16" s="287">
        <v>0</v>
      </c>
      <c r="D16" s="64">
        <v>64.319999999999993</v>
      </c>
      <c r="E16" s="64">
        <v>66.95</v>
      </c>
      <c r="F16" s="64">
        <v>70.349999999999994</v>
      </c>
      <c r="G16" s="64">
        <v>73.180000000000007</v>
      </c>
      <c r="H16" s="64">
        <v>75.62</v>
      </c>
      <c r="I16" s="64">
        <v>76.989999999999995</v>
      </c>
      <c r="J16" s="64">
        <v>78.63</v>
      </c>
      <c r="K16" s="64">
        <v>79.87</v>
      </c>
      <c r="L16" s="64">
        <v>81.239999999999995</v>
      </c>
      <c r="M16" s="64">
        <v>82.43</v>
      </c>
      <c r="N16" s="64">
        <v>83.93</v>
      </c>
      <c r="O16" s="64">
        <v>85.19</v>
      </c>
      <c r="P16" s="64">
        <v>86.15</v>
      </c>
      <c r="Q16" s="64">
        <v>87.24</v>
      </c>
      <c r="R16" s="64">
        <v>88.39</v>
      </c>
      <c r="S16" s="64">
        <v>89.36</v>
      </c>
      <c r="T16" s="64">
        <v>90.22</v>
      </c>
      <c r="U16" s="64">
        <v>91.13</v>
      </c>
      <c r="V16" s="64">
        <v>91.88</v>
      </c>
      <c r="W16" s="64">
        <v>92.66</v>
      </c>
      <c r="X16" s="64">
        <v>93.87</v>
      </c>
      <c r="Y16" s="64">
        <v>95.41</v>
      </c>
      <c r="Z16" s="64">
        <v>97.21</v>
      </c>
      <c r="AA16" s="64">
        <v>98.71</v>
      </c>
      <c r="AB16" s="64">
        <v>100</v>
      </c>
      <c r="AC16" s="64">
        <v>101.23</v>
      </c>
      <c r="AD16" s="64">
        <v>102.47</v>
      </c>
      <c r="AE16" s="64">
        <v>103.67</v>
      </c>
      <c r="AF16" s="109"/>
    </row>
    <row r="17" spans="1:32" s="63" customFormat="1" ht="18" customHeight="1">
      <c r="A17" s="284" t="s">
        <v>44</v>
      </c>
      <c r="B17" s="117" t="s">
        <v>557</v>
      </c>
      <c r="C17" s="287">
        <v>0</v>
      </c>
      <c r="D17" s="120">
        <v>3550</v>
      </c>
      <c r="E17" s="120">
        <v>3490.75</v>
      </c>
      <c r="F17" s="120">
        <v>3431.5</v>
      </c>
      <c r="G17" s="120">
        <v>3372.25</v>
      </c>
      <c r="H17" s="120">
        <v>3313</v>
      </c>
      <c r="I17" s="120">
        <v>3292</v>
      </c>
      <c r="J17" s="120">
        <v>3271</v>
      </c>
      <c r="K17" s="120">
        <v>3250</v>
      </c>
      <c r="L17" s="120">
        <v>3241.3141812861754</v>
      </c>
      <c r="M17" s="120">
        <v>3232.6283625723509</v>
      </c>
      <c r="N17" s="120">
        <v>3223.9425438585263</v>
      </c>
      <c r="O17" s="288" t="s">
        <v>331</v>
      </c>
      <c r="P17" s="288" t="s">
        <v>331</v>
      </c>
      <c r="Q17" s="120">
        <v>3209.2106467968169</v>
      </c>
      <c r="R17" s="288" t="s">
        <v>331</v>
      </c>
      <c r="S17" s="288" t="s">
        <v>331</v>
      </c>
      <c r="T17" s="120">
        <v>3103.1568004360715</v>
      </c>
      <c r="U17" s="288" t="s">
        <v>331</v>
      </c>
      <c r="V17" s="288" t="s">
        <v>331</v>
      </c>
      <c r="W17" s="289">
        <v>3004.0730878095383</v>
      </c>
      <c r="X17" s="288" t="s">
        <v>331</v>
      </c>
      <c r="Y17" s="288" t="s">
        <v>331</v>
      </c>
      <c r="Z17" s="289">
        <v>2967.0300238538575</v>
      </c>
      <c r="AA17" s="288" t="s">
        <v>331</v>
      </c>
      <c r="AB17" s="288" t="s">
        <v>331</v>
      </c>
      <c r="AC17" s="289">
        <v>3118.0449467184089</v>
      </c>
      <c r="AD17" s="288" t="s">
        <v>331</v>
      </c>
      <c r="AE17" s="288" t="s">
        <v>331</v>
      </c>
      <c r="AF17" s="271"/>
    </row>
    <row r="18" spans="1:32" s="297" customFormat="1" ht="18" customHeight="1">
      <c r="A18" s="291" t="s">
        <v>515</v>
      </c>
      <c r="B18" s="292"/>
      <c r="C18" s="293"/>
      <c r="D18" s="294"/>
      <c r="E18" s="294"/>
      <c r="F18" s="294"/>
      <c r="G18" s="294"/>
      <c r="H18" s="294"/>
      <c r="I18" s="294"/>
      <c r="J18" s="294"/>
      <c r="K18" s="294"/>
      <c r="L18" s="294"/>
      <c r="M18" s="294"/>
      <c r="N18" s="294"/>
      <c r="O18" s="295"/>
      <c r="P18" s="295"/>
      <c r="Q18" s="294"/>
      <c r="R18" s="295"/>
      <c r="S18" s="295"/>
      <c r="T18" s="294"/>
      <c r="U18" s="295"/>
      <c r="V18" s="295"/>
      <c r="W18" s="296"/>
      <c r="X18" s="295"/>
      <c r="Y18" s="295"/>
      <c r="Z18" s="296"/>
      <c r="AA18" s="295"/>
      <c r="AB18" s="295"/>
      <c r="AC18" s="296"/>
      <c r="AD18" s="295"/>
      <c r="AE18" s="295"/>
    </row>
    <row r="19" spans="1:32" s="63" customFormat="1" ht="18" customHeight="1">
      <c r="A19" s="286" t="s">
        <v>130</v>
      </c>
      <c r="B19" s="117" t="s">
        <v>557</v>
      </c>
      <c r="C19" s="287">
        <v>0</v>
      </c>
      <c r="D19" s="120">
        <v>83</v>
      </c>
      <c r="E19" s="120">
        <v>74</v>
      </c>
      <c r="F19" s="120">
        <v>65</v>
      </c>
      <c r="G19" s="120">
        <v>56</v>
      </c>
      <c r="H19" s="120">
        <v>47</v>
      </c>
      <c r="I19" s="120">
        <v>46.666666666666664</v>
      </c>
      <c r="J19" s="120">
        <v>46.333333333333336</v>
      </c>
      <c r="K19" s="120">
        <v>46</v>
      </c>
      <c r="L19" s="120">
        <v>39.18990563776687</v>
      </c>
      <c r="M19" s="120">
        <v>32.37981127553374</v>
      </c>
      <c r="N19" s="120">
        <v>25.569716913300606</v>
      </c>
      <c r="O19" s="288" t="s">
        <v>331</v>
      </c>
      <c r="P19" s="288" t="s">
        <v>331</v>
      </c>
      <c r="Q19" s="120">
        <v>27.650965035012025</v>
      </c>
      <c r="R19" s="288" t="s">
        <v>331</v>
      </c>
      <c r="S19" s="288" t="s">
        <v>331</v>
      </c>
      <c r="T19" s="120">
        <v>28.187980244357963</v>
      </c>
      <c r="U19" s="288" t="s">
        <v>331</v>
      </c>
      <c r="V19" s="288" t="s">
        <v>331</v>
      </c>
      <c r="W19" s="289">
        <v>23.001089043916529</v>
      </c>
      <c r="X19" s="288" t="s">
        <v>331</v>
      </c>
      <c r="Y19" s="288" t="s">
        <v>331</v>
      </c>
      <c r="Z19" s="289">
        <v>23.812025083381823</v>
      </c>
      <c r="AA19" s="288" t="s">
        <v>331</v>
      </c>
      <c r="AB19" s="288" t="s">
        <v>331</v>
      </c>
      <c r="AC19" s="289">
        <v>22.855779490749907</v>
      </c>
      <c r="AD19" s="288" t="s">
        <v>331</v>
      </c>
      <c r="AE19" s="288" t="s">
        <v>331</v>
      </c>
      <c r="AF19" s="271"/>
    </row>
    <row r="20" spans="1:32" s="63" customFormat="1" ht="18" customHeight="1">
      <c r="A20" s="286" t="s">
        <v>547</v>
      </c>
      <c r="B20" s="117" t="s">
        <v>557</v>
      </c>
      <c r="C20" s="287">
        <v>0</v>
      </c>
      <c r="D20" s="120">
        <v>3467</v>
      </c>
      <c r="E20" s="120">
        <v>3416.75</v>
      </c>
      <c r="F20" s="120">
        <v>3366.5</v>
      </c>
      <c r="G20" s="120">
        <v>3316.25</v>
      </c>
      <c r="H20" s="120">
        <v>3266</v>
      </c>
      <c r="I20" s="120">
        <v>3245.3333333333335</v>
      </c>
      <c r="J20" s="120">
        <v>3224.6666666666665</v>
      </c>
      <c r="K20" s="120">
        <v>3204</v>
      </c>
      <c r="L20" s="120">
        <v>3202.1242756484085</v>
      </c>
      <c r="M20" s="120">
        <v>3200.2485512968169</v>
      </c>
      <c r="N20" s="120">
        <v>3198.3728269452258</v>
      </c>
      <c r="O20" s="288" t="s">
        <v>331</v>
      </c>
      <c r="P20" s="288" t="s">
        <v>331</v>
      </c>
      <c r="Q20" s="120">
        <v>3181.5596817618048</v>
      </c>
      <c r="R20" s="288" t="s">
        <v>331</v>
      </c>
      <c r="S20" s="288" t="s">
        <v>331</v>
      </c>
      <c r="T20" s="120">
        <v>3074.9688201917133</v>
      </c>
      <c r="U20" s="288" t="s">
        <v>331</v>
      </c>
      <c r="V20" s="288" t="s">
        <v>331</v>
      </c>
      <c r="W20" s="289">
        <v>2981.0719987656216</v>
      </c>
      <c r="X20" s="288" t="s">
        <v>331</v>
      </c>
      <c r="Y20" s="288" t="s">
        <v>331</v>
      </c>
      <c r="Z20" s="289">
        <v>2943.2179987704758</v>
      </c>
      <c r="AA20" s="288" t="s">
        <v>331</v>
      </c>
      <c r="AB20" s="288" t="s">
        <v>331</v>
      </c>
      <c r="AC20" s="289">
        <v>3095.1891672276593</v>
      </c>
      <c r="AD20" s="288" t="s">
        <v>331</v>
      </c>
      <c r="AE20" s="288" t="s">
        <v>331</v>
      </c>
      <c r="AF20" s="271"/>
    </row>
    <row r="21" spans="1:32" s="63" customFormat="1" ht="18" customHeight="1">
      <c r="A21" s="284" t="s">
        <v>521</v>
      </c>
      <c r="B21" s="117" t="s">
        <v>522</v>
      </c>
      <c r="C21" s="287">
        <v>0</v>
      </c>
      <c r="D21" s="120">
        <f t="shared" ref="D21:N21" si="0">D20*1000/D6</f>
        <v>43.189272258146431</v>
      </c>
      <c r="E21" s="120">
        <f t="shared" si="0"/>
        <v>42.195313712571121</v>
      </c>
      <c r="F21" s="120">
        <f t="shared" si="0"/>
        <v>41.388971339664927</v>
      </c>
      <c r="G21" s="120">
        <f t="shared" si="0"/>
        <v>40.670920005828407</v>
      </c>
      <c r="H21" s="120">
        <f t="shared" si="0"/>
        <v>39.918110916590109</v>
      </c>
      <c r="I21" s="120">
        <f t="shared" si="0"/>
        <v>39.571366663072894</v>
      </c>
      <c r="J21" s="120">
        <f t="shared" si="0"/>
        <v>39.297704922633059</v>
      </c>
      <c r="K21" s="120">
        <f t="shared" si="0"/>
        <v>39.055542869547018</v>
      </c>
      <c r="L21" s="120">
        <f t="shared" si="0"/>
        <v>38.972600363463307</v>
      </c>
      <c r="M21" s="120">
        <f t="shared" si="0"/>
        <v>38.904289281701672</v>
      </c>
      <c r="N21" s="120">
        <f t="shared" si="0"/>
        <v>38.796229840808749</v>
      </c>
      <c r="O21" s="288" t="s">
        <v>331</v>
      </c>
      <c r="P21" s="288" t="s">
        <v>331</v>
      </c>
      <c r="Q21" s="120">
        <f>Q20*1000/Q6</f>
        <v>38.563962920694365</v>
      </c>
      <c r="R21" s="288" t="s">
        <v>331</v>
      </c>
      <c r="S21" s="288" t="s">
        <v>331</v>
      </c>
      <c r="T21" s="120">
        <f>T20*1000/T6</f>
        <v>37.400264132364775</v>
      </c>
      <c r="U21" s="288" t="s">
        <v>331</v>
      </c>
      <c r="V21" s="288" t="s">
        <v>331</v>
      </c>
      <c r="W21" s="120">
        <f>W20*1000/W6</f>
        <v>36.464997942983693</v>
      </c>
      <c r="X21" s="288" t="s">
        <v>331</v>
      </c>
      <c r="Y21" s="288" t="s">
        <v>331</v>
      </c>
      <c r="Z21" s="120">
        <f>Z20*1000/Z6</f>
        <v>36.44062276002694</v>
      </c>
      <c r="AA21" s="288" t="s">
        <v>331</v>
      </c>
      <c r="AB21" s="288" t="s">
        <v>331</v>
      </c>
      <c r="AC21" s="120">
        <f>AC20*1000/AC6</f>
        <v>37.507578821421028</v>
      </c>
      <c r="AD21" s="288" t="s">
        <v>331</v>
      </c>
      <c r="AE21" s="288" t="s">
        <v>331</v>
      </c>
      <c r="AF21" s="271"/>
    </row>
    <row r="22" spans="1:32" s="63" customFormat="1" ht="18" customHeight="1">
      <c r="A22" s="284" t="s">
        <v>111</v>
      </c>
      <c r="B22" s="117" t="s">
        <v>328</v>
      </c>
      <c r="C22" s="249">
        <v>0</v>
      </c>
      <c r="D22" s="120">
        <f t="shared" ref="D22:AD22" si="1">SUM(D24:D25)</f>
        <v>3635.2716962464224</v>
      </c>
      <c r="E22" s="120">
        <f t="shared" si="1"/>
        <v>3726.449507437057</v>
      </c>
      <c r="F22" s="120">
        <f t="shared" si="1"/>
        <v>3882.6888528684349</v>
      </c>
      <c r="G22" s="120">
        <f t="shared" si="1"/>
        <v>3835.4157979220918</v>
      </c>
      <c r="H22" s="120">
        <f t="shared" si="1"/>
        <v>3943.7287672164325</v>
      </c>
      <c r="I22" s="120">
        <f t="shared" si="1"/>
        <v>4058.9597891663702</v>
      </c>
      <c r="J22" s="120">
        <f t="shared" si="1"/>
        <v>4106.4545259633642</v>
      </c>
      <c r="K22" s="120">
        <f t="shared" si="1"/>
        <v>4101.8516569986132</v>
      </c>
      <c r="L22" s="120">
        <f t="shared" si="1"/>
        <v>4140.8766204037838</v>
      </c>
      <c r="M22" s="120">
        <f t="shared" si="1"/>
        <v>4147.4565983215298</v>
      </c>
      <c r="N22" s="120">
        <f t="shared" si="1"/>
        <v>4123.9120140250561</v>
      </c>
      <c r="O22" s="120">
        <f t="shared" si="1"/>
        <v>4156.0936362196353</v>
      </c>
      <c r="P22" s="120">
        <f t="shared" si="1"/>
        <v>4076.8368986233095</v>
      </c>
      <c r="Q22" s="120">
        <f t="shared" si="1"/>
        <v>4014.7789238671685</v>
      </c>
      <c r="R22" s="120">
        <f t="shared" si="1"/>
        <v>3885.6216513541203</v>
      </c>
      <c r="S22" s="120">
        <f t="shared" si="1"/>
        <v>3859.1487120781112</v>
      </c>
      <c r="T22" s="120">
        <f t="shared" si="1"/>
        <v>3803.1563065959572</v>
      </c>
      <c r="U22" s="120">
        <f t="shared" si="1"/>
        <v>3802.5917068316903</v>
      </c>
      <c r="V22" s="120">
        <f t="shared" si="1"/>
        <v>3788.0701428558723</v>
      </c>
      <c r="W22" s="120">
        <f t="shared" si="1"/>
        <v>3759.2287963245271</v>
      </c>
      <c r="X22" s="120">
        <f t="shared" si="1"/>
        <v>3775.3559610882326</v>
      </c>
      <c r="Y22" s="120">
        <f t="shared" si="1"/>
        <v>3671.0951851406144</v>
      </c>
      <c r="Z22" s="120">
        <f t="shared" si="1"/>
        <v>3783.8558854663261</v>
      </c>
      <c r="AA22" s="120">
        <f t="shared" si="1"/>
        <v>3713.1276083481812</v>
      </c>
      <c r="AB22" s="120">
        <f t="shared" si="1"/>
        <v>3753.5480502929568</v>
      </c>
      <c r="AC22" s="120">
        <f t="shared" si="1"/>
        <v>3825.6280580820285</v>
      </c>
      <c r="AD22" s="120">
        <f t="shared" si="1"/>
        <v>3792.0387765846499</v>
      </c>
      <c r="AE22" s="290" t="s">
        <v>330</v>
      </c>
      <c r="AF22" s="271"/>
    </row>
    <row r="23" spans="1:32" s="297" customFormat="1" ht="18" customHeight="1">
      <c r="A23" s="291" t="s">
        <v>515</v>
      </c>
      <c r="B23" s="292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8"/>
    </row>
    <row r="24" spans="1:32" s="63" customFormat="1" ht="18" customHeight="1">
      <c r="A24" s="286" t="s">
        <v>548</v>
      </c>
      <c r="B24" s="117" t="s">
        <v>328</v>
      </c>
      <c r="C24" s="120">
        <v>1246.6715175816978</v>
      </c>
      <c r="D24" s="120">
        <v>1326.4791122431425</v>
      </c>
      <c r="E24" s="120">
        <v>1348.7022167990958</v>
      </c>
      <c r="F24" s="120">
        <v>1364.0204224478398</v>
      </c>
      <c r="G24" s="120">
        <v>1317.4165754760038</v>
      </c>
      <c r="H24" s="120">
        <v>1392.2657428902585</v>
      </c>
      <c r="I24" s="120">
        <v>1413.6376392629786</v>
      </c>
      <c r="J24" s="120">
        <v>1413.6586370032537</v>
      </c>
      <c r="K24" s="120">
        <v>1393.327439989815</v>
      </c>
      <c r="L24" s="120">
        <v>1420.2592858562039</v>
      </c>
      <c r="M24" s="120">
        <v>1383.9902144087548</v>
      </c>
      <c r="N24" s="120">
        <v>1402.4397798901575</v>
      </c>
      <c r="O24" s="120">
        <v>1449.9225356964507</v>
      </c>
      <c r="P24" s="120">
        <v>1431.8384491229349</v>
      </c>
      <c r="Q24" s="120">
        <v>1451.5992209255098</v>
      </c>
      <c r="R24" s="120">
        <v>1409.2760031040202</v>
      </c>
      <c r="S24" s="120">
        <v>1367.2872318281554</v>
      </c>
      <c r="T24" s="120">
        <v>1358.7749776149244</v>
      </c>
      <c r="U24" s="120">
        <v>1325.7835720515488</v>
      </c>
      <c r="V24" s="120">
        <v>1347.8066782906224</v>
      </c>
      <c r="W24" s="120">
        <v>1351.6857958540654</v>
      </c>
      <c r="X24" s="120">
        <v>1366.0217299371493</v>
      </c>
      <c r="Y24" s="120">
        <v>1346.7984397908012</v>
      </c>
      <c r="Z24" s="120">
        <v>1358.529918525654</v>
      </c>
      <c r="AA24" s="120">
        <v>1394.6382186029628</v>
      </c>
      <c r="AB24" s="120">
        <v>1384.1715005809876</v>
      </c>
      <c r="AC24" s="120">
        <v>1405.4912777315938</v>
      </c>
      <c r="AD24" s="120">
        <v>1407.3796995874943</v>
      </c>
      <c r="AE24" s="290" t="s">
        <v>330</v>
      </c>
      <c r="AF24" s="271"/>
    </row>
    <row r="25" spans="1:32" s="63" customFormat="1" ht="18" customHeight="1">
      <c r="A25" s="286" t="s">
        <v>549</v>
      </c>
      <c r="B25" s="117" t="s">
        <v>328</v>
      </c>
      <c r="C25" s="120" t="s">
        <v>331</v>
      </c>
      <c r="D25" s="120">
        <v>2308.7925840032799</v>
      </c>
      <c r="E25" s="120">
        <v>2377.7472906379612</v>
      </c>
      <c r="F25" s="120">
        <v>2518.6684304205951</v>
      </c>
      <c r="G25" s="120">
        <v>2517.999222446088</v>
      </c>
      <c r="H25" s="120">
        <v>2551.463024326174</v>
      </c>
      <c r="I25" s="120">
        <v>2645.3221499033916</v>
      </c>
      <c r="J25" s="120">
        <v>2692.7958889601105</v>
      </c>
      <c r="K25" s="120">
        <v>2708.5242170087977</v>
      </c>
      <c r="L25" s="120">
        <v>2720.6173345475804</v>
      </c>
      <c r="M25" s="120">
        <v>2763.4663839127747</v>
      </c>
      <c r="N25" s="120">
        <v>2721.4722341348988</v>
      </c>
      <c r="O25" s="120">
        <v>2706.1711005231841</v>
      </c>
      <c r="P25" s="120">
        <v>2644.9984495003746</v>
      </c>
      <c r="Q25" s="120">
        <v>2563.1797029416584</v>
      </c>
      <c r="R25" s="120">
        <v>2476.3456482501001</v>
      </c>
      <c r="S25" s="120">
        <v>2491.861480249956</v>
      </c>
      <c r="T25" s="120">
        <v>2444.3813289810328</v>
      </c>
      <c r="U25" s="120">
        <v>2476.8081347801412</v>
      </c>
      <c r="V25" s="120">
        <v>2440.2634645652497</v>
      </c>
      <c r="W25" s="120">
        <v>2407.5430004704617</v>
      </c>
      <c r="X25" s="120">
        <v>2409.3342311510833</v>
      </c>
      <c r="Y25" s="120">
        <v>2324.2967453498131</v>
      </c>
      <c r="Z25" s="120">
        <v>2425.3259669406721</v>
      </c>
      <c r="AA25" s="120">
        <v>2318.4893897452184</v>
      </c>
      <c r="AB25" s="120">
        <v>2369.3765497119689</v>
      </c>
      <c r="AC25" s="120">
        <v>2420.1367803504345</v>
      </c>
      <c r="AD25" s="120">
        <v>2384.6590769971554</v>
      </c>
      <c r="AE25" s="290" t="s">
        <v>330</v>
      </c>
      <c r="AF25" s="271"/>
    </row>
    <row r="26" spans="1:32" s="63" customFormat="1" ht="18" customHeight="1">
      <c r="A26" s="299" t="s">
        <v>321</v>
      </c>
      <c r="B26" s="117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290"/>
      <c r="AF26" s="271"/>
    </row>
    <row r="27" spans="1:32" s="63" customFormat="1" ht="18" customHeight="1">
      <c r="A27" s="300" t="s">
        <v>550</v>
      </c>
      <c r="B27" s="117" t="s">
        <v>328</v>
      </c>
      <c r="C27" s="120" t="s">
        <v>331</v>
      </c>
      <c r="D27" s="120">
        <v>2435.8011046622059</v>
      </c>
      <c r="E27" s="120">
        <v>2617.5614063059343</v>
      </c>
      <c r="F27" s="120">
        <v>2557.907059492009</v>
      </c>
      <c r="G27" s="120">
        <v>2654.9780000000001</v>
      </c>
      <c r="H27" s="120">
        <v>2654.9780000000001</v>
      </c>
      <c r="I27" s="120">
        <v>2890.4050000000002</v>
      </c>
      <c r="J27" s="120">
        <v>2854.0050000000001</v>
      </c>
      <c r="K27" s="120">
        <v>2781.8380000000002</v>
      </c>
      <c r="L27" s="120">
        <v>2612.4580000000001</v>
      </c>
      <c r="M27" s="120">
        <v>2584.2249999999999</v>
      </c>
      <c r="N27" s="120">
        <v>2821.6779999999999</v>
      </c>
      <c r="O27" s="120">
        <v>2688.6860000000001</v>
      </c>
      <c r="P27" s="120">
        <v>2749.6595300000004</v>
      </c>
      <c r="Q27" s="120">
        <v>2634.1504689999997</v>
      </c>
      <c r="R27" s="120">
        <v>2590.7574224869963</v>
      </c>
      <c r="S27" s="120">
        <v>2622.2000144343451</v>
      </c>
      <c r="T27" s="120">
        <v>2258.5662574226221</v>
      </c>
      <c r="U27" s="120">
        <v>2558.1424858089149</v>
      </c>
      <c r="V27" s="120">
        <v>2477.7185485598102</v>
      </c>
      <c r="W27" s="120">
        <v>2675.6640000000002</v>
      </c>
      <c r="X27" s="120">
        <v>2333.4450000000002</v>
      </c>
      <c r="Y27" s="120">
        <v>2427.4580000000001</v>
      </c>
      <c r="Z27" s="120">
        <v>2555.9699999999998</v>
      </c>
      <c r="AA27" s="120">
        <v>2188.0410000000002</v>
      </c>
      <c r="AB27" s="120">
        <v>2301.6570000000002</v>
      </c>
      <c r="AC27" s="120">
        <v>2376.268</v>
      </c>
      <c r="AD27" s="120">
        <v>2342.306</v>
      </c>
      <c r="AE27" s="290" t="s">
        <v>330</v>
      </c>
      <c r="AF27" s="271"/>
    </row>
    <row r="28" spans="1:32" s="63" customFormat="1" ht="18" customHeight="1">
      <c r="A28" s="284" t="s">
        <v>523</v>
      </c>
      <c r="B28" s="117" t="s">
        <v>524</v>
      </c>
      <c r="C28" s="120" t="s">
        <v>331</v>
      </c>
      <c r="D28" s="120">
        <f t="shared" ref="D28:AD28" si="2">D22*1000/D6</f>
        <v>45.285474191381752</v>
      </c>
      <c r="E28" s="120">
        <f t="shared" si="2"/>
        <v>46.019962244929459</v>
      </c>
      <c r="F28" s="120">
        <f t="shared" si="2"/>
        <v>47.735184212745622</v>
      </c>
      <c r="G28" s="120">
        <f t="shared" si="2"/>
        <v>47.038036669846939</v>
      </c>
      <c r="H28" s="120">
        <f t="shared" si="2"/>
        <v>48.201531645649943</v>
      </c>
      <c r="I28" s="120">
        <f t="shared" si="2"/>
        <v>49.492169090315784</v>
      </c>
      <c r="J28" s="120">
        <f t="shared" si="2"/>
        <v>50.043695960156903</v>
      </c>
      <c r="K28" s="120">
        <f t="shared" si="2"/>
        <v>50.000013493892574</v>
      </c>
      <c r="L28" s="120">
        <f t="shared" si="2"/>
        <v>50.398021997046541</v>
      </c>
      <c r="M28" s="120">
        <f t="shared" si="2"/>
        <v>50.419162355067307</v>
      </c>
      <c r="N28" s="120">
        <f t="shared" si="2"/>
        <v>50.023010760817904</v>
      </c>
      <c r="O28" s="120">
        <f t="shared" si="2"/>
        <v>50.354504642295225</v>
      </c>
      <c r="P28" s="120">
        <f t="shared" si="2"/>
        <v>49.397241679782653</v>
      </c>
      <c r="Q28" s="120">
        <f t="shared" si="2"/>
        <v>48.663486164453509</v>
      </c>
      <c r="R28" s="120">
        <f t="shared" si="2"/>
        <v>47.133868932087935</v>
      </c>
      <c r="S28" s="120">
        <f t="shared" si="2"/>
        <v>46.882744567285435</v>
      </c>
      <c r="T28" s="120">
        <f t="shared" si="2"/>
        <v>46.257070793481923</v>
      </c>
      <c r="U28" s="120">
        <f t="shared" si="2"/>
        <v>46.371737256325787</v>
      </c>
      <c r="V28" s="120">
        <f t="shared" si="2"/>
        <v>46.307623903678412</v>
      </c>
      <c r="W28" s="120">
        <f t="shared" si="2"/>
        <v>45.983548999131877</v>
      </c>
      <c r="X28" s="120">
        <f t="shared" si="2"/>
        <v>46.999311087283907</v>
      </c>
      <c r="Y28" s="120">
        <f t="shared" si="2"/>
        <v>45.590244675053611</v>
      </c>
      <c r="Z28" s="120">
        <f t="shared" si="2"/>
        <v>46.848743435990045</v>
      </c>
      <c r="AA28" s="120">
        <f t="shared" si="2"/>
        <v>45.729580447035694</v>
      </c>
      <c r="AB28" s="120">
        <f t="shared" si="2"/>
        <v>45.67710467075981</v>
      </c>
      <c r="AC28" s="120">
        <f t="shared" si="2"/>
        <v>46.35905535249551</v>
      </c>
      <c r="AD28" s="120">
        <f t="shared" si="2"/>
        <v>45.801773793061322</v>
      </c>
      <c r="AE28" s="290" t="s">
        <v>330</v>
      </c>
      <c r="AF28" s="271"/>
    </row>
    <row r="29" spans="1:32" s="63" customFormat="1" ht="18" customHeight="1">
      <c r="A29" s="284" t="s">
        <v>525</v>
      </c>
      <c r="B29" s="117" t="s">
        <v>524</v>
      </c>
      <c r="C29" s="120" t="s">
        <v>331</v>
      </c>
      <c r="D29" s="120">
        <f t="shared" ref="D29:AD29" si="3">D22*1000/D7</f>
        <v>102.78710934618211</v>
      </c>
      <c r="E29" s="120">
        <f t="shared" si="3"/>
        <v>103.99635826238908</v>
      </c>
      <c r="F29" s="120">
        <f t="shared" si="3"/>
        <v>106.82501916617079</v>
      </c>
      <c r="G29" s="120">
        <f t="shared" si="3"/>
        <v>104.34872905387842</v>
      </c>
      <c r="H29" s="120">
        <f t="shared" si="3"/>
        <v>106.51889036676275</v>
      </c>
      <c r="I29" s="120">
        <f t="shared" si="3"/>
        <v>108.74641096226043</v>
      </c>
      <c r="J29" s="120">
        <f t="shared" si="3"/>
        <v>109.57631337500555</v>
      </c>
      <c r="K29" s="120">
        <f t="shared" si="3"/>
        <v>109.09832787862607</v>
      </c>
      <c r="L29" s="120">
        <f t="shared" si="3"/>
        <v>109.32358131606132</v>
      </c>
      <c r="M29" s="120">
        <f t="shared" si="3"/>
        <v>108.55227048241237</v>
      </c>
      <c r="N29" s="120">
        <f t="shared" si="3"/>
        <v>107.05481390976614</v>
      </c>
      <c r="O29" s="120">
        <f t="shared" si="3"/>
        <v>107.18625994454177</v>
      </c>
      <c r="P29" s="120">
        <f t="shared" si="3"/>
        <v>104.56511275435858</v>
      </c>
      <c r="Q29" s="120">
        <f t="shared" si="3"/>
        <v>102.58531592056337</v>
      </c>
      <c r="R29" s="120">
        <f t="shared" si="3"/>
        <v>99.178662804485171</v>
      </c>
      <c r="S29" s="120">
        <f t="shared" si="3"/>
        <v>97.04399909669101</v>
      </c>
      <c r="T29" s="120">
        <f t="shared" si="3"/>
        <v>95.744330763706699</v>
      </c>
      <c r="U29" s="120">
        <f t="shared" si="3"/>
        <v>94.884512097806422</v>
      </c>
      <c r="V29" s="120">
        <f t="shared" si="3"/>
        <v>94.256392118636256</v>
      </c>
      <c r="W29" s="120">
        <f t="shared" si="3"/>
        <v>93.278796960981794</v>
      </c>
      <c r="X29" s="120">
        <f t="shared" si="3"/>
        <v>95.554440928580931</v>
      </c>
      <c r="Y29" s="120">
        <f t="shared" si="3"/>
        <v>92.454609644158822</v>
      </c>
      <c r="Z29" s="120">
        <f t="shared" si="3"/>
        <v>94.755111949173013</v>
      </c>
      <c r="AA29" s="120">
        <f t="shared" si="3"/>
        <v>92.315837311625003</v>
      </c>
      <c r="AB29" s="120">
        <f t="shared" si="3"/>
        <v>92.059648549112325</v>
      </c>
      <c r="AC29" s="120">
        <f t="shared" si="3"/>
        <v>93.40140281945429</v>
      </c>
      <c r="AD29" s="120">
        <f t="shared" si="3"/>
        <v>91.808027711230139</v>
      </c>
      <c r="AE29" s="290" t="s">
        <v>330</v>
      </c>
      <c r="AF29" s="271"/>
    </row>
    <row r="30" spans="1:32" s="63" customFormat="1" ht="18" customHeight="1">
      <c r="A30" s="284" t="s">
        <v>526</v>
      </c>
      <c r="B30" s="117" t="s">
        <v>328</v>
      </c>
      <c r="C30" s="120" t="s">
        <v>331</v>
      </c>
      <c r="D30" s="120">
        <f t="shared" ref="D30:L30" si="4">SUM(D32:D33)</f>
        <v>3159.4298096042539</v>
      </c>
      <c r="E30" s="120">
        <f t="shared" si="4"/>
        <v>3101.7963998247046</v>
      </c>
      <c r="F30" s="120">
        <f t="shared" si="4"/>
        <v>3286.7713214725377</v>
      </c>
      <c r="G30" s="120">
        <f t="shared" si="4"/>
        <v>3184.7875021815544</v>
      </c>
      <c r="H30" s="120">
        <f t="shared" si="4"/>
        <v>3340.7933122034133</v>
      </c>
      <c r="I30" s="120">
        <f t="shared" si="4"/>
        <v>3579.7223618854555</v>
      </c>
      <c r="J30" s="120">
        <f t="shared" si="4"/>
        <v>3578.7503732993641</v>
      </c>
      <c r="K30" s="120">
        <f t="shared" si="4"/>
        <v>3486.195681997202</v>
      </c>
      <c r="L30" s="120">
        <f t="shared" si="4"/>
        <v>3356.0826757595278</v>
      </c>
      <c r="M30" s="120">
        <v>3296.3680607265114</v>
      </c>
      <c r="N30" s="120">
        <v>3536.0600678379383</v>
      </c>
      <c r="O30" s="120">
        <v>3440.2800994049348</v>
      </c>
      <c r="P30" s="120">
        <v>3451.1654409211114</v>
      </c>
      <c r="Q30" s="120">
        <v>3350.0780475845813</v>
      </c>
      <c r="R30" s="120">
        <v>3274.146253790233</v>
      </c>
      <c r="S30" s="120">
        <v>3273.4157574426076</v>
      </c>
      <c r="T30" s="120">
        <v>2911.9376440192409</v>
      </c>
      <c r="U30" s="120">
        <v>3168.843258795092</v>
      </c>
      <c r="V30" s="120">
        <v>3110.743472794542</v>
      </c>
      <c r="W30" s="120">
        <v>3285.595920247802</v>
      </c>
      <c r="X30" s="120">
        <v>3009.4895956002733</v>
      </c>
      <c r="Y30" s="120">
        <v>3061.8551509273539</v>
      </c>
      <c r="Z30" s="120">
        <v>3186.9151601193394</v>
      </c>
      <c r="AA30" s="120">
        <v>2902.9265633005775</v>
      </c>
      <c r="AB30" s="120">
        <v>2985.2044902184589</v>
      </c>
      <c r="AC30" s="120">
        <v>3061.1374915756546</v>
      </c>
      <c r="AD30" s="120">
        <v>3023.4110733195644</v>
      </c>
      <c r="AE30" s="290" t="s">
        <v>330</v>
      </c>
      <c r="AF30" s="271"/>
    </row>
    <row r="31" spans="1:32" s="297" customFormat="1" ht="18" customHeight="1">
      <c r="A31" s="291" t="s">
        <v>515</v>
      </c>
      <c r="B31" s="292"/>
      <c r="C31" s="301"/>
      <c r="D31" s="294"/>
      <c r="E31" s="294"/>
      <c r="F31" s="294"/>
      <c r="G31" s="294"/>
      <c r="H31" s="294"/>
      <c r="I31" s="294"/>
      <c r="J31" s="294"/>
      <c r="K31" s="294"/>
      <c r="L31" s="294"/>
      <c r="M31" s="294"/>
      <c r="N31" s="294"/>
      <c r="O31" s="294"/>
      <c r="P31" s="294"/>
      <c r="Q31" s="294"/>
      <c r="R31" s="294"/>
      <c r="S31" s="294"/>
      <c r="T31" s="294"/>
      <c r="U31" s="294"/>
      <c r="V31" s="294"/>
      <c r="W31" s="294"/>
      <c r="X31" s="294"/>
      <c r="Y31" s="294"/>
      <c r="Z31" s="294"/>
      <c r="AA31" s="294"/>
      <c r="AB31" s="294"/>
      <c r="AC31" s="294"/>
      <c r="AD31" s="294"/>
      <c r="AE31" s="298"/>
    </row>
    <row r="32" spans="1:32" s="63" customFormat="1" ht="18" customHeight="1">
      <c r="A32" s="286" t="s">
        <v>551</v>
      </c>
      <c r="B32" s="267" t="s">
        <v>328</v>
      </c>
      <c r="C32" s="120">
        <f>C24</f>
        <v>1246.6715175816978</v>
      </c>
      <c r="D32" s="120">
        <f>D24</f>
        <v>1326.4791122431425</v>
      </c>
      <c r="E32" s="120">
        <f t="shared" ref="E32:AD32" si="5">E24</f>
        <v>1348.7022167990958</v>
      </c>
      <c r="F32" s="120">
        <f t="shared" si="5"/>
        <v>1364.0204224478398</v>
      </c>
      <c r="G32" s="120">
        <f t="shared" si="5"/>
        <v>1317.4165754760038</v>
      </c>
      <c r="H32" s="120">
        <f t="shared" si="5"/>
        <v>1392.2657428902585</v>
      </c>
      <c r="I32" s="120">
        <f t="shared" si="5"/>
        <v>1413.6376392629786</v>
      </c>
      <c r="J32" s="120">
        <f t="shared" si="5"/>
        <v>1413.6586370032537</v>
      </c>
      <c r="K32" s="120">
        <f t="shared" si="5"/>
        <v>1393.327439989815</v>
      </c>
      <c r="L32" s="120">
        <f t="shared" si="5"/>
        <v>1420.2592858562039</v>
      </c>
      <c r="M32" s="120">
        <f t="shared" si="5"/>
        <v>1383.9902144087548</v>
      </c>
      <c r="N32" s="120">
        <f t="shared" si="5"/>
        <v>1402.4397798901575</v>
      </c>
      <c r="O32" s="120">
        <f t="shared" si="5"/>
        <v>1449.9225356964507</v>
      </c>
      <c r="P32" s="120">
        <f t="shared" si="5"/>
        <v>1431.8384491229349</v>
      </c>
      <c r="Q32" s="120">
        <f t="shared" si="5"/>
        <v>1451.5992209255098</v>
      </c>
      <c r="R32" s="120">
        <f t="shared" si="5"/>
        <v>1409.2760031040202</v>
      </c>
      <c r="S32" s="120">
        <f t="shared" si="5"/>
        <v>1367.2872318281554</v>
      </c>
      <c r="T32" s="120">
        <f t="shared" si="5"/>
        <v>1358.7749776149244</v>
      </c>
      <c r="U32" s="120">
        <f t="shared" si="5"/>
        <v>1325.7835720515488</v>
      </c>
      <c r="V32" s="120">
        <f t="shared" si="5"/>
        <v>1347.8066782906224</v>
      </c>
      <c r="W32" s="120">
        <f t="shared" si="5"/>
        <v>1351.6857958540654</v>
      </c>
      <c r="X32" s="120">
        <f t="shared" si="5"/>
        <v>1366.0217299371493</v>
      </c>
      <c r="Y32" s="120">
        <f t="shared" si="5"/>
        <v>1346.7984397908012</v>
      </c>
      <c r="Z32" s="120">
        <f t="shared" si="5"/>
        <v>1358.529918525654</v>
      </c>
      <c r="AA32" s="120">
        <f t="shared" si="5"/>
        <v>1394.6382186029628</v>
      </c>
      <c r="AB32" s="120">
        <f t="shared" si="5"/>
        <v>1384.1715005809876</v>
      </c>
      <c r="AC32" s="120">
        <f t="shared" si="5"/>
        <v>1405.4912777315938</v>
      </c>
      <c r="AD32" s="120">
        <f t="shared" si="5"/>
        <v>1407.3796995874943</v>
      </c>
      <c r="AE32" s="290" t="s">
        <v>330</v>
      </c>
      <c r="AF32" s="271"/>
    </row>
    <row r="33" spans="1:32" s="63" customFormat="1" ht="18" customHeight="1">
      <c r="A33" s="286" t="s">
        <v>552</v>
      </c>
      <c r="B33" s="117" t="s">
        <v>328</v>
      </c>
      <c r="C33" s="120" t="s">
        <v>331</v>
      </c>
      <c r="D33" s="120">
        <v>1832.9506973611115</v>
      </c>
      <c r="E33" s="120">
        <v>1753.0941830256088</v>
      </c>
      <c r="F33" s="120">
        <v>1922.7508990246979</v>
      </c>
      <c r="G33" s="120">
        <v>1867.3709267055506</v>
      </c>
      <c r="H33" s="120">
        <v>1948.5275693131548</v>
      </c>
      <c r="I33" s="120">
        <v>2166.0847226224769</v>
      </c>
      <c r="J33" s="120">
        <v>2165.0917362961104</v>
      </c>
      <c r="K33" s="120">
        <v>2092.8682420073869</v>
      </c>
      <c r="L33" s="120">
        <v>1935.8233899033239</v>
      </c>
      <c r="M33" s="120">
        <f>M30-M32</f>
        <v>1912.3778463177566</v>
      </c>
      <c r="N33" s="120">
        <f t="shared" ref="N33:AD33" si="6">N30-N32</f>
        <v>2133.6202879477805</v>
      </c>
      <c r="O33" s="120">
        <f t="shared" si="6"/>
        <v>1990.3575637084841</v>
      </c>
      <c r="P33" s="120">
        <f t="shared" si="6"/>
        <v>2019.3269917981766</v>
      </c>
      <c r="Q33" s="120">
        <f t="shared" si="6"/>
        <v>1898.4788266590715</v>
      </c>
      <c r="R33" s="120">
        <f t="shared" si="6"/>
        <v>1864.8702506862128</v>
      </c>
      <c r="S33" s="120">
        <f t="shared" si="6"/>
        <v>1906.1285256144522</v>
      </c>
      <c r="T33" s="120">
        <f t="shared" si="6"/>
        <v>1553.1626664043165</v>
      </c>
      <c r="U33" s="120">
        <f t="shared" si="6"/>
        <v>1843.0596867435431</v>
      </c>
      <c r="V33" s="120">
        <f t="shared" si="6"/>
        <v>1762.9367945039196</v>
      </c>
      <c r="W33" s="120">
        <f t="shared" si="6"/>
        <v>1933.9101243937366</v>
      </c>
      <c r="X33" s="120">
        <f t="shared" si="6"/>
        <v>1643.467865663124</v>
      </c>
      <c r="Y33" s="120">
        <f t="shared" si="6"/>
        <v>1715.0567111365526</v>
      </c>
      <c r="Z33" s="120">
        <f t="shared" si="6"/>
        <v>1828.3852415936854</v>
      </c>
      <c r="AA33" s="120">
        <f t="shared" si="6"/>
        <v>1508.2883446976148</v>
      </c>
      <c r="AB33" s="120">
        <f t="shared" si="6"/>
        <v>1601.0329896374712</v>
      </c>
      <c r="AC33" s="120">
        <f t="shared" si="6"/>
        <v>1655.6462138440609</v>
      </c>
      <c r="AD33" s="120">
        <f t="shared" si="6"/>
        <v>1616.0313737320701</v>
      </c>
      <c r="AE33" s="290" t="s">
        <v>330</v>
      </c>
      <c r="AF33" s="271"/>
    </row>
    <row r="34" spans="1:32" s="63" customFormat="1" ht="18" customHeight="1">
      <c r="A34" s="284" t="s">
        <v>527</v>
      </c>
      <c r="B34" s="117" t="s">
        <v>553</v>
      </c>
      <c r="C34" s="249" t="s">
        <v>331</v>
      </c>
      <c r="D34" s="249" t="s">
        <v>331</v>
      </c>
      <c r="E34" s="249" t="s">
        <v>331</v>
      </c>
      <c r="F34" s="249" t="s">
        <v>331</v>
      </c>
      <c r="G34" s="249" t="s">
        <v>331</v>
      </c>
      <c r="H34" s="303">
        <v>236.17787043788294</v>
      </c>
      <c r="I34" s="303">
        <v>251.13048105874407</v>
      </c>
      <c r="J34" s="303">
        <v>253.44130487732113</v>
      </c>
      <c r="K34" s="303">
        <v>246.25561352576909</v>
      </c>
      <c r="L34" s="303">
        <v>237.08182332114441</v>
      </c>
      <c r="M34" s="303">
        <v>233.27453855796165</v>
      </c>
      <c r="N34" s="303">
        <v>250.30052123609218</v>
      </c>
      <c r="O34" s="303">
        <v>243.45893478227339</v>
      </c>
      <c r="P34" s="303">
        <v>243.55762916462493</v>
      </c>
      <c r="Q34" s="303">
        <v>236.43505909575012</v>
      </c>
      <c r="R34" s="303">
        <v>231.20311460625027</v>
      </c>
      <c r="S34" s="303">
        <v>231.76339260122424</v>
      </c>
      <c r="T34" s="303">
        <v>205.97748703579131</v>
      </c>
      <c r="U34" s="303">
        <v>224.73429157292264</v>
      </c>
      <c r="V34" s="303">
        <v>221.41143041110175</v>
      </c>
      <c r="W34" s="303">
        <v>235.01027747851455</v>
      </c>
      <c r="X34" s="303">
        <v>216.51992087059293</v>
      </c>
      <c r="Y34" s="303">
        <v>219.05442650148427</v>
      </c>
      <c r="Z34" s="303">
        <v>227.75890739360381</v>
      </c>
      <c r="AA34" s="303">
        <v>205.55157734803112</v>
      </c>
      <c r="AB34" s="303">
        <v>213.10143484503445</v>
      </c>
      <c r="AC34" s="303">
        <v>218.35605604612158</v>
      </c>
      <c r="AD34" s="303">
        <v>191.2148830251044</v>
      </c>
      <c r="AE34" s="290" t="s">
        <v>330</v>
      </c>
      <c r="AF34" s="271"/>
    </row>
    <row r="35" spans="1:32" s="63" customFormat="1" ht="18" customHeight="1">
      <c r="A35" s="291" t="s">
        <v>515</v>
      </c>
      <c r="B35" s="117"/>
      <c r="C35" s="249"/>
      <c r="D35" s="249"/>
      <c r="E35" s="249"/>
      <c r="F35" s="249"/>
      <c r="G35" s="249"/>
      <c r="H35" s="302"/>
      <c r="I35" s="302"/>
      <c r="J35" s="302"/>
      <c r="K35" s="302"/>
      <c r="L35" s="302"/>
      <c r="M35" s="302"/>
      <c r="N35" s="302"/>
      <c r="O35" s="302"/>
      <c r="P35" s="302"/>
      <c r="Q35" s="302"/>
      <c r="R35" s="302"/>
      <c r="S35" s="302"/>
      <c r="T35" s="302"/>
      <c r="U35" s="302"/>
      <c r="V35" s="302"/>
      <c r="W35" s="302"/>
      <c r="X35" s="302"/>
      <c r="Y35" s="302"/>
      <c r="Z35" s="302"/>
      <c r="AA35" s="302"/>
      <c r="AB35" s="302"/>
      <c r="AC35" s="302"/>
      <c r="AD35" s="116"/>
      <c r="AE35" s="290"/>
      <c r="AF35" s="271"/>
    </row>
    <row r="36" spans="1:32" s="63" customFormat="1" ht="18" customHeight="1">
      <c r="A36" s="286" t="s">
        <v>558</v>
      </c>
      <c r="B36" s="117" t="s">
        <v>553</v>
      </c>
      <c r="C36" s="249" t="s">
        <v>331</v>
      </c>
      <c r="D36" s="249" t="s">
        <v>331</v>
      </c>
      <c r="E36" s="249" t="s">
        <v>331</v>
      </c>
      <c r="F36" s="249" t="s">
        <v>331</v>
      </c>
      <c r="G36" s="249" t="s">
        <v>331</v>
      </c>
      <c r="H36" s="303">
        <v>102.0052462886578</v>
      </c>
      <c r="I36" s="303">
        <v>103.57516116078409</v>
      </c>
      <c r="J36" s="303">
        <v>103.53803618743655</v>
      </c>
      <c r="K36" s="303">
        <v>102.07251413571596</v>
      </c>
      <c r="L36" s="303">
        <v>104.05563788814536</v>
      </c>
      <c r="M36" s="303">
        <v>102.10260982395641</v>
      </c>
      <c r="N36" s="303">
        <v>103.49039359831005</v>
      </c>
      <c r="O36" s="303">
        <v>107.21756140001325</v>
      </c>
      <c r="P36" s="303">
        <v>105.91951123803516</v>
      </c>
      <c r="Q36" s="303">
        <v>107.52120426282994</v>
      </c>
      <c r="R36" s="303">
        <v>104.8052023376824</v>
      </c>
      <c r="S36" s="303">
        <v>101.73491490597885</v>
      </c>
      <c r="T36" s="303">
        <v>101.37471667501505</v>
      </c>
      <c r="U36" s="303">
        <v>99.465703611901858</v>
      </c>
      <c r="V36" s="303">
        <v>102.00870200050402</v>
      </c>
      <c r="W36" s="303">
        <v>102.22766724405174</v>
      </c>
      <c r="X36" s="303">
        <v>103.36288463006927</v>
      </c>
      <c r="Y36" s="303">
        <v>102.9807109780118</v>
      </c>
      <c r="Z36" s="303">
        <v>103.5330773613715</v>
      </c>
      <c r="AA36" s="303">
        <v>102.84390978501531</v>
      </c>
      <c r="AB36" s="303">
        <v>104.23004920022611</v>
      </c>
      <c r="AC36" s="303">
        <v>105.72454046172885</v>
      </c>
      <c r="AD36" s="303">
        <v>105.26352890424539</v>
      </c>
      <c r="AE36" s="290" t="s">
        <v>330</v>
      </c>
      <c r="AF36" s="271"/>
    </row>
    <row r="37" spans="1:32" s="63" customFormat="1" ht="18" customHeight="1">
      <c r="A37" s="286" t="s">
        <v>559</v>
      </c>
      <c r="B37" s="117" t="s">
        <v>553</v>
      </c>
      <c r="C37" s="249" t="s">
        <v>331</v>
      </c>
      <c r="D37" s="249" t="s">
        <v>331</v>
      </c>
      <c r="E37" s="249" t="s">
        <v>331</v>
      </c>
      <c r="F37" s="249" t="s">
        <v>331</v>
      </c>
      <c r="G37" s="249" t="s">
        <v>331</v>
      </c>
      <c r="H37" s="303">
        <f>H34-H36</f>
        <v>134.17262414922516</v>
      </c>
      <c r="I37" s="303">
        <f t="shared" ref="I37:AD37" si="7">I34-I36</f>
        <v>147.55531989795998</v>
      </c>
      <c r="J37" s="303">
        <f t="shared" si="7"/>
        <v>149.90326868988458</v>
      </c>
      <c r="K37" s="303">
        <f t="shared" si="7"/>
        <v>144.18309939005314</v>
      </c>
      <c r="L37" s="303">
        <f t="shared" si="7"/>
        <v>133.02618543299906</v>
      </c>
      <c r="M37" s="303">
        <f t="shared" si="7"/>
        <v>131.17192873400523</v>
      </c>
      <c r="N37" s="303">
        <f t="shared" si="7"/>
        <v>146.81012763778213</v>
      </c>
      <c r="O37" s="303">
        <f t="shared" si="7"/>
        <v>136.24137338226012</v>
      </c>
      <c r="P37" s="303">
        <f t="shared" si="7"/>
        <v>137.63811792658976</v>
      </c>
      <c r="Q37" s="303">
        <f t="shared" si="7"/>
        <v>128.91385483292018</v>
      </c>
      <c r="R37" s="303">
        <f t="shared" si="7"/>
        <v>126.39791226856786</v>
      </c>
      <c r="S37" s="303">
        <f t="shared" si="7"/>
        <v>130.02847769524539</v>
      </c>
      <c r="T37" s="303">
        <f t="shared" si="7"/>
        <v>104.60277036077626</v>
      </c>
      <c r="U37" s="303">
        <f t="shared" si="7"/>
        <v>125.26858796102078</v>
      </c>
      <c r="V37" s="303">
        <f t="shared" si="7"/>
        <v>119.40272841059773</v>
      </c>
      <c r="W37" s="303">
        <f t="shared" si="7"/>
        <v>132.78261023446282</v>
      </c>
      <c r="X37" s="303">
        <f t="shared" si="7"/>
        <v>113.15703624052365</v>
      </c>
      <c r="Y37" s="303">
        <f t="shared" si="7"/>
        <v>116.07371552347247</v>
      </c>
      <c r="Z37" s="303">
        <f t="shared" si="7"/>
        <v>124.22583003223231</v>
      </c>
      <c r="AA37" s="303">
        <f t="shared" si="7"/>
        <v>102.7076675630158</v>
      </c>
      <c r="AB37" s="303">
        <f t="shared" si="7"/>
        <v>108.87138564480834</v>
      </c>
      <c r="AC37" s="303">
        <f t="shared" si="7"/>
        <v>112.63151558439273</v>
      </c>
      <c r="AD37" s="303">
        <f t="shared" si="7"/>
        <v>85.951354120859008</v>
      </c>
      <c r="AE37" s="290" t="s">
        <v>330</v>
      </c>
      <c r="AF37" s="271"/>
    </row>
    <row r="38" spans="1:32" s="63" customFormat="1" ht="18" customHeight="1">
      <c r="A38" s="284" t="s">
        <v>502</v>
      </c>
      <c r="B38" s="151" t="s">
        <v>560</v>
      </c>
      <c r="C38" s="249" t="s">
        <v>331</v>
      </c>
      <c r="D38" s="249" t="s">
        <v>331</v>
      </c>
      <c r="E38" s="249" t="s">
        <v>331</v>
      </c>
      <c r="F38" s="249" t="s">
        <v>331</v>
      </c>
      <c r="G38" s="249" t="s">
        <v>331</v>
      </c>
      <c r="H38" s="303">
        <v>6.8860007999361805</v>
      </c>
      <c r="I38" s="303">
        <v>6.9840925570426204</v>
      </c>
      <c r="J38" s="303">
        <v>6.8407707159274098</v>
      </c>
      <c r="K38" s="303">
        <v>6.5385112712296651</v>
      </c>
      <c r="L38" s="303">
        <v>6.3198542302143395</v>
      </c>
      <c r="M38" s="303">
        <v>5.8309623639337964</v>
      </c>
      <c r="N38" s="303">
        <v>5.7746228910921964</v>
      </c>
      <c r="O38" s="303">
        <v>4.7034555925645627</v>
      </c>
      <c r="P38" s="303">
        <v>4.2990477000051888</v>
      </c>
      <c r="Q38" s="303">
        <v>3.975560658483059</v>
      </c>
      <c r="R38" s="303">
        <v>3.6475335296955866</v>
      </c>
      <c r="S38" s="303">
        <v>3.6212638974574731</v>
      </c>
      <c r="T38" s="303">
        <v>3.4047121077459779</v>
      </c>
      <c r="U38" s="303">
        <v>3.4981362316465576</v>
      </c>
      <c r="V38" s="303">
        <v>3.3690551119364409</v>
      </c>
      <c r="W38" s="303">
        <v>3.6809969909915194</v>
      </c>
      <c r="X38" s="303">
        <v>3.6663408665801067</v>
      </c>
      <c r="Y38" s="303">
        <v>3.1647782415371877</v>
      </c>
      <c r="Z38" s="303">
        <v>3.1600377095417045</v>
      </c>
      <c r="AA38" s="303">
        <v>3.0255829021789915</v>
      </c>
      <c r="AB38" s="303">
        <v>3.1090660857383328</v>
      </c>
      <c r="AC38" s="303">
        <v>3.1042803442534899</v>
      </c>
      <c r="AD38" s="303">
        <v>3.0739925879272567</v>
      </c>
      <c r="AE38" s="290" t="s">
        <v>330</v>
      </c>
      <c r="AF38" s="271"/>
    </row>
    <row r="39" spans="1:32" s="63" customFormat="1" ht="18" customHeight="1">
      <c r="A39" s="284" t="s">
        <v>528</v>
      </c>
      <c r="B39" s="151" t="s">
        <v>560</v>
      </c>
      <c r="C39" s="249" t="s">
        <v>331</v>
      </c>
      <c r="D39" s="249" t="s">
        <v>331</v>
      </c>
      <c r="E39" s="249" t="s">
        <v>331</v>
      </c>
      <c r="F39" s="249" t="s">
        <v>331</v>
      </c>
      <c r="G39" s="249" t="s">
        <v>331</v>
      </c>
      <c r="H39" s="303">
        <v>86.273500548664018</v>
      </c>
      <c r="I39" s="303">
        <v>85.350341022440887</v>
      </c>
      <c r="J39" s="303">
        <v>80.58193130294616</v>
      </c>
      <c r="K39" s="303">
        <v>76.003261221209144</v>
      </c>
      <c r="L39" s="303">
        <v>74.176961187593932</v>
      </c>
      <c r="M39" s="303">
        <v>70.384374793411183</v>
      </c>
      <c r="N39" s="303">
        <v>71.700353081541749</v>
      </c>
      <c r="O39" s="303">
        <v>67.815419235606683</v>
      </c>
      <c r="P39" s="303">
        <v>67.230550340830789</v>
      </c>
      <c r="Q39" s="303">
        <v>63.98803709201416</v>
      </c>
      <c r="R39" s="303">
        <v>62.63752293289626</v>
      </c>
      <c r="S39" s="303">
        <v>61.95834556343852</v>
      </c>
      <c r="T39" s="303">
        <v>58.603234181142525</v>
      </c>
      <c r="U39" s="303">
        <v>60.57728277393818</v>
      </c>
      <c r="V39" s="303">
        <v>61.229576023326103</v>
      </c>
      <c r="W39" s="303">
        <v>70.844994508948403</v>
      </c>
      <c r="X39" s="303">
        <v>64.956948564232462</v>
      </c>
      <c r="Y39" s="303">
        <v>59.210636620970732</v>
      </c>
      <c r="Z39" s="303">
        <v>60.334855333278099</v>
      </c>
      <c r="AA39" s="303">
        <v>54.290522750619601</v>
      </c>
      <c r="AB39" s="303">
        <v>57.428384200362331</v>
      </c>
      <c r="AC39" s="303">
        <v>60.005468194741411</v>
      </c>
      <c r="AD39" s="303">
        <v>58.611536645580308</v>
      </c>
      <c r="AE39" s="290" t="s">
        <v>330</v>
      </c>
      <c r="AF39" s="271"/>
    </row>
    <row r="40" spans="1:32" s="63" customFormat="1" ht="18" customHeight="1">
      <c r="A40" s="284" t="s">
        <v>529</v>
      </c>
      <c r="B40" s="151" t="s">
        <v>560</v>
      </c>
      <c r="C40" s="249" t="s">
        <v>331</v>
      </c>
      <c r="D40" s="249" t="s">
        <v>331</v>
      </c>
      <c r="E40" s="249" t="s">
        <v>331</v>
      </c>
      <c r="F40" s="249" t="s">
        <v>331</v>
      </c>
      <c r="G40" s="249" t="s">
        <v>331</v>
      </c>
      <c r="H40" s="303">
        <v>167.18156519242839</v>
      </c>
      <c r="I40" s="303">
        <v>154.93597224408299</v>
      </c>
      <c r="J40" s="303">
        <v>128.17606205753069</v>
      </c>
      <c r="K40" s="303">
        <v>108.73804469166798</v>
      </c>
      <c r="L40" s="303">
        <v>92.848700944364765</v>
      </c>
      <c r="M40" s="303">
        <v>80.558459566824524</v>
      </c>
      <c r="N40" s="303">
        <v>85.777282164618768</v>
      </c>
      <c r="O40" s="303">
        <v>67.861828434984233</v>
      </c>
      <c r="P40" s="303">
        <v>60.824394071723916</v>
      </c>
      <c r="Q40" s="303">
        <v>50.419370948746028</v>
      </c>
      <c r="R40" s="303">
        <v>49.093964199037586</v>
      </c>
      <c r="S40" s="303">
        <v>52.95767337056111</v>
      </c>
      <c r="T40" s="303">
        <v>37.213703294260029</v>
      </c>
      <c r="U40" s="303">
        <v>47.947129461268837</v>
      </c>
      <c r="V40" s="303">
        <v>35.219269191785436</v>
      </c>
      <c r="W40" s="303">
        <v>37.929450012591019</v>
      </c>
      <c r="X40" s="303">
        <v>30.412872300395733</v>
      </c>
      <c r="Y40" s="303">
        <v>19.564844540660442</v>
      </c>
      <c r="Z40" s="303">
        <v>16.809219446639329</v>
      </c>
      <c r="AA40" s="303">
        <v>14.471502692987899</v>
      </c>
      <c r="AB40" s="303">
        <v>16.054816980929498</v>
      </c>
      <c r="AC40" s="303">
        <v>13.61484848307335</v>
      </c>
      <c r="AD40" s="303">
        <v>13.455719475507902</v>
      </c>
      <c r="AE40" s="290" t="s">
        <v>330</v>
      </c>
      <c r="AF40" s="271"/>
    </row>
    <row r="41" spans="1:32" s="63" customFormat="1" ht="18" customHeight="1">
      <c r="A41" s="284" t="s">
        <v>530</v>
      </c>
      <c r="B41" s="151" t="s">
        <v>560</v>
      </c>
      <c r="C41" s="249" t="s">
        <v>331</v>
      </c>
      <c r="D41" s="249" t="s">
        <v>331</v>
      </c>
      <c r="E41" s="249" t="s">
        <v>331</v>
      </c>
      <c r="F41" s="249" t="s">
        <v>331</v>
      </c>
      <c r="G41" s="249" t="s">
        <v>331</v>
      </c>
      <c r="H41" s="303">
        <v>686.24148286878858</v>
      </c>
      <c r="I41" s="303">
        <v>663.17652596265555</v>
      </c>
      <c r="J41" s="303">
        <v>638.44117592761609</v>
      </c>
      <c r="K41" s="303">
        <v>616.39013227315979</v>
      </c>
      <c r="L41" s="303">
        <v>603.29635038679703</v>
      </c>
      <c r="M41" s="303">
        <v>567.20890650751664</v>
      </c>
      <c r="N41" s="303">
        <v>559.73683579131136</v>
      </c>
      <c r="O41" s="303">
        <v>522.94670824304228</v>
      </c>
      <c r="P41" s="303">
        <v>491.19163276220871</v>
      </c>
      <c r="Q41" s="303">
        <v>464.97850089233168</v>
      </c>
      <c r="R41" s="303">
        <v>432.1436033056994</v>
      </c>
      <c r="S41" s="303">
        <v>416.76360009559454</v>
      </c>
      <c r="T41" s="303">
        <v>376.94039387072655</v>
      </c>
      <c r="U41" s="303">
        <v>347.50134851606634</v>
      </c>
      <c r="V41" s="303">
        <v>319.42662887753619</v>
      </c>
      <c r="W41" s="303">
        <v>319.80468854317547</v>
      </c>
      <c r="X41" s="303">
        <v>303.14695957687087</v>
      </c>
      <c r="Y41" s="303">
        <v>262.56633283856888</v>
      </c>
      <c r="Z41" s="303">
        <v>272.32468290623206</v>
      </c>
      <c r="AA41" s="303">
        <v>273.5062417105687</v>
      </c>
      <c r="AB41" s="303">
        <v>274.44234248960788</v>
      </c>
      <c r="AC41" s="303">
        <v>275.67324851335087</v>
      </c>
      <c r="AD41" s="303">
        <v>271.94178667371267</v>
      </c>
      <c r="AE41" s="290" t="s">
        <v>330</v>
      </c>
      <c r="AF41" s="271"/>
    </row>
    <row r="42" spans="1:32" s="63" customFormat="1" ht="18" customHeight="1">
      <c r="A42" s="284" t="s">
        <v>337</v>
      </c>
      <c r="B42" s="151" t="s">
        <v>560</v>
      </c>
      <c r="C42" s="249" t="s">
        <v>331</v>
      </c>
      <c r="D42" s="249" t="s">
        <v>331</v>
      </c>
      <c r="E42" s="249" t="s">
        <v>331</v>
      </c>
      <c r="F42" s="249" t="s">
        <v>331</v>
      </c>
      <c r="G42" s="249" t="s">
        <v>331</v>
      </c>
      <c r="H42" s="303">
        <v>999.095949505063</v>
      </c>
      <c r="I42" s="303">
        <v>955.96984432713418</v>
      </c>
      <c r="J42" s="303">
        <v>917.51460078947753</v>
      </c>
      <c r="K42" s="303">
        <v>873.55102267971915</v>
      </c>
      <c r="L42" s="303">
        <v>813.96488661044191</v>
      </c>
      <c r="M42" s="303">
        <v>751.16737326586031</v>
      </c>
      <c r="N42" s="303">
        <v>696.19693136050955</v>
      </c>
      <c r="O42" s="303">
        <v>619.11292815909098</v>
      </c>
      <c r="P42" s="303">
        <v>574.35766813339922</v>
      </c>
      <c r="Q42" s="303">
        <v>545.89759891633946</v>
      </c>
      <c r="R42" s="303">
        <v>357.64108739812434</v>
      </c>
      <c r="S42" s="303">
        <v>366.13571891074707</v>
      </c>
      <c r="T42" s="303">
        <v>344.05889045127395</v>
      </c>
      <c r="U42" s="303">
        <v>317.21672196458741</v>
      </c>
      <c r="V42" s="303">
        <v>312.66397607942167</v>
      </c>
      <c r="W42" s="303">
        <v>357.95757077491425</v>
      </c>
      <c r="X42" s="303">
        <v>318.72253818341011</v>
      </c>
      <c r="Y42" s="303">
        <v>295.08689655786878</v>
      </c>
      <c r="Z42" s="303">
        <v>285.92699526826635</v>
      </c>
      <c r="AA42" s="303">
        <v>283.22701762290762</v>
      </c>
      <c r="AB42" s="303">
        <v>266.77540996172115</v>
      </c>
      <c r="AC42" s="303">
        <v>273.53930318494218</v>
      </c>
      <c r="AD42" s="303">
        <v>276.99691435528524</v>
      </c>
      <c r="AE42" s="290" t="s">
        <v>330</v>
      </c>
      <c r="AF42" s="271"/>
    </row>
    <row r="43" spans="1:32" s="63" customFormat="1" ht="18" customHeight="1">
      <c r="A43" s="284" t="s">
        <v>531</v>
      </c>
      <c r="B43" s="151" t="s">
        <v>560</v>
      </c>
      <c r="C43" s="249" t="s">
        <v>331</v>
      </c>
      <c r="D43" s="249" t="s">
        <v>331</v>
      </c>
      <c r="E43" s="249" t="s">
        <v>331</v>
      </c>
      <c r="F43" s="249" t="s">
        <v>331</v>
      </c>
      <c r="G43" s="249" t="s">
        <v>331</v>
      </c>
      <c r="H43" s="303">
        <v>20.274981419334051</v>
      </c>
      <c r="I43" s="303">
        <v>23.418221819310489</v>
      </c>
      <c r="J43" s="303">
        <v>26.518786569812494</v>
      </c>
      <c r="K43" s="303">
        <v>28.065205216134899</v>
      </c>
      <c r="L43" s="303">
        <v>28.430418652106205</v>
      </c>
      <c r="M43" s="303">
        <v>32.171705985666094</v>
      </c>
      <c r="N43" s="303">
        <v>31.056622094318051</v>
      </c>
      <c r="O43" s="303">
        <v>30.048281639924106</v>
      </c>
      <c r="P43" s="303">
        <v>29.142670614822435</v>
      </c>
      <c r="Q43" s="303">
        <v>27.906503340439372</v>
      </c>
      <c r="R43" s="303">
        <v>25.741073684317612</v>
      </c>
      <c r="S43" s="303">
        <v>24.933788584596538</v>
      </c>
      <c r="T43" s="303">
        <v>23.155834853071909</v>
      </c>
      <c r="U43" s="303">
        <v>22.181125408946741</v>
      </c>
      <c r="V43" s="303">
        <v>20.627372667828713</v>
      </c>
      <c r="W43" s="303">
        <v>19.29077631529336</v>
      </c>
      <c r="X43" s="303">
        <v>18.617635385422062</v>
      </c>
      <c r="Y43" s="303">
        <v>17.00230144613942</v>
      </c>
      <c r="Z43" s="303">
        <v>16.241462451648548</v>
      </c>
      <c r="AA43" s="303">
        <v>15.71822306984558</v>
      </c>
      <c r="AB43" s="303">
        <v>14.884734208335198</v>
      </c>
      <c r="AC43" s="303">
        <v>14.705480950465324</v>
      </c>
      <c r="AD43" s="303">
        <v>14.615391417622039</v>
      </c>
      <c r="AE43" s="290" t="s">
        <v>330</v>
      </c>
      <c r="AF43" s="271"/>
    </row>
    <row r="44" spans="1:32" s="63" customFormat="1" ht="18" customHeight="1">
      <c r="A44" s="124" t="s">
        <v>338</v>
      </c>
      <c r="B44" s="151" t="s">
        <v>560</v>
      </c>
      <c r="C44" s="249" t="s">
        <v>331</v>
      </c>
      <c r="D44" s="249" t="s">
        <v>331</v>
      </c>
      <c r="E44" s="249" t="s">
        <v>331</v>
      </c>
      <c r="F44" s="249" t="s">
        <v>331</v>
      </c>
      <c r="G44" s="249" t="s">
        <v>331</v>
      </c>
      <c r="H44" s="249" t="s">
        <v>331</v>
      </c>
      <c r="I44" s="249" t="s">
        <v>331</v>
      </c>
      <c r="J44" s="249" t="s">
        <v>331</v>
      </c>
      <c r="K44" s="249" t="s">
        <v>331</v>
      </c>
      <c r="L44" s="249" t="s">
        <v>331</v>
      </c>
      <c r="M44" s="303">
        <v>71.216746192364695</v>
      </c>
      <c r="N44" s="303">
        <v>71.650557199484084</v>
      </c>
      <c r="O44" s="303">
        <v>69.752720117875157</v>
      </c>
      <c r="P44" s="303">
        <v>68.680991700928928</v>
      </c>
      <c r="Q44" s="303">
        <v>68.011512566264699</v>
      </c>
      <c r="R44" s="303">
        <v>64.855672903138228</v>
      </c>
      <c r="S44" s="303">
        <v>64.819017696400124</v>
      </c>
      <c r="T44" s="303">
        <v>62.234102921250802</v>
      </c>
      <c r="U44" s="303">
        <v>60.379104491232027</v>
      </c>
      <c r="V44" s="303">
        <v>59.370130300582105</v>
      </c>
      <c r="W44" s="303">
        <v>66.326697481672241</v>
      </c>
      <c r="X44" s="303">
        <v>60.805226448049275</v>
      </c>
      <c r="Y44" s="303">
        <v>55.239930660396467</v>
      </c>
      <c r="Z44" s="303">
        <v>55.072424490020381</v>
      </c>
      <c r="AA44" s="303">
        <v>51.314588098093765</v>
      </c>
      <c r="AB44" s="303">
        <v>52.512660809140982</v>
      </c>
      <c r="AC44" s="303">
        <v>52.673480617860591</v>
      </c>
      <c r="AD44" s="303">
        <v>50.338951567802567</v>
      </c>
      <c r="AE44" s="290" t="s">
        <v>330</v>
      </c>
      <c r="AF44" s="271"/>
    </row>
    <row r="45" spans="1:32" s="63" customFormat="1" ht="18" customHeight="1">
      <c r="A45" s="124" t="s">
        <v>339</v>
      </c>
      <c r="B45" s="151" t="s">
        <v>560</v>
      </c>
      <c r="C45" s="249" t="s">
        <v>331</v>
      </c>
      <c r="D45" s="249" t="s">
        <v>331</v>
      </c>
      <c r="E45" s="249" t="s">
        <v>331</v>
      </c>
      <c r="F45" s="249" t="s">
        <v>331</v>
      </c>
      <c r="G45" s="249" t="s">
        <v>331</v>
      </c>
      <c r="H45" s="249" t="s">
        <v>331</v>
      </c>
      <c r="I45" s="249" t="s">
        <v>331</v>
      </c>
      <c r="J45" s="249" t="s">
        <v>331</v>
      </c>
      <c r="K45" s="249" t="s">
        <v>331</v>
      </c>
      <c r="L45" s="249" t="s">
        <v>331</v>
      </c>
      <c r="M45" s="303">
        <v>57.781685839216351</v>
      </c>
      <c r="N45" s="303">
        <v>59.140062329710361</v>
      </c>
      <c r="O45" s="303">
        <v>56.719933767451849</v>
      </c>
      <c r="P45" s="303">
        <v>55.732659395720425</v>
      </c>
      <c r="Q45" s="303">
        <v>54.649860289657916</v>
      </c>
      <c r="R45" s="303">
        <v>52.125957925283117</v>
      </c>
      <c r="S45" s="303">
        <v>51.90945098499494</v>
      </c>
      <c r="T45" s="303">
        <v>49.496700400357874</v>
      </c>
      <c r="U45" s="303">
        <v>47.912202401783858</v>
      </c>
      <c r="V45" s="303">
        <v>47.123422309269209</v>
      </c>
      <c r="W45" s="303">
        <v>53.714795491083031</v>
      </c>
      <c r="X45" s="303">
        <v>48.480242927488703</v>
      </c>
      <c r="Y45" s="303">
        <v>43.501300215978176</v>
      </c>
      <c r="Z45" s="303">
        <v>43.443076958469938</v>
      </c>
      <c r="AA45" s="303">
        <v>39.352805599200202</v>
      </c>
      <c r="AB45" s="303">
        <v>40.291777805848774</v>
      </c>
      <c r="AC45" s="303">
        <v>40.329645168707245</v>
      </c>
      <c r="AD45" s="303">
        <v>38.419560497433004</v>
      </c>
      <c r="AE45" s="290" t="s">
        <v>330</v>
      </c>
      <c r="AF45" s="271"/>
    </row>
    <row r="46" spans="1:32" s="63" customFormat="1" ht="18" customHeight="1">
      <c r="A46" s="124" t="s">
        <v>340</v>
      </c>
      <c r="B46" s="151" t="s">
        <v>560</v>
      </c>
      <c r="C46" s="249" t="s">
        <v>331</v>
      </c>
      <c r="D46" s="249" t="s">
        <v>331</v>
      </c>
      <c r="E46" s="249" t="s">
        <v>331</v>
      </c>
      <c r="F46" s="249" t="s">
        <v>331</v>
      </c>
      <c r="G46" s="249" t="s">
        <v>331</v>
      </c>
      <c r="H46" s="249" t="s">
        <v>331</v>
      </c>
      <c r="I46" s="249" t="s">
        <v>331</v>
      </c>
      <c r="J46" s="249" t="s">
        <v>331</v>
      </c>
      <c r="K46" s="249" t="s">
        <v>331</v>
      </c>
      <c r="L46" s="249" t="s">
        <v>331</v>
      </c>
      <c r="M46" s="303">
        <v>2933.4830084974633</v>
      </c>
      <c r="N46" s="303">
        <v>2859.9995999475045</v>
      </c>
      <c r="O46" s="303">
        <v>2645.0968180084183</v>
      </c>
      <c r="P46" s="303">
        <v>2449.9883313517803</v>
      </c>
      <c r="Q46" s="303">
        <v>2286.1335285730584</v>
      </c>
      <c r="R46" s="303">
        <v>2115.6183129466067</v>
      </c>
      <c r="S46" s="303">
        <v>2008.431104001407</v>
      </c>
      <c r="T46" s="303">
        <v>1852.2601684168046</v>
      </c>
      <c r="U46" s="303">
        <v>1784.980565571567</v>
      </c>
      <c r="V46" s="303">
        <v>1746.4086476386201</v>
      </c>
      <c r="W46" s="303">
        <v>1865.0497674959795</v>
      </c>
      <c r="X46" s="303">
        <v>1750.4841072600982</v>
      </c>
      <c r="Y46" s="303">
        <v>1506.0859662701082</v>
      </c>
      <c r="Z46" s="303">
        <v>1466.0900127230827</v>
      </c>
      <c r="AA46" s="303">
        <v>1349.954712738134</v>
      </c>
      <c r="AB46" s="303">
        <v>1337.7460126779474</v>
      </c>
      <c r="AC46" s="303">
        <v>1329.7696683474262</v>
      </c>
      <c r="AD46" s="303">
        <v>1292.7796891540986</v>
      </c>
      <c r="AE46" s="290" t="s">
        <v>330</v>
      </c>
      <c r="AF46" s="271"/>
    </row>
    <row r="47" spans="1:32" s="63" customFormat="1" ht="18" customHeight="1">
      <c r="A47" s="284" t="s">
        <v>532</v>
      </c>
      <c r="B47" s="117" t="s">
        <v>557</v>
      </c>
      <c r="C47" s="249" t="s">
        <v>331</v>
      </c>
      <c r="D47" s="120">
        <v>3348.9109562519002</v>
      </c>
      <c r="E47" s="120">
        <v>3310.0632040139999</v>
      </c>
      <c r="F47" s="120">
        <v>3269.7731847780001</v>
      </c>
      <c r="G47" s="120">
        <v>3213.6550341048001</v>
      </c>
      <c r="H47" s="120">
        <v>3176.2207308678999</v>
      </c>
      <c r="I47" s="120">
        <v>3225.0593586969999</v>
      </c>
      <c r="J47" s="120">
        <v>3262.3909226718001</v>
      </c>
      <c r="K47" s="120">
        <v>3251.2323813252001</v>
      </c>
      <c r="L47" s="120">
        <v>3259.7061212004619</v>
      </c>
      <c r="M47" s="120">
        <v>3283.7948637175227</v>
      </c>
      <c r="N47" s="120">
        <v>3274.5559892131846</v>
      </c>
      <c r="O47" s="288" t="s">
        <v>331</v>
      </c>
      <c r="P47" s="288" t="s">
        <v>331</v>
      </c>
      <c r="Q47" s="120">
        <v>3266.9308668498907</v>
      </c>
      <c r="R47" s="288" t="s">
        <v>331</v>
      </c>
      <c r="S47" s="288" t="s">
        <v>520</v>
      </c>
      <c r="T47" s="120">
        <v>3181.6253647451113</v>
      </c>
      <c r="U47" s="290" t="s">
        <v>331</v>
      </c>
      <c r="V47" s="290" t="s">
        <v>331</v>
      </c>
      <c r="W47" s="120">
        <v>3085.5050006236397</v>
      </c>
      <c r="X47" s="288" t="s">
        <v>331</v>
      </c>
      <c r="Y47" s="288" t="s">
        <v>331</v>
      </c>
      <c r="Z47" s="120">
        <v>3067.8199805514073</v>
      </c>
      <c r="AA47" s="288" t="s">
        <v>331</v>
      </c>
      <c r="AB47" s="288" t="s">
        <v>331</v>
      </c>
      <c r="AC47" s="120">
        <v>3240.2923475483567</v>
      </c>
      <c r="AD47" s="255" t="s">
        <v>331</v>
      </c>
      <c r="AE47" s="255" t="s">
        <v>331</v>
      </c>
    </row>
    <row r="48" spans="1:32" s="63" customFormat="1" ht="18" customHeight="1">
      <c r="A48" s="291" t="s">
        <v>515</v>
      </c>
      <c r="B48" s="267"/>
      <c r="C48" s="249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288"/>
      <c r="P48" s="288"/>
      <c r="Q48" s="110"/>
      <c r="R48" s="288"/>
      <c r="S48" s="288"/>
      <c r="T48" s="110"/>
      <c r="U48" s="290"/>
      <c r="V48" s="290"/>
      <c r="W48" s="110"/>
      <c r="X48" s="288"/>
      <c r="Y48" s="288"/>
      <c r="Z48" s="110"/>
      <c r="AA48" s="288"/>
      <c r="AB48" s="288"/>
      <c r="AC48" s="110"/>
      <c r="AD48" s="255"/>
      <c r="AE48" s="255"/>
    </row>
    <row r="49" spans="1:32" s="63" customFormat="1" ht="18" customHeight="1">
      <c r="A49" s="286" t="s">
        <v>561</v>
      </c>
      <c r="B49" s="117" t="s">
        <v>557</v>
      </c>
      <c r="C49" s="249" t="s">
        <v>331</v>
      </c>
      <c r="D49" s="120">
        <v>273.91095625190019</v>
      </c>
      <c r="E49" s="120">
        <v>271.31320401399989</v>
      </c>
      <c r="F49" s="120">
        <v>267.27318477800009</v>
      </c>
      <c r="G49" s="120">
        <v>247.40503410480005</v>
      </c>
      <c r="H49" s="120">
        <v>246.22073086789987</v>
      </c>
      <c r="I49" s="120">
        <v>256.05935869699988</v>
      </c>
      <c r="J49" s="120">
        <v>254.39092267180013</v>
      </c>
      <c r="K49" s="120">
        <v>204.23238132520009</v>
      </c>
      <c r="L49" s="120">
        <v>196.71117383240022</v>
      </c>
      <c r="M49" s="120">
        <v>204.80496898139984</v>
      </c>
      <c r="N49" s="120">
        <v>179.57114710900004</v>
      </c>
      <c r="O49" s="288" t="s">
        <v>331</v>
      </c>
      <c r="P49" s="288" t="s">
        <v>331</v>
      </c>
      <c r="Q49" s="120">
        <v>186.08864592494623</v>
      </c>
      <c r="R49" s="288" t="s">
        <v>331</v>
      </c>
      <c r="S49" s="288" t="s">
        <v>520</v>
      </c>
      <c r="T49" s="120">
        <v>202.59483632648298</v>
      </c>
      <c r="U49" s="290" t="s">
        <v>331</v>
      </c>
      <c r="V49" s="290" t="s">
        <v>331</v>
      </c>
      <c r="W49" s="120">
        <v>201.59483632648283</v>
      </c>
      <c r="X49" s="288" t="s">
        <v>331</v>
      </c>
      <c r="Y49" s="288" t="s">
        <v>331</v>
      </c>
      <c r="Z49" s="120">
        <v>219.4711576517042</v>
      </c>
      <c r="AA49" s="288" t="s">
        <v>331</v>
      </c>
      <c r="AB49" s="288" t="s">
        <v>331</v>
      </c>
      <c r="AC49" s="120">
        <v>215.78874923150005</v>
      </c>
      <c r="AD49" s="255" t="s">
        <v>331</v>
      </c>
      <c r="AE49" s="255" t="s">
        <v>331</v>
      </c>
    </row>
    <row r="50" spans="1:32" s="63" customFormat="1" ht="18" customHeight="1">
      <c r="A50" s="286" t="s">
        <v>572</v>
      </c>
      <c r="B50" s="117" t="s">
        <v>557</v>
      </c>
      <c r="C50" s="249" t="s">
        <v>331</v>
      </c>
      <c r="D50" s="120">
        <v>3075</v>
      </c>
      <c r="E50" s="120">
        <v>3038.75</v>
      </c>
      <c r="F50" s="120">
        <v>3002.5</v>
      </c>
      <c r="G50" s="120">
        <v>2966.25</v>
      </c>
      <c r="H50" s="120">
        <v>2930</v>
      </c>
      <c r="I50" s="120">
        <v>2969</v>
      </c>
      <c r="J50" s="120">
        <v>3008</v>
      </c>
      <c r="K50" s="120">
        <v>3047</v>
      </c>
      <c r="L50" s="120">
        <v>3062.9949473680617</v>
      </c>
      <c r="M50" s="120">
        <v>3078.989894736123</v>
      </c>
      <c r="N50" s="120">
        <v>3094.9848421041847</v>
      </c>
      <c r="O50" s="288" t="s">
        <v>331</v>
      </c>
      <c r="P50" s="288" t="s">
        <v>331</v>
      </c>
      <c r="Q50" s="120">
        <v>3080.8422209249443</v>
      </c>
      <c r="R50" s="288" t="s">
        <v>331</v>
      </c>
      <c r="S50" s="288" t="s">
        <v>520</v>
      </c>
      <c r="T50" s="120">
        <v>2979.0305284186284</v>
      </c>
      <c r="U50" s="290" t="s">
        <v>331</v>
      </c>
      <c r="V50" s="290" t="s">
        <v>331</v>
      </c>
      <c r="W50" s="120">
        <v>2883.9101642971568</v>
      </c>
      <c r="X50" s="288" t="s">
        <v>331</v>
      </c>
      <c r="Y50" s="288" t="s">
        <v>331</v>
      </c>
      <c r="Z50" s="120">
        <v>2848.348822899703</v>
      </c>
      <c r="AA50" s="288" t="s">
        <v>331</v>
      </c>
      <c r="AB50" s="288" t="s">
        <v>331</v>
      </c>
      <c r="AC50" s="120">
        <v>3024.5035983168568</v>
      </c>
      <c r="AD50" s="255" t="s">
        <v>331</v>
      </c>
      <c r="AE50" s="255" t="s">
        <v>331</v>
      </c>
    </row>
    <row r="51" spans="1:32" s="277" customFormat="1" ht="24.95" customHeight="1">
      <c r="A51" s="230" t="s">
        <v>533</v>
      </c>
      <c r="B51" s="276"/>
      <c r="D51" s="228"/>
      <c r="E51" s="228"/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28"/>
      <c r="Y51" s="228"/>
      <c r="Z51" s="228"/>
      <c r="AA51" s="228"/>
      <c r="AB51" s="228"/>
      <c r="AC51" s="228"/>
      <c r="AD51" s="228"/>
      <c r="AE51" s="266"/>
    </row>
    <row r="52" spans="1:32" s="63" customFormat="1" ht="18" customHeight="1">
      <c r="A52" s="284" t="s">
        <v>534</v>
      </c>
      <c r="B52" s="310" t="s">
        <v>359</v>
      </c>
      <c r="C52" s="236">
        <f t="shared" ref="C52:AD52" si="8">IF(AND(ISNUMBER(C6),($AB6)&gt;0),C6/$AB6*100,0)</f>
        <v>0</v>
      </c>
      <c r="D52" s="236">
        <f t="shared" si="8"/>
        <v>97.686498563443934</v>
      </c>
      <c r="E52" s="236">
        <f t="shared" si="8"/>
        <v>98.538414640824485</v>
      </c>
      <c r="F52" s="236">
        <f t="shared" si="8"/>
        <v>98.9807120596478</v>
      </c>
      <c r="G52" s="236">
        <f t="shared" si="8"/>
        <v>99.224713631888747</v>
      </c>
      <c r="H52" s="236">
        <f t="shared" si="8"/>
        <v>99.564103500183137</v>
      </c>
      <c r="I52" s="236">
        <f t="shared" si="8"/>
        <v>99.800989830326969</v>
      </c>
      <c r="J52" s="236">
        <f t="shared" si="8"/>
        <v>99.85601461259229</v>
      </c>
      <c r="K52" s="236">
        <f t="shared" si="8"/>
        <v>99.831228696561141</v>
      </c>
      <c r="L52" s="236">
        <f t="shared" si="8"/>
        <v>99.98512333938136</v>
      </c>
      <c r="M52" s="236">
        <f t="shared" si="8"/>
        <v>100.10201312553468</v>
      </c>
      <c r="N52" s="236">
        <f t="shared" si="8"/>
        <v>100.32199299793005</v>
      </c>
      <c r="O52" s="236">
        <f t="shared" si="8"/>
        <v>100.43927827812844</v>
      </c>
      <c r="P52" s="236">
        <f t="shared" si="8"/>
        <v>100.43318280221527</v>
      </c>
      <c r="Q52" s="236">
        <f t="shared" si="8"/>
        <v>100.39567536388493</v>
      </c>
      <c r="R52" s="236">
        <f t="shared" si="8"/>
        <v>100.31918803247189</v>
      </c>
      <c r="S52" s="236">
        <f t="shared" si="8"/>
        <v>100.16940044319671</v>
      </c>
      <c r="T52" s="236">
        <f t="shared" si="8"/>
        <v>100.05127671562275</v>
      </c>
      <c r="U52" s="236">
        <f t="shared" si="8"/>
        <v>99.789056862308442</v>
      </c>
      <c r="V52" s="236">
        <f t="shared" si="8"/>
        <v>99.54560776482586</v>
      </c>
      <c r="W52" s="236">
        <f t="shared" si="8"/>
        <v>99.483913127603415</v>
      </c>
      <c r="X52" s="236">
        <f t="shared" si="8"/>
        <v>97.75140339540765</v>
      </c>
      <c r="Y52" s="236">
        <f t="shared" si="8"/>
        <v>97.989673346256865</v>
      </c>
      <c r="Z52" s="236">
        <f t="shared" si="8"/>
        <v>98.286354725302004</v>
      </c>
      <c r="AA52" s="236">
        <f t="shared" si="8"/>
        <v>98.809623769557192</v>
      </c>
      <c r="AB52" s="81">
        <f t="shared" si="8"/>
        <v>100</v>
      </c>
      <c r="AC52" s="236">
        <f t="shared" si="8"/>
        <v>100.42104904491231</v>
      </c>
      <c r="AD52" s="236">
        <f t="shared" si="8"/>
        <v>100.75046516184226</v>
      </c>
      <c r="AE52" s="311" t="s">
        <v>330</v>
      </c>
    </row>
    <row r="53" spans="1:32" s="63" customFormat="1" ht="15" customHeight="1">
      <c r="A53" s="284" t="s">
        <v>535</v>
      </c>
      <c r="B53" s="310" t="s">
        <v>359</v>
      </c>
      <c r="C53" s="236">
        <f t="shared" ref="C53:AD53" si="9">IF(AND(ISNUMBER(C7),($AB7)&gt;0),C7/$AB7*100,0)</f>
        <v>0</v>
      </c>
      <c r="D53" s="236">
        <f t="shared" si="9"/>
        <v>86.741225811198589</v>
      </c>
      <c r="E53" s="236">
        <f t="shared" si="9"/>
        <v>87.882912711843616</v>
      </c>
      <c r="F53" s="236">
        <f t="shared" si="9"/>
        <v>89.142937728398692</v>
      </c>
      <c r="G53" s="236">
        <f t="shared" si="9"/>
        <v>90.147278836484929</v>
      </c>
      <c r="H53" s="236">
        <f t="shared" si="9"/>
        <v>90.804576558016336</v>
      </c>
      <c r="I53" s="236">
        <f t="shared" si="9"/>
        <v>91.543423343879525</v>
      </c>
      <c r="J53" s="236">
        <f t="shared" si="9"/>
        <v>91.913153312240951</v>
      </c>
      <c r="K53" s="236">
        <f t="shared" si="9"/>
        <v>92.212370931744047</v>
      </c>
      <c r="L53" s="236">
        <f t="shared" si="9"/>
        <v>92.897873592818783</v>
      </c>
      <c r="M53" s="236">
        <f t="shared" si="9"/>
        <v>93.706619576680652</v>
      </c>
      <c r="N53" s="236">
        <f t="shared" si="9"/>
        <v>94.477963358104631</v>
      </c>
      <c r="O53" s="236">
        <f t="shared" si="9"/>
        <v>95.098472028057785</v>
      </c>
      <c r="P53" s="236">
        <f t="shared" si="9"/>
        <v>95.623329163907485</v>
      </c>
      <c r="Q53" s="236">
        <f t="shared" si="9"/>
        <v>95.985088171093608</v>
      </c>
      <c r="R53" s="236">
        <f t="shared" si="9"/>
        <v>96.088097515512715</v>
      </c>
      <c r="S53" s="236">
        <f t="shared" si="9"/>
        <v>97.532680940818679</v>
      </c>
      <c r="T53" s="236">
        <f t="shared" si="9"/>
        <v>97.422313786083919</v>
      </c>
      <c r="U53" s="236">
        <f t="shared" si="9"/>
        <v>98.290535403330637</v>
      </c>
      <c r="V53" s="236">
        <f t="shared" si="9"/>
        <v>98.567679591886787</v>
      </c>
      <c r="W53" s="236">
        <f t="shared" si="9"/>
        <v>98.842371177004395</v>
      </c>
      <c r="X53" s="236">
        <f t="shared" si="9"/>
        <v>96.902361857111316</v>
      </c>
      <c r="Y53" s="236">
        <f t="shared" si="9"/>
        <v>97.38552473450568</v>
      </c>
      <c r="Z53" s="236">
        <f t="shared" si="9"/>
        <v>97.93981311161798</v>
      </c>
      <c r="AA53" s="236">
        <f t="shared" si="9"/>
        <v>98.648615505358933</v>
      </c>
      <c r="AB53" s="81">
        <f t="shared" si="9"/>
        <v>100</v>
      </c>
      <c r="AC53" s="236">
        <f t="shared" si="9"/>
        <v>100.45618423957031</v>
      </c>
      <c r="AD53" s="236">
        <f t="shared" si="9"/>
        <v>101.30233242587006</v>
      </c>
      <c r="AE53" s="311" t="s">
        <v>330</v>
      </c>
    </row>
    <row r="54" spans="1:32" s="63" customFormat="1" ht="15" customHeight="1">
      <c r="A54" s="284" t="s">
        <v>536</v>
      </c>
      <c r="B54" s="310" t="s">
        <v>359</v>
      </c>
      <c r="C54" s="236">
        <f t="shared" ref="C54:AD54" si="10">IF(AND(ISNUMBER(C8),($AB8)&gt;0),C8/$AB8*100,0)</f>
        <v>0</v>
      </c>
      <c r="D54" s="236">
        <f t="shared" si="10"/>
        <v>76.130619290408035</v>
      </c>
      <c r="E54" s="236">
        <f t="shared" si="10"/>
        <v>77.093355133273846</v>
      </c>
      <c r="F54" s="236">
        <f t="shared" si="10"/>
        <v>78.189070415551271</v>
      </c>
      <c r="G54" s="236">
        <f t="shared" si="10"/>
        <v>79.57859988596239</v>
      </c>
      <c r="H54" s="236">
        <f t="shared" si="10"/>
        <v>81.187638291382626</v>
      </c>
      <c r="I54" s="236">
        <f t="shared" si="10"/>
        <v>82.806948985358204</v>
      </c>
      <c r="J54" s="236">
        <f t="shared" si="10"/>
        <v>84.401521182892552</v>
      </c>
      <c r="K54" s="236">
        <f t="shared" si="10"/>
        <v>85.960380999197895</v>
      </c>
      <c r="L54" s="236">
        <f t="shared" si="10"/>
        <v>87.426946500787011</v>
      </c>
      <c r="M54" s="236">
        <f t="shared" si="10"/>
        <v>88.838596108044257</v>
      </c>
      <c r="N54" s="236">
        <f t="shared" si="10"/>
        <v>90.054055915840237</v>
      </c>
      <c r="O54" s="236">
        <f t="shared" si="10"/>
        <v>91.052953938845732</v>
      </c>
      <c r="P54" s="236">
        <f t="shared" si="10"/>
        <v>92.004734835846932</v>
      </c>
      <c r="Q54" s="236">
        <f t="shared" si="10"/>
        <v>92.939819709112967</v>
      </c>
      <c r="R54" s="236">
        <f t="shared" si="10"/>
        <v>93.845843767775023</v>
      </c>
      <c r="S54" s="236">
        <f t="shared" si="10"/>
        <v>94.67704321343183</v>
      </c>
      <c r="T54" s="236">
        <f t="shared" si="10"/>
        <v>95.408784291388699</v>
      </c>
      <c r="U54" s="236">
        <f t="shared" si="10"/>
        <v>96.007112335052909</v>
      </c>
      <c r="V54" s="236">
        <f t="shared" si="10"/>
        <v>96.506671946027765</v>
      </c>
      <c r="W54" s="236">
        <f t="shared" si="10"/>
        <v>96.994289974818088</v>
      </c>
      <c r="X54" s="236">
        <f t="shared" si="10"/>
        <v>97.552737537699528</v>
      </c>
      <c r="Y54" s="236">
        <f t="shared" si="10"/>
        <v>98.102464741026509</v>
      </c>
      <c r="Z54" s="236">
        <f t="shared" si="10"/>
        <v>98.685056676744935</v>
      </c>
      <c r="AA54" s="236">
        <f t="shared" si="10"/>
        <v>99.32075601570449</v>
      </c>
      <c r="AB54" s="81">
        <f t="shared" si="10"/>
        <v>100</v>
      </c>
      <c r="AC54" s="236">
        <f t="shared" si="10"/>
        <v>100.69733781173478</v>
      </c>
      <c r="AD54" s="236">
        <f t="shared" si="10"/>
        <v>101.43165395001827</v>
      </c>
      <c r="AE54" s="311" t="s">
        <v>330</v>
      </c>
    </row>
    <row r="55" spans="1:32" s="63" customFormat="1" ht="15" customHeight="1">
      <c r="A55" s="284" t="s">
        <v>537</v>
      </c>
      <c r="B55" s="310" t="s">
        <v>359</v>
      </c>
      <c r="C55" s="236">
        <f t="shared" ref="C55:AD55" si="11">IF(AND(ISNUMBER(C9),($AB9)&gt;0),C9/$AB9*100,0)</f>
        <v>81.686484252659753</v>
      </c>
      <c r="D55" s="236">
        <f t="shared" si="11"/>
        <v>82.453742699976203</v>
      </c>
      <c r="E55" s="236">
        <f t="shared" si="11"/>
        <v>83.353703080004621</v>
      </c>
      <c r="F55" s="236">
        <f t="shared" si="11"/>
        <v>84.42014406652622</v>
      </c>
      <c r="G55" s="236">
        <f t="shared" si="11"/>
        <v>85.341819308271155</v>
      </c>
      <c r="H55" s="236">
        <f t="shared" si="11"/>
        <v>86.749224640702892</v>
      </c>
      <c r="I55" s="236">
        <f t="shared" si="11"/>
        <v>88.04730529544166</v>
      </c>
      <c r="J55" s="236">
        <f t="shared" si="11"/>
        <v>89.393737708935873</v>
      </c>
      <c r="K55" s="236">
        <f t="shared" si="11"/>
        <v>90.548908033193527</v>
      </c>
      <c r="L55" s="236">
        <f t="shared" si="11"/>
        <v>91.647086496495021</v>
      </c>
      <c r="M55" s="236">
        <f t="shared" si="11"/>
        <v>92.610615927817292</v>
      </c>
      <c r="N55" s="236">
        <f t="shared" si="11"/>
        <v>93.329995517811255</v>
      </c>
      <c r="O55" s="236">
        <f t="shared" si="11"/>
        <v>93.916381230841324</v>
      </c>
      <c r="P55" s="236">
        <f t="shared" si="11"/>
        <v>94.439243735063343</v>
      </c>
      <c r="Q55" s="236">
        <f t="shared" si="11"/>
        <v>94.971795893135763</v>
      </c>
      <c r="R55" s="236">
        <f t="shared" si="11"/>
        <v>95.427655985150324</v>
      </c>
      <c r="S55" s="236">
        <f t="shared" si="11"/>
        <v>95.916312756644032</v>
      </c>
      <c r="T55" s="236">
        <f t="shared" si="11"/>
        <v>96.31311325031453</v>
      </c>
      <c r="U55" s="236">
        <f t="shared" si="11"/>
        <v>96.648704374331018</v>
      </c>
      <c r="V55" s="236">
        <f t="shared" si="11"/>
        <v>96.953390424600101</v>
      </c>
      <c r="W55" s="236">
        <f t="shared" si="11"/>
        <v>99.461908139427464</v>
      </c>
      <c r="X55" s="236">
        <f t="shared" si="11"/>
        <v>98.031265492196667</v>
      </c>
      <c r="Y55" s="236">
        <f t="shared" si="11"/>
        <v>98.454712533955714</v>
      </c>
      <c r="Z55" s="236">
        <f t="shared" si="11"/>
        <v>98.911535318173037</v>
      </c>
      <c r="AA55" s="236">
        <f t="shared" si="11"/>
        <v>99.456986104105056</v>
      </c>
      <c r="AB55" s="81">
        <f t="shared" si="11"/>
        <v>100</v>
      </c>
      <c r="AC55" s="236">
        <f t="shared" si="11"/>
        <v>100.62026813559504</v>
      </c>
      <c r="AD55" s="236">
        <f t="shared" si="11"/>
        <v>101.25897218878737</v>
      </c>
      <c r="AE55" s="311" t="s">
        <v>330</v>
      </c>
    </row>
    <row r="56" spans="1:32" s="63" customFormat="1" ht="15" customHeight="1">
      <c r="A56" s="284" t="s">
        <v>538</v>
      </c>
      <c r="B56" s="310" t="s">
        <v>359</v>
      </c>
      <c r="C56" s="236">
        <f t="shared" ref="C56:AD56" si="12">IF(AND(ISNUMBER(C10),($AB10)&gt;0),C10/$AB10*100,0)</f>
        <v>0</v>
      </c>
      <c r="D56" s="236">
        <f t="shared" si="12"/>
        <v>55.819630069063805</v>
      </c>
      <c r="E56" s="236">
        <f t="shared" si="12"/>
        <v>59.757998882166639</v>
      </c>
      <c r="F56" s="236">
        <f t="shared" si="12"/>
        <v>62.117477095855854</v>
      </c>
      <c r="G56" s="236">
        <f t="shared" si="12"/>
        <v>64.186776227410462</v>
      </c>
      <c r="H56" s="236">
        <f t="shared" si="12"/>
        <v>66.000215722228219</v>
      </c>
      <c r="I56" s="236">
        <f t="shared" si="12"/>
        <v>67.701152806513505</v>
      </c>
      <c r="J56" s="236">
        <f t="shared" si="12"/>
        <v>68.937894877904498</v>
      </c>
      <c r="K56" s="236">
        <f t="shared" si="12"/>
        <v>70.106586391849618</v>
      </c>
      <c r="L56" s="236">
        <f t="shared" si="12"/>
        <v>72.235895525071186</v>
      </c>
      <c r="M56" s="236">
        <f t="shared" si="12"/>
        <v>74.035476500985467</v>
      </c>
      <c r="N56" s="236">
        <f t="shared" si="12"/>
        <v>76.543606941026127</v>
      </c>
      <c r="O56" s="236">
        <f t="shared" si="12"/>
        <v>76.331349342537479</v>
      </c>
      <c r="P56" s="236">
        <f t="shared" si="12"/>
        <v>77.54259696877584</v>
      </c>
      <c r="Q56" s="236">
        <f t="shared" si="12"/>
        <v>79.011796083661011</v>
      </c>
      <c r="R56" s="236">
        <f t="shared" si="12"/>
        <v>80.664228351784132</v>
      </c>
      <c r="S56" s="236">
        <f t="shared" si="12"/>
        <v>82.919440821836318</v>
      </c>
      <c r="T56" s="236">
        <f t="shared" si="12"/>
        <v>84.204491598272924</v>
      </c>
      <c r="U56" s="236">
        <f t="shared" si="12"/>
        <v>86.020872759839079</v>
      </c>
      <c r="V56" s="236">
        <f t="shared" si="12"/>
        <v>86.030809056411357</v>
      </c>
      <c r="W56" s="236">
        <f t="shared" si="12"/>
        <v>88.132466522198143</v>
      </c>
      <c r="X56" s="236">
        <f t="shared" si="12"/>
        <v>91.330385129547736</v>
      </c>
      <c r="Y56" s="236">
        <f t="shared" si="12"/>
        <v>93.888327793194293</v>
      </c>
      <c r="Z56" s="236">
        <f t="shared" si="12"/>
        <v>95.58115895132849</v>
      </c>
      <c r="AA56" s="236">
        <f t="shared" si="12"/>
        <v>97.539786042771837</v>
      </c>
      <c r="AB56" s="81">
        <f t="shared" si="12"/>
        <v>100</v>
      </c>
      <c r="AC56" s="236">
        <f t="shared" si="12"/>
        <v>102.88616730239355</v>
      </c>
      <c r="AD56" s="236">
        <f t="shared" si="12"/>
        <v>105.59197774792533</v>
      </c>
      <c r="AE56" s="236">
        <f t="shared" ref="AE56" si="13">IF(AND(ISNUMBER(AE10),($AB10)&gt;0),AE10/$AB10*100,0)</f>
        <v>108.42839819708514</v>
      </c>
    </row>
    <row r="57" spans="1:32" s="63" customFormat="1" ht="15" customHeight="1">
      <c r="A57" s="284" t="s">
        <v>539</v>
      </c>
      <c r="B57" s="310" t="s">
        <v>359</v>
      </c>
      <c r="C57" s="236">
        <f t="shared" ref="C57:AD57" si="14">IF(AND(ISNUMBER(C11),($AB11)&gt;0),C11/$AB11*100,0)</f>
        <v>0</v>
      </c>
      <c r="D57" s="236">
        <f t="shared" si="14"/>
        <v>79.11</v>
      </c>
      <c r="E57" s="236">
        <f t="shared" si="14"/>
        <v>81.14</v>
      </c>
      <c r="F57" s="236">
        <f t="shared" si="14"/>
        <v>80.98</v>
      </c>
      <c r="G57" s="236">
        <f t="shared" si="14"/>
        <v>81.83</v>
      </c>
      <c r="H57" s="236">
        <f t="shared" si="14"/>
        <v>82.93</v>
      </c>
      <c r="I57" s="236">
        <f t="shared" si="14"/>
        <v>84.55</v>
      </c>
      <c r="J57" s="236">
        <f t="shared" si="14"/>
        <v>85.24</v>
      </c>
      <c r="K57" s="236">
        <f t="shared" si="14"/>
        <v>86.51</v>
      </c>
      <c r="L57" s="236">
        <f t="shared" si="14"/>
        <v>88.65</v>
      </c>
      <c r="M57" s="236">
        <f t="shared" si="14"/>
        <v>90.06</v>
      </c>
      <c r="N57" s="236">
        <f t="shared" si="14"/>
        <v>91.26</v>
      </c>
      <c r="O57" s="236">
        <f t="shared" si="14"/>
        <v>89.82</v>
      </c>
      <c r="P57" s="236">
        <f t="shared" si="14"/>
        <v>89.85</v>
      </c>
      <c r="Q57" s="236">
        <f t="shared" si="14"/>
        <v>90.39</v>
      </c>
      <c r="R57" s="236">
        <f t="shared" si="14"/>
        <v>91.33</v>
      </c>
      <c r="S57" s="236">
        <f t="shared" si="14"/>
        <v>92.67</v>
      </c>
      <c r="T57" s="236">
        <f t="shared" si="14"/>
        <v>92.32</v>
      </c>
      <c r="U57" s="236">
        <f t="shared" si="14"/>
        <v>92.46</v>
      </c>
      <c r="V57" s="236">
        <f t="shared" si="14"/>
        <v>92.47</v>
      </c>
      <c r="W57" s="236">
        <f t="shared" si="14"/>
        <v>93.3</v>
      </c>
      <c r="X57" s="236">
        <f t="shared" si="14"/>
        <v>95.04</v>
      </c>
      <c r="Y57" s="236">
        <f t="shared" si="14"/>
        <v>96.42</v>
      </c>
      <c r="Z57" s="236">
        <f t="shared" si="14"/>
        <v>96.81</v>
      </c>
      <c r="AA57" s="236">
        <f t="shared" si="14"/>
        <v>97.94</v>
      </c>
      <c r="AB57" s="81">
        <f t="shared" si="14"/>
        <v>100</v>
      </c>
      <c r="AC57" s="236">
        <f t="shared" si="14"/>
        <v>102.2</v>
      </c>
      <c r="AD57" s="236">
        <f t="shared" si="14"/>
        <v>103.34</v>
      </c>
      <c r="AE57" s="236">
        <f t="shared" ref="AE57" si="15">IF(AND(ISNUMBER(AE11),($AB11)&gt;0),AE11/$AB11*100,0)</f>
        <v>104.58000000000001</v>
      </c>
    </row>
    <row r="58" spans="1:32" s="63" customFormat="1" ht="15" customHeight="1">
      <c r="A58" s="209" t="s">
        <v>515</v>
      </c>
      <c r="B58" s="310"/>
      <c r="C58" s="269"/>
      <c r="D58" s="110"/>
      <c r="E58" s="116"/>
      <c r="F58" s="278"/>
      <c r="G58" s="278"/>
      <c r="H58" s="278"/>
      <c r="I58" s="278"/>
      <c r="J58" s="278"/>
      <c r="K58" s="278"/>
      <c r="L58" s="278"/>
      <c r="M58" s="278"/>
      <c r="N58" s="278"/>
      <c r="O58" s="278"/>
      <c r="P58" s="278"/>
      <c r="Q58" s="278"/>
      <c r="R58" s="278"/>
      <c r="S58" s="278"/>
      <c r="T58" s="278"/>
      <c r="U58" s="110"/>
      <c r="V58" s="110"/>
      <c r="W58" s="110"/>
      <c r="X58" s="110"/>
      <c r="Y58" s="110"/>
      <c r="Z58" s="116"/>
      <c r="AA58" s="116"/>
      <c r="AB58" s="116"/>
      <c r="AC58" s="116"/>
      <c r="AD58" s="116"/>
      <c r="AE58" s="116"/>
      <c r="AF58" s="272"/>
    </row>
    <row r="59" spans="1:32" s="63" customFormat="1" ht="15" customHeight="1">
      <c r="A59" s="286" t="s">
        <v>540</v>
      </c>
      <c r="B59" s="310" t="s">
        <v>359</v>
      </c>
      <c r="C59" s="242">
        <v>0</v>
      </c>
      <c r="D59" s="64">
        <f t="shared" ref="D59:E62" si="16">IF(AND(ISNUMBER(D13),($AB13)&gt;0),D13/$AB13*100,0)</f>
        <v>44.594841610762792</v>
      </c>
      <c r="E59" s="64">
        <f t="shared" si="16"/>
        <v>50.521871058548264</v>
      </c>
      <c r="F59" s="64">
        <f t="shared" ref="F59:AD59" si="17">IF(AND(ISNUMBER(F13),($AB13)&gt;0),F13/$AB13*100,0)</f>
        <v>58.746595499661836</v>
      </c>
      <c r="G59" s="64">
        <f t="shared" si="17"/>
        <v>64.59228252326028</v>
      </c>
      <c r="H59" s="64">
        <f t="shared" si="17"/>
        <v>69.02407370172007</v>
      </c>
      <c r="I59" s="64">
        <f t="shared" si="17"/>
        <v>72.396585446103785</v>
      </c>
      <c r="J59" s="64">
        <f t="shared" si="17"/>
        <v>75.602756502824136</v>
      </c>
      <c r="K59" s="64">
        <f t="shared" si="17"/>
        <v>77.172025517758243</v>
      </c>
      <c r="L59" s="64">
        <f t="shared" si="17"/>
        <v>79.505364944157051</v>
      </c>
      <c r="M59" s="64">
        <f t="shared" si="17"/>
        <v>81.953863308168977</v>
      </c>
      <c r="N59" s="64">
        <f t="shared" si="17"/>
        <v>83.403403586378346</v>
      </c>
      <c r="O59" s="64">
        <f t="shared" si="17"/>
        <v>84.889502257480771</v>
      </c>
      <c r="P59" s="64">
        <f t="shared" si="17"/>
        <v>86.059370830058313</v>
      </c>
      <c r="Q59" s="64">
        <f t="shared" si="17"/>
        <v>87.133273621291607</v>
      </c>
      <c r="R59" s="64">
        <f t="shared" si="17"/>
        <v>88.272067559910056</v>
      </c>
      <c r="S59" s="64">
        <f t="shared" si="17"/>
        <v>89.407205659239224</v>
      </c>
      <c r="T59" s="64">
        <f t="shared" si="17"/>
        <v>90.449119856691098</v>
      </c>
      <c r="U59" s="64">
        <f t="shared" si="17"/>
        <v>91.594311514065836</v>
      </c>
      <c r="V59" s="64">
        <f t="shared" si="17"/>
        <v>92.516496974792986</v>
      </c>
      <c r="W59" s="64">
        <f t="shared" si="17"/>
        <v>93.391156524759168</v>
      </c>
      <c r="X59" s="64">
        <f t="shared" si="17"/>
        <v>94.524466704443682</v>
      </c>
      <c r="Y59" s="64">
        <f t="shared" si="17"/>
        <v>95.673314201107715</v>
      </c>
      <c r="Z59" s="64">
        <f t="shared" si="17"/>
        <v>97.063447090865878</v>
      </c>
      <c r="AA59" s="64">
        <f t="shared" si="17"/>
        <v>98.686639735317243</v>
      </c>
      <c r="AB59" s="312">
        <f t="shared" si="17"/>
        <v>100</v>
      </c>
      <c r="AC59" s="64">
        <f t="shared" si="17"/>
        <v>101.30970442539346</v>
      </c>
      <c r="AD59" s="64">
        <f t="shared" si="17"/>
        <v>102.85064068583544</v>
      </c>
      <c r="AE59" s="64">
        <f t="shared" ref="AE59" si="18">IF(AND(ISNUMBER(AE13),($AB13)&gt;0),AE13/$AB13*100,0)</f>
        <v>104.50764984371288</v>
      </c>
    </row>
    <row r="60" spans="1:32" s="63" customFormat="1" ht="15" customHeight="1">
      <c r="A60" s="286" t="s">
        <v>517</v>
      </c>
      <c r="B60" s="310" t="s">
        <v>359</v>
      </c>
      <c r="C60" s="242">
        <v>0</v>
      </c>
      <c r="D60" s="64">
        <f t="shared" si="16"/>
        <v>38.795730141666724</v>
      </c>
      <c r="E60" s="64">
        <f t="shared" si="16"/>
        <v>43.299074955322602</v>
      </c>
      <c r="F60" s="64">
        <f t="shared" ref="F60:AD60" si="19">IF(AND(ISNUMBER(F14),($AB14)&gt;0),F14/$AB14*100,0)</f>
        <v>49.184851451929859</v>
      </c>
      <c r="G60" s="64">
        <f t="shared" si="19"/>
        <v>53.999739809787265</v>
      </c>
      <c r="H60" s="64">
        <f t="shared" si="19"/>
        <v>58.084726149801092</v>
      </c>
      <c r="I60" s="64">
        <f t="shared" si="19"/>
        <v>61.071435907618778</v>
      </c>
      <c r="J60" s="64">
        <f t="shared" si="19"/>
        <v>63.876012516518657</v>
      </c>
      <c r="K60" s="64">
        <f t="shared" si="19"/>
        <v>65.564510054982307</v>
      </c>
      <c r="L60" s="64">
        <f t="shared" si="19"/>
        <v>67.364615500489563</v>
      </c>
      <c r="M60" s="64">
        <f t="shared" si="19"/>
        <v>69.105151081501162</v>
      </c>
      <c r="N60" s="64">
        <f t="shared" si="19"/>
        <v>71.072326032030787</v>
      </c>
      <c r="O60" s="64">
        <f t="shared" si="19"/>
        <v>73.134675823536256</v>
      </c>
      <c r="P60" s="64">
        <f t="shared" si="19"/>
        <v>74.883427937581743</v>
      </c>
      <c r="Q60" s="64">
        <f t="shared" si="19"/>
        <v>76.537689921737524</v>
      </c>
      <c r="R60" s="64">
        <f t="shared" si="19"/>
        <v>78.27617136949064</v>
      </c>
      <c r="S60" s="64">
        <f t="shared" si="19"/>
        <v>80.054366060240881</v>
      </c>
      <c r="T60" s="64">
        <f t="shared" si="19"/>
        <v>81.833930173163438</v>
      </c>
      <c r="U60" s="64">
        <f t="shared" si="19"/>
        <v>83.649099262566168</v>
      </c>
      <c r="V60" s="64">
        <f t="shared" si="19"/>
        <v>85.249269070915517</v>
      </c>
      <c r="W60" s="64">
        <f t="shared" si="19"/>
        <v>86.874773189452711</v>
      </c>
      <c r="X60" s="64">
        <f t="shared" si="19"/>
        <v>89.031613110847857</v>
      </c>
      <c r="Y60" s="64">
        <f t="shared" si="19"/>
        <v>91.578738351352655</v>
      </c>
      <c r="Z60" s="64">
        <f t="shared" si="19"/>
        <v>94.438091847145103</v>
      </c>
      <c r="AA60" s="64">
        <f t="shared" si="19"/>
        <v>97.518607023766322</v>
      </c>
      <c r="AB60" s="312">
        <f t="shared" si="19"/>
        <v>100</v>
      </c>
      <c r="AC60" s="64">
        <f t="shared" si="19"/>
        <v>102.48550124275062</v>
      </c>
      <c r="AD60" s="64">
        <f t="shared" si="19"/>
        <v>105.19353358850235</v>
      </c>
      <c r="AE60" s="64">
        <f t="shared" ref="AE60" si="20">IF(AND(ISNUMBER(AE14),($AB14)&gt;0),AE14/$AB14*100,0)</f>
        <v>108.11245694879045</v>
      </c>
    </row>
    <row r="61" spans="1:32" s="63" customFormat="1" ht="15" customHeight="1">
      <c r="A61" s="286" t="s">
        <v>518</v>
      </c>
      <c r="B61" s="310" t="s">
        <v>359</v>
      </c>
      <c r="C61" s="242">
        <v>0</v>
      </c>
      <c r="D61" s="64">
        <f t="shared" si="16"/>
        <v>75.739999999999995</v>
      </c>
      <c r="E61" s="64">
        <f t="shared" si="16"/>
        <v>79.3</v>
      </c>
      <c r="F61" s="64">
        <f t="shared" ref="F61:AD61" si="21">IF(AND(ISNUMBER(F15),($AB15)&gt;0),F15/$AB15*100,0)</f>
        <v>84.06</v>
      </c>
      <c r="G61" s="64">
        <f t="shared" si="21"/>
        <v>87.66</v>
      </c>
      <c r="H61" s="64">
        <f t="shared" si="21"/>
        <v>89.93</v>
      </c>
      <c r="I61" s="64">
        <f t="shared" si="21"/>
        <v>91.44</v>
      </c>
      <c r="J61" s="64">
        <f t="shared" si="21"/>
        <v>93.17</v>
      </c>
      <c r="K61" s="64">
        <f t="shared" si="21"/>
        <v>94.26</v>
      </c>
      <c r="L61" s="64">
        <f t="shared" si="21"/>
        <v>96.28</v>
      </c>
      <c r="M61" s="64">
        <f t="shared" si="21"/>
        <v>98.07</v>
      </c>
      <c r="N61" s="64">
        <f t="shared" si="21"/>
        <v>98.72</v>
      </c>
      <c r="O61" s="64">
        <f t="shared" si="21"/>
        <v>99.05</v>
      </c>
      <c r="P61" s="64">
        <f t="shared" si="21"/>
        <v>99.22</v>
      </c>
      <c r="Q61" s="64">
        <f t="shared" si="21"/>
        <v>99.5</v>
      </c>
      <c r="R61" s="64">
        <f t="shared" si="21"/>
        <v>99.86</v>
      </c>
      <c r="S61" s="64">
        <f t="shared" si="21"/>
        <v>99.98</v>
      </c>
      <c r="T61" s="64">
        <f t="shared" si="21"/>
        <v>99.99</v>
      </c>
      <c r="U61" s="64">
        <f t="shared" si="21"/>
        <v>100.02</v>
      </c>
      <c r="V61" s="64">
        <f t="shared" si="21"/>
        <v>99.9</v>
      </c>
      <c r="W61" s="64">
        <f t="shared" si="21"/>
        <v>99.74</v>
      </c>
      <c r="X61" s="64">
        <f t="shared" si="21"/>
        <v>99.75</v>
      </c>
      <c r="Y61" s="64">
        <f t="shared" si="21"/>
        <v>99.72</v>
      </c>
      <c r="Z61" s="64">
        <f t="shared" si="21"/>
        <v>99.9</v>
      </c>
      <c r="AA61" s="64">
        <f t="shared" si="21"/>
        <v>99.87</v>
      </c>
      <c r="AB61" s="312">
        <f t="shared" si="21"/>
        <v>100</v>
      </c>
      <c r="AC61" s="64">
        <f t="shared" si="21"/>
        <v>100.1</v>
      </c>
      <c r="AD61" s="64">
        <f t="shared" si="21"/>
        <v>100.17</v>
      </c>
      <c r="AE61" s="64">
        <f t="shared" ref="AE61" si="22">IF(AND(ISNUMBER(AE15),($AB15)&gt;0),AE15/$AB15*100,0)</f>
        <v>100.21</v>
      </c>
    </row>
    <row r="62" spans="1:32" s="63" customFormat="1" ht="15" customHeight="1">
      <c r="A62" s="286" t="s">
        <v>519</v>
      </c>
      <c r="B62" s="310" t="s">
        <v>359</v>
      </c>
      <c r="C62" s="242">
        <v>0</v>
      </c>
      <c r="D62" s="64">
        <f t="shared" si="16"/>
        <v>64.319999999999993</v>
      </c>
      <c r="E62" s="64">
        <f t="shared" si="16"/>
        <v>66.95</v>
      </c>
      <c r="F62" s="64">
        <f t="shared" ref="F62:AD62" si="23">IF(AND(ISNUMBER(F16),($AB16)&gt;0),F16/$AB16*100,0)</f>
        <v>70.349999999999994</v>
      </c>
      <c r="G62" s="64">
        <f t="shared" si="23"/>
        <v>73.180000000000007</v>
      </c>
      <c r="H62" s="64">
        <f t="shared" si="23"/>
        <v>75.62</v>
      </c>
      <c r="I62" s="64">
        <f t="shared" si="23"/>
        <v>76.989999999999995</v>
      </c>
      <c r="J62" s="64">
        <f t="shared" si="23"/>
        <v>78.63</v>
      </c>
      <c r="K62" s="64">
        <f t="shared" si="23"/>
        <v>79.87</v>
      </c>
      <c r="L62" s="64">
        <f t="shared" si="23"/>
        <v>81.239999999999995</v>
      </c>
      <c r="M62" s="64">
        <f t="shared" si="23"/>
        <v>82.43</v>
      </c>
      <c r="N62" s="64">
        <f t="shared" si="23"/>
        <v>83.93</v>
      </c>
      <c r="O62" s="64">
        <f t="shared" si="23"/>
        <v>85.19</v>
      </c>
      <c r="P62" s="64">
        <f t="shared" si="23"/>
        <v>86.15</v>
      </c>
      <c r="Q62" s="64">
        <f t="shared" si="23"/>
        <v>87.24</v>
      </c>
      <c r="R62" s="64">
        <f t="shared" si="23"/>
        <v>88.39</v>
      </c>
      <c r="S62" s="64">
        <f t="shared" si="23"/>
        <v>89.36</v>
      </c>
      <c r="T62" s="64">
        <f t="shared" si="23"/>
        <v>90.22</v>
      </c>
      <c r="U62" s="64">
        <f t="shared" si="23"/>
        <v>91.13</v>
      </c>
      <c r="V62" s="64">
        <f t="shared" si="23"/>
        <v>91.88</v>
      </c>
      <c r="W62" s="64">
        <f t="shared" si="23"/>
        <v>92.66</v>
      </c>
      <c r="X62" s="64">
        <f t="shared" si="23"/>
        <v>93.87</v>
      </c>
      <c r="Y62" s="64">
        <f t="shared" si="23"/>
        <v>95.41</v>
      </c>
      <c r="Z62" s="64">
        <f t="shared" si="23"/>
        <v>97.21</v>
      </c>
      <c r="AA62" s="64">
        <f t="shared" si="23"/>
        <v>98.71</v>
      </c>
      <c r="AB62" s="312">
        <f t="shared" si="23"/>
        <v>100</v>
      </c>
      <c r="AC62" s="64">
        <f t="shared" si="23"/>
        <v>101.23</v>
      </c>
      <c r="AD62" s="64">
        <f t="shared" si="23"/>
        <v>102.47</v>
      </c>
      <c r="AE62" s="64">
        <f t="shared" ref="AE62" si="24">IF(AND(ISNUMBER(AE16),($AB16)&gt;0),AE16/$AB16*100,0)</f>
        <v>103.67</v>
      </c>
    </row>
    <row r="63" spans="1:32" s="63" customFormat="1" ht="15" customHeight="1">
      <c r="A63" s="284" t="s">
        <v>44</v>
      </c>
      <c r="B63" s="310" t="s">
        <v>353</v>
      </c>
      <c r="C63" s="242">
        <v>0</v>
      </c>
      <c r="D63" s="64">
        <f t="shared" ref="D63:Q63" si="25">IF(AND(ISNUMBER(D17),($M17)&gt;0),D17/$M17*100,0)</f>
        <v>109.81775823977186</v>
      </c>
      <c r="E63" s="64">
        <f t="shared" si="25"/>
        <v>107.98488438746017</v>
      </c>
      <c r="F63" s="64">
        <f t="shared" si="25"/>
        <v>106.15201053514849</v>
      </c>
      <c r="G63" s="64">
        <f t="shared" si="25"/>
        <v>104.31913668283681</v>
      </c>
      <c r="H63" s="64">
        <f t="shared" si="25"/>
        <v>102.48626283052511</v>
      </c>
      <c r="I63" s="64">
        <f t="shared" si="25"/>
        <v>101.83663665502225</v>
      </c>
      <c r="J63" s="64">
        <f t="shared" si="25"/>
        <v>101.18701047951937</v>
      </c>
      <c r="K63" s="64">
        <f t="shared" si="25"/>
        <v>100.53738430401648</v>
      </c>
      <c r="L63" s="64">
        <f t="shared" si="25"/>
        <v>100.26869215200824</v>
      </c>
      <c r="M63" s="81">
        <f t="shared" si="25"/>
        <v>100</v>
      </c>
      <c r="N63" s="64">
        <f t="shared" si="25"/>
        <v>99.731307847991758</v>
      </c>
      <c r="O63" s="64">
        <f t="shared" si="25"/>
        <v>0</v>
      </c>
      <c r="P63" s="64">
        <f t="shared" si="25"/>
        <v>0</v>
      </c>
      <c r="Q63" s="64">
        <f t="shared" si="25"/>
        <v>99.275582802939354</v>
      </c>
      <c r="R63" s="311" t="s">
        <v>520</v>
      </c>
      <c r="S63" s="311" t="s">
        <v>520</v>
      </c>
      <c r="T63" s="236">
        <f>IF(AND(ISNUMBER(T17),($M17)&gt;0),T17/$M17*100,0)</f>
        <v>95.994851631096466</v>
      </c>
      <c r="U63" s="311" t="s">
        <v>520</v>
      </c>
      <c r="V63" s="311" t="s">
        <v>520</v>
      </c>
      <c r="W63" s="236">
        <f>IF(AND(ISNUMBER(W17),($M17)&gt;0),W17/$M17*100,0)</f>
        <v>92.929738617372621</v>
      </c>
      <c r="X63" s="236" t="s">
        <v>520</v>
      </c>
      <c r="Y63" s="236" t="s">
        <v>520</v>
      </c>
      <c r="Z63" s="236">
        <f>IF(AND(ISNUMBER(Z17),($M17)&gt;0),Z17/$M17*100,0)</f>
        <v>91.783826999923221</v>
      </c>
      <c r="AA63" s="242" t="s">
        <v>520</v>
      </c>
      <c r="AB63" s="313" t="s">
        <v>520</v>
      </c>
      <c r="AC63" s="236">
        <f>IF(AND(ISNUMBER(AC17),($M17)&gt;0),AC17/$M17*100,0)</f>
        <v>96.455410180130869</v>
      </c>
      <c r="AD63" s="242" t="s">
        <v>520</v>
      </c>
      <c r="AE63" s="242" t="s">
        <v>520</v>
      </c>
    </row>
    <row r="64" spans="1:32" s="63" customFormat="1" ht="15" customHeight="1">
      <c r="A64" s="209" t="s">
        <v>515</v>
      </c>
      <c r="B64" s="310"/>
      <c r="C64" s="269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279"/>
      <c r="S64" s="279"/>
      <c r="T64" s="131"/>
      <c r="U64" s="279"/>
      <c r="V64" s="279"/>
      <c r="W64" s="131"/>
      <c r="X64" s="131"/>
      <c r="Y64" s="131"/>
      <c r="Z64" s="131"/>
      <c r="AA64" s="269"/>
      <c r="AB64" s="269"/>
      <c r="AC64" s="131"/>
      <c r="AD64" s="269"/>
      <c r="AE64" s="269"/>
    </row>
    <row r="65" spans="1:189" s="63" customFormat="1" ht="15" customHeight="1">
      <c r="A65" s="286" t="s">
        <v>130</v>
      </c>
      <c r="B65" s="310" t="s">
        <v>353</v>
      </c>
      <c r="C65" s="242">
        <v>0</v>
      </c>
      <c r="D65" s="64">
        <f t="shared" ref="D65:Q65" si="26">IF(AND(ISNUMBER(D19),($M19)&gt;0),D19/$M19*100,0)</f>
        <v>256.33256257646872</v>
      </c>
      <c r="E65" s="64">
        <f t="shared" si="26"/>
        <v>228.5374654296227</v>
      </c>
      <c r="F65" s="64">
        <f t="shared" si="26"/>
        <v>200.74236828277668</v>
      </c>
      <c r="G65" s="64">
        <f t="shared" si="26"/>
        <v>172.94727113593072</v>
      </c>
      <c r="H65" s="64">
        <f t="shared" si="26"/>
        <v>145.1521739890847</v>
      </c>
      <c r="I65" s="64">
        <f t="shared" si="26"/>
        <v>144.12272594660891</v>
      </c>
      <c r="J65" s="64">
        <f t="shared" si="26"/>
        <v>143.09327790413315</v>
      </c>
      <c r="K65" s="64">
        <f t="shared" si="26"/>
        <v>142.06382986165738</v>
      </c>
      <c r="L65" s="64">
        <f t="shared" si="26"/>
        <v>121.03191493082868</v>
      </c>
      <c r="M65" s="81">
        <f t="shared" si="26"/>
        <v>100</v>
      </c>
      <c r="N65" s="64">
        <f t="shared" si="26"/>
        <v>78.968085069171295</v>
      </c>
      <c r="O65" s="64">
        <f t="shared" si="26"/>
        <v>0</v>
      </c>
      <c r="P65" s="64">
        <f t="shared" si="26"/>
        <v>0</v>
      </c>
      <c r="Q65" s="64">
        <f t="shared" si="26"/>
        <v>85.395695483577938</v>
      </c>
      <c r="R65" s="311" t="s">
        <v>520</v>
      </c>
      <c r="S65" s="311" t="s">
        <v>520</v>
      </c>
      <c r="T65" s="236">
        <f>IF(AND(ISNUMBER(T19),($M19)&gt;0),T19/$M19*100,0)</f>
        <v>87.054183251700621</v>
      </c>
      <c r="U65" s="311" t="s">
        <v>520</v>
      </c>
      <c r="V65" s="311" t="s">
        <v>520</v>
      </c>
      <c r="W65" s="236">
        <f>IF(AND(ISNUMBER(W19),($M19)&gt;0),W19/$M19*100,0)</f>
        <v>71.035278273212811</v>
      </c>
      <c r="X65" s="236" t="s">
        <v>520</v>
      </c>
      <c r="Y65" s="236" t="s">
        <v>520</v>
      </c>
      <c r="Z65" s="236">
        <f>IF(AND(ISNUMBER(Z19),($M19)&gt;0),Z19/$M19*100,0)</f>
        <v>73.539727828414627</v>
      </c>
      <c r="AA65" s="242" t="s">
        <v>520</v>
      </c>
      <c r="AB65" s="249" t="s">
        <v>520</v>
      </c>
      <c r="AC65" s="236">
        <f>IF(AND(ISNUMBER(AC19),($M19)&gt;0),AC19/$M19*100,0)</f>
        <v>70.586512368031578</v>
      </c>
      <c r="AD65" s="242" t="s">
        <v>520</v>
      </c>
      <c r="AE65" s="242" t="s">
        <v>520</v>
      </c>
    </row>
    <row r="66" spans="1:189" s="63" customFormat="1" ht="15" customHeight="1">
      <c r="A66" s="286" t="s">
        <v>547</v>
      </c>
      <c r="B66" s="310" t="s">
        <v>353</v>
      </c>
      <c r="C66" s="242">
        <v>0</v>
      </c>
      <c r="D66" s="64">
        <f t="shared" ref="D66:Q66" si="27">IF(AND(ISNUMBER(D20),($M20)&gt;0),D20/$M20*100,0)</f>
        <v>108.33533534747136</v>
      </c>
      <c r="E66" s="64">
        <f t="shared" si="27"/>
        <v>106.76514480775099</v>
      </c>
      <c r="F66" s="64">
        <f t="shared" si="27"/>
        <v>105.19495426803064</v>
      </c>
      <c r="G66" s="64">
        <f t="shared" si="27"/>
        <v>103.62476372831031</v>
      </c>
      <c r="H66" s="64">
        <f t="shared" si="27"/>
        <v>102.05457318858997</v>
      </c>
      <c r="I66" s="64">
        <f t="shared" si="27"/>
        <v>101.4087900147083</v>
      </c>
      <c r="J66" s="64">
        <f t="shared" si="27"/>
        <v>100.76300684082662</v>
      </c>
      <c r="K66" s="64">
        <f t="shared" si="27"/>
        <v>100.11722366694495</v>
      </c>
      <c r="L66" s="64">
        <f t="shared" si="27"/>
        <v>100.05861183347248</v>
      </c>
      <c r="M66" s="81">
        <f t="shared" si="27"/>
        <v>100</v>
      </c>
      <c r="N66" s="64">
        <f t="shared" si="27"/>
        <v>99.941388166527531</v>
      </c>
      <c r="O66" s="64">
        <f t="shared" si="27"/>
        <v>0</v>
      </c>
      <c r="P66" s="64">
        <f t="shared" si="27"/>
        <v>0</v>
      </c>
      <c r="Q66" s="64">
        <f t="shared" si="27"/>
        <v>99.416018186229977</v>
      </c>
      <c r="R66" s="311" t="s">
        <v>520</v>
      </c>
      <c r="S66" s="311" t="s">
        <v>520</v>
      </c>
      <c r="T66" s="236">
        <f>IF(AND(ISNUMBER(T20),($M20)&gt;0),T20/$M20*100,0)</f>
        <v>96.085312465672786</v>
      </c>
      <c r="U66" s="311" t="s">
        <v>520</v>
      </c>
      <c r="V66" s="311" t="s">
        <v>520</v>
      </c>
      <c r="W66" s="236">
        <f>IF(AND(ISNUMBER(W20),($M20)&gt;0),W20/$M20*100,0)</f>
        <v>93.151264690288514</v>
      </c>
      <c r="X66" s="236" t="s">
        <v>520</v>
      </c>
      <c r="Y66" s="236" t="s">
        <v>520</v>
      </c>
      <c r="Z66" s="236">
        <f>IF(AND(ISNUMBER(Z20),($M20)&gt;0),Z20/$M20*100,0)</f>
        <v>91.968419064757128</v>
      </c>
      <c r="AA66" s="242" t="s">
        <v>520</v>
      </c>
      <c r="AB66" s="249" t="s">
        <v>520</v>
      </c>
      <c r="AC66" s="236">
        <f>IF(AND(ISNUMBER(AC20),($M20)&gt;0),AC20/$M20*100,0)</f>
        <v>96.717149234343523</v>
      </c>
      <c r="AD66" s="242" t="s">
        <v>520</v>
      </c>
      <c r="AE66" s="242" t="s">
        <v>520</v>
      </c>
    </row>
    <row r="67" spans="1:189" s="63" customFormat="1" ht="15" customHeight="1">
      <c r="A67" s="284" t="s">
        <v>521</v>
      </c>
      <c r="B67" s="310" t="s">
        <v>353</v>
      </c>
      <c r="C67" s="242">
        <v>0</v>
      </c>
      <c r="D67" s="64">
        <f t="shared" ref="D67:Q67" si="28">IF(AND(ISNUMBER(D21),($M21)&gt;0),D21/$M21*100,0)</f>
        <v>111.01416593275273</v>
      </c>
      <c r="E67" s="64">
        <f t="shared" si="28"/>
        <v>108.45928428878241</v>
      </c>
      <c r="F67" s="64">
        <f t="shared" si="28"/>
        <v>106.38665325556251</v>
      </c>
      <c r="G67" s="64">
        <f t="shared" si="28"/>
        <v>104.54096645060073</v>
      </c>
      <c r="H67" s="64">
        <f t="shared" si="28"/>
        <v>102.60593794053779</v>
      </c>
      <c r="I67" s="64">
        <f t="shared" si="28"/>
        <v>101.71466281401773</v>
      </c>
      <c r="J67" s="64">
        <f t="shared" si="28"/>
        <v>101.01123975837911</v>
      </c>
      <c r="K67" s="64">
        <f t="shared" si="28"/>
        <v>100.38878383499087</v>
      </c>
      <c r="L67" s="64">
        <f t="shared" si="28"/>
        <v>100.17558753295042</v>
      </c>
      <c r="M67" s="81">
        <f t="shared" si="28"/>
        <v>100</v>
      </c>
      <c r="N67" s="64">
        <f t="shared" si="28"/>
        <v>99.722242860908011</v>
      </c>
      <c r="O67" s="64">
        <f t="shared" si="28"/>
        <v>0</v>
      </c>
      <c r="P67" s="64">
        <f t="shared" si="28"/>
        <v>0</v>
      </c>
      <c r="Q67" s="64">
        <f t="shared" si="28"/>
        <v>99.125221492820387</v>
      </c>
      <c r="R67" s="311" t="s">
        <v>520</v>
      </c>
      <c r="S67" s="311" t="s">
        <v>520</v>
      </c>
      <c r="T67" s="236">
        <f>IF(AND(ISNUMBER(T21),($M21)&gt;0),T21/$M21*100,0)</f>
        <v>96.134037718960968</v>
      </c>
      <c r="U67" s="311" t="s">
        <v>520</v>
      </c>
      <c r="V67" s="311" t="s">
        <v>520</v>
      </c>
      <c r="W67" s="236">
        <f>IF(AND(ISNUMBER(W21),($M21)&gt;0),W21/$M21*100,0)</f>
        <v>93.730019533179643</v>
      </c>
      <c r="X67" s="236" t="s">
        <v>520</v>
      </c>
      <c r="Y67" s="236" t="s">
        <v>520</v>
      </c>
      <c r="Z67" s="236">
        <f>IF(AND(ISNUMBER(Z21),($M21)&gt;0),Z21/$M21*100,0)</f>
        <v>93.667365302998874</v>
      </c>
      <c r="AA67" s="242" t="s">
        <v>520</v>
      </c>
      <c r="AB67" s="249" t="s">
        <v>520</v>
      </c>
      <c r="AC67" s="236">
        <f>IF(AND(ISNUMBER(AC21),($M21)&gt;0),AC21/$M21*100,0)</f>
        <v>96.409880539990795</v>
      </c>
      <c r="AD67" s="242" t="s">
        <v>520</v>
      </c>
      <c r="AE67" s="242" t="s">
        <v>520</v>
      </c>
    </row>
    <row r="68" spans="1:189" s="63" customFormat="1" ht="15" customHeight="1">
      <c r="A68" s="284" t="s">
        <v>111</v>
      </c>
      <c r="B68" s="310" t="s">
        <v>359</v>
      </c>
      <c r="C68" s="242">
        <v>0</v>
      </c>
      <c r="D68" s="64">
        <f t="shared" ref="D68:AD68" si="29">IF(AND(ISNUMBER(D22),($AB22)&gt;0),D22/$AB22*100,0)</f>
        <v>96.848945252284608</v>
      </c>
      <c r="E68" s="64">
        <f t="shared" si="29"/>
        <v>99.278055256178618</v>
      </c>
      <c r="F68" s="64">
        <f t="shared" si="29"/>
        <v>103.44049951792675</v>
      </c>
      <c r="G68" s="64">
        <f t="shared" si="29"/>
        <v>102.18107631851802</v>
      </c>
      <c r="H68" s="64">
        <f t="shared" si="29"/>
        <v>105.06669195053018</v>
      </c>
      <c r="I68" s="64">
        <f t="shared" si="29"/>
        <v>108.13661460520206</v>
      </c>
      <c r="J68" s="64">
        <f t="shared" si="29"/>
        <v>109.40194373275342</v>
      </c>
      <c r="K68" s="64">
        <f t="shared" si="29"/>
        <v>109.27931658363804</v>
      </c>
      <c r="L68" s="64">
        <f t="shared" si="29"/>
        <v>110.31899858270356</v>
      </c>
      <c r="M68" s="64">
        <f t="shared" si="29"/>
        <v>110.4942988007794</v>
      </c>
      <c r="N68" s="64">
        <f t="shared" si="29"/>
        <v>109.86703670153346</v>
      </c>
      <c r="O68" s="64">
        <f t="shared" si="29"/>
        <v>110.72440209990813</v>
      </c>
      <c r="P68" s="64">
        <f t="shared" si="29"/>
        <v>108.61288690057187</v>
      </c>
      <c r="Q68" s="64">
        <f t="shared" si="29"/>
        <v>106.95957185239237</v>
      </c>
      <c r="R68" s="64">
        <f t="shared" si="29"/>
        <v>103.5186335512837</v>
      </c>
      <c r="S68" s="64">
        <f t="shared" si="29"/>
        <v>102.81335580017186</v>
      </c>
      <c r="T68" s="64">
        <f t="shared" si="29"/>
        <v>101.32163637279477</v>
      </c>
      <c r="U68" s="64">
        <f t="shared" si="29"/>
        <v>101.30659461079514</v>
      </c>
      <c r="V68" s="64">
        <f t="shared" si="29"/>
        <v>100.91971894592426</v>
      </c>
      <c r="W68" s="64">
        <f t="shared" si="29"/>
        <v>100.15134336780709</v>
      </c>
      <c r="X68" s="64">
        <f t="shared" si="29"/>
        <v>100.58099458174176</v>
      </c>
      <c r="Y68" s="64">
        <f t="shared" si="29"/>
        <v>97.803335296429552</v>
      </c>
      <c r="Z68" s="64">
        <f t="shared" si="29"/>
        <v>100.80744497652039</v>
      </c>
      <c r="AA68" s="64">
        <f t="shared" si="29"/>
        <v>98.923140415329954</v>
      </c>
      <c r="AB68" s="81">
        <f t="shared" si="29"/>
        <v>100</v>
      </c>
      <c r="AC68" s="64">
        <f t="shared" si="29"/>
        <v>101.92031663970428</v>
      </c>
      <c r="AD68" s="64">
        <f t="shared" si="29"/>
        <v>101.02544914241045</v>
      </c>
      <c r="AE68" s="254" t="s">
        <v>330</v>
      </c>
    </row>
    <row r="69" spans="1:189" s="63" customFormat="1" ht="15" customHeight="1">
      <c r="A69" s="209" t="s">
        <v>515</v>
      </c>
      <c r="B69" s="310"/>
      <c r="C69" s="269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254"/>
    </row>
    <row r="70" spans="1:189" s="63" customFormat="1" ht="15" customHeight="1">
      <c r="A70" s="286" t="s">
        <v>568</v>
      </c>
      <c r="B70" s="310" t="s">
        <v>359</v>
      </c>
      <c r="C70" s="64">
        <f t="shared" ref="C70:AD70" si="30">IF(AND(ISNUMBER(C24),($AB24)&gt;0),C24/$AB24*100,0)</f>
        <v>90.066261085308</v>
      </c>
      <c r="D70" s="64">
        <f t="shared" si="30"/>
        <v>95.831991316565208</v>
      </c>
      <c r="E70" s="64">
        <f t="shared" si="30"/>
        <v>97.437508013493698</v>
      </c>
      <c r="F70" s="64">
        <f t="shared" si="30"/>
        <v>98.544177645278083</v>
      </c>
      <c r="G70" s="64">
        <f t="shared" si="30"/>
        <v>95.177264878162546</v>
      </c>
      <c r="H70" s="64">
        <f t="shared" si="30"/>
        <v>100.58477163457515</v>
      </c>
      <c r="I70" s="64">
        <f t="shared" si="30"/>
        <v>102.12879247041447</v>
      </c>
      <c r="J70" s="64">
        <f t="shared" si="30"/>
        <v>102.13030946019978</v>
      </c>
      <c r="K70" s="64">
        <f t="shared" si="30"/>
        <v>100.66147434801138</v>
      </c>
      <c r="L70" s="64">
        <f t="shared" si="30"/>
        <v>102.60717586368951</v>
      </c>
      <c r="M70" s="64">
        <f t="shared" si="30"/>
        <v>99.98690291108025</v>
      </c>
      <c r="N70" s="64">
        <f t="shared" si="30"/>
        <v>101.31979883283987</v>
      </c>
      <c r="O70" s="64">
        <f t="shared" si="30"/>
        <v>104.75020870519765</v>
      </c>
      <c r="P70" s="64">
        <f t="shared" si="30"/>
        <v>103.44371694706471</v>
      </c>
      <c r="Q70" s="64">
        <f t="shared" si="30"/>
        <v>104.87134147150266</v>
      </c>
      <c r="R70" s="64">
        <f t="shared" si="30"/>
        <v>101.81368439622514</v>
      </c>
      <c r="S70" s="64">
        <f t="shared" si="30"/>
        <v>98.780189539681658</v>
      </c>
      <c r="T70" s="64">
        <f t="shared" si="30"/>
        <v>98.165218475065885</v>
      </c>
      <c r="U70" s="64">
        <f t="shared" si="30"/>
        <v>95.781741749130717</v>
      </c>
      <c r="V70" s="64">
        <f t="shared" si="30"/>
        <v>97.372809491085349</v>
      </c>
      <c r="W70" s="64">
        <f t="shared" si="30"/>
        <v>97.653057824605781</v>
      </c>
      <c r="X70" s="64">
        <f t="shared" si="30"/>
        <v>98.688762871058955</v>
      </c>
      <c r="Y70" s="64">
        <f t="shared" si="30"/>
        <v>97.299968914654031</v>
      </c>
      <c r="Z70" s="64">
        <f t="shared" si="30"/>
        <v>98.147514087338834</v>
      </c>
      <c r="AA70" s="64">
        <f t="shared" si="30"/>
        <v>100.75617205075973</v>
      </c>
      <c r="AB70" s="81">
        <f t="shared" si="30"/>
        <v>100</v>
      </c>
      <c r="AC70" s="64">
        <f t="shared" si="30"/>
        <v>101.54025546268343</v>
      </c>
      <c r="AD70" s="64">
        <f t="shared" si="30"/>
        <v>101.67668522265959</v>
      </c>
      <c r="AE70" s="254" t="s">
        <v>330</v>
      </c>
      <c r="AF70" s="280"/>
      <c r="AG70" s="280"/>
      <c r="AH70" s="280"/>
      <c r="AI70" s="280"/>
      <c r="AJ70" s="280"/>
      <c r="AK70" s="280"/>
      <c r="AL70" s="280"/>
      <c r="AM70" s="280"/>
      <c r="AN70" s="280"/>
      <c r="AO70" s="280"/>
      <c r="AP70" s="280"/>
      <c r="AQ70" s="280"/>
      <c r="AR70" s="280"/>
      <c r="AS70" s="280"/>
      <c r="AT70" s="280"/>
      <c r="AU70" s="280"/>
      <c r="AV70" s="280"/>
      <c r="AW70" s="280"/>
      <c r="AX70" s="280"/>
      <c r="AY70" s="280"/>
      <c r="AZ70" s="280"/>
      <c r="BA70" s="280"/>
      <c r="BB70" s="280"/>
      <c r="BC70" s="280"/>
      <c r="BD70" s="280"/>
      <c r="BE70" s="280"/>
      <c r="BF70" s="280"/>
      <c r="BG70" s="280"/>
      <c r="BH70" s="280"/>
      <c r="BI70" s="280"/>
      <c r="BJ70" s="280"/>
      <c r="BK70" s="280"/>
      <c r="BL70" s="280"/>
      <c r="BM70" s="280"/>
      <c r="BN70" s="280"/>
      <c r="BO70" s="280"/>
      <c r="BP70" s="280"/>
      <c r="BQ70" s="280"/>
      <c r="BR70" s="280"/>
      <c r="BS70" s="280"/>
      <c r="BT70" s="280"/>
      <c r="BU70" s="280"/>
      <c r="BV70" s="280"/>
      <c r="BW70" s="280"/>
      <c r="BX70" s="280"/>
      <c r="BY70" s="280"/>
      <c r="BZ70" s="280"/>
      <c r="CA70" s="280"/>
      <c r="CB70" s="280"/>
      <c r="CC70" s="280"/>
      <c r="CD70" s="280"/>
      <c r="CE70" s="280"/>
      <c r="CF70" s="280"/>
      <c r="CG70" s="280"/>
      <c r="CH70" s="280"/>
      <c r="CI70" s="280"/>
      <c r="CJ70" s="280"/>
      <c r="CK70" s="280"/>
      <c r="CL70" s="280"/>
      <c r="CM70" s="280"/>
      <c r="CN70" s="280"/>
      <c r="CO70" s="280"/>
      <c r="CP70" s="280"/>
      <c r="CQ70" s="280"/>
      <c r="CR70" s="280"/>
      <c r="CS70" s="280"/>
      <c r="CT70" s="280"/>
      <c r="CU70" s="280"/>
      <c r="CV70" s="280"/>
      <c r="CW70" s="280"/>
      <c r="CX70" s="280"/>
      <c r="CY70" s="280"/>
      <c r="CZ70" s="280"/>
      <c r="DA70" s="280"/>
      <c r="DB70" s="280"/>
      <c r="DC70" s="280"/>
      <c r="DD70" s="280"/>
      <c r="DE70" s="280"/>
      <c r="DF70" s="280"/>
      <c r="DG70" s="280"/>
      <c r="DH70" s="280"/>
      <c r="DI70" s="280"/>
      <c r="DJ70" s="280"/>
      <c r="DK70" s="280"/>
      <c r="DL70" s="280"/>
      <c r="DM70" s="280"/>
      <c r="DN70" s="280"/>
      <c r="DO70" s="280"/>
      <c r="DP70" s="280"/>
      <c r="DQ70" s="280"/>
      <c r="DR70" s="280"/>
      <c r="DS70" s="280"/>
      <c r="DT70" s="280"/>
      <c r="DU70" s="280"/>
      <c r="DV70" s="280"/>
      <c r="DW70" s="280"/>
      <c r="DX70" s="280"/>
      <c r="DY70" s="280"/>
      <c r="DZ70" s="280"/>
      <c r="EA70" s="280"/>
      <c r="EB70" s="280"/>
      <c r="EC70" s="280"/>
      <c r="ED70" s="280"/>
      <c r="EE70" s="280"/>
      <c r="EF70" s="280"/>
      <c r="EG70" s="280"/>
      <c r="EH70" s="280"/>
      <c r="EI70" s="280"/>
      <c r="EJ70" s="280"/>
      <c r="EK70" s="280"/>
      <c r="EL70" s="280"/>
      <c r="EM70" s="280"/>
      <c r="EN70" s="280"/>
      <c r="EO70" s="280"/>
      <c r="EP70" s="280"/>
      <c r="EQ70" s="280"/>
      <c r="ER70" s="280"/>
      <c r="ES70" s="280"/>
      <c r="ET70" s="280"/>
      <c r="EU70" s="280"/>
      <c r="EV70" s="280"/>
      <c r="EW70" s="280"/>
      <c r="EX70" s="280"/>
      <c r="EY70" s="280"/>
      <c r="EZ70" s="280"/>
      <c r="FA70" s="280"/>
      <c r="FB70" s="280"/>
      <c r="FC70" s="280"/>
      <c r="FD70" s="280"/>
      <c r="FE70" s="280"/>
      <c r="FF70" s="280"/>
      <c r="FG70" s="280"/>
      <c r="FH70" s="280"/>
      <c r="FI70" s="280"/>
      <c r="FJ70" s="280"/>
      <c r="FK70" s="280"/>
      <c r="FL70" s="280"/>
      <c r="FM70" s="280"/>
      <c r="FN70" s="280"/>
      <c r="FO70" s="280"/>
      <c r="FP70" s="280"/>
      <c r="FQ70" s="280"/>
      <c r="FR70" s="280"/>
      <c r="FS70" s="280"/>
      <c r="FT70" s="280"/>
      <c r="FU70" s="280"/>
      <c r="FV70" s="280"/>
      <c r="FW70" s="280"/>
      <c r="FX70" s="280"/>
      <c r="FY70" s="280"/>
      <c r="FZ70" s="280"/>
      <c r="GA70" s="280"/>
      <c r="GB70" s="280"/>
      <c r="GC70" s="280"/>
      <c r="GD70" s="280"/>
      <c r="GE70" s="280"/>
      <c r="GF70" s="280"/>
      <c r="GG70" s="280"/>
    </row>
    <row r="71" spans="1:189" s="63" customFormat="1" ht="15" customHeight="1">
      <c r="A71" s="286" t="s">
        <v>549</v>
      </c>
      <c r="B71" s="310" t="s">
        <v>359</v>
      </c>
      <c r="C71" s="242">
        <v>0</v>
      </c>
      <c r="D71" s="64">
        <f t="shared" ref="D71:AD71" si="31">IF(AND(ISNUMBER(D25),($AB25)&gt;0),D25/$AB25*100,0)</f>
        <v>97.443041895723425</v>
      </c>
      <c r="E71" s="64">
        <f t="shared" si="31"/>
        <v>100.35328875551714</v>
      </c>
      <c r="F71" s="64">
        <f t="shared" si="31"/>
        <v>106.30089298076217</v>
      </c>
      <c r="G71" s="64">
        <f t="shared" si="31"/>
        <v>106.27264892750739</v>
      </c>
      <c r="H71" s="64">
        <f t="shared" si="31"/>
        <v>107.68499522105679</v>
      </c>
      <c r="I71" s="64">
        <f t="shared" si="31"/>
        <v>111.64633794594481</v>
      </c>
      <c r="J71" s="64">
        <f t="shared" si="31"/>
        <v>113.64997637405747</v>
      </c>
      <c r="K71" s="64">
        <f t="shared" si="31"/>
        <v>114.31379353096311</v>
      </c>
      <c r="L71" s="64">
        <f t="shared" si="31"/>
        <v>114.82418591837207</v>
      </c>
      <c r="M71" s="64">
        <f t="shared" si="31"/>
        <v>116.63263841489075</v>
      </c>
      <c r="N71" s="64">
        <f t="shared" si="31"/>
        <v>114.86026712240958</v>
      </c>
      <c r="O71" s="64">
        <f t="shared" si="31"/>
        <v>114.21447979014383</v>
      </c>
      <c r="P71" s="64">
        <f t="shared" si="31"/>
        <v>111.6326761072195</v>
      </c>
      <c r="Q71" s="64">
        <f t="shared" si="31"/>
        <v>108.17949993019256</v>
      </c>
      <c r="R71" s="64">
        <f t="shared" si="31"/>
        <v>104.51465169397135</v>
      </c>
      <c r="S71" s="64">
        <f t="shared" si="31"/>
        <v>105.16950041363738</v>
      </c>
      <c r="T71" s="64">
        <f t="shared" si="31"/>
        <v>103.16559135685637</v>
      </c>
      <c r="U71" s="64">
        <f t="shared" si="31"/>
        <v>104.53417102829148</v>
      </c>
      <c r="V71" s="64">
        <f t="shared" si="31"/>
        <v>102.9917960850038</v>
      </c>
      <c r="W71" s="64">
        <f t="shared" si="31"/>
        <v>101.61082250785054</v>
      </c>
      <c r="X71" s="64">
        <f t="shared" si="31"/>
        <v>101.68642174853852</v>
      </c>
      <c r="Y71" s="64">
        <f t="shared" si="31"/>
        <v>98.09739805318678</v>
      </c>
      <c r="Z71" s="64">
        <f t="shared" si="31"/>
        <v>102.36135608059026</v>
      </c>
      <c r="AA71" s="64">
        <f t="shared" si="31"/>
        <v>97.852297475766932</v>
      </c>
      <c r="AB71" s="81">
        <f t="shared" si="31"/>
        <v>100</v>
      </c>
      <c r="AC71" s="64">
        <f t="shared" si="31"/>
        <v>102.14234544714458</v>
      </c>
      <c r="AD71" s="64">
        <f t="shared" si="31"/>
        <v>100.64500204862095</v>
      </c>
      <c r="AE71" s="254" t="s">
        <v>330</v>
      </c>
    </row>
    <row r="72" spans="1:189" s="63" customFormat="1" ht="15" customHeight="1">
      <c r="A72" s="284" t="s">
        <v>523</v>
      </c>
      <c r="B72" s="310" t="s">
        <v>359</v>
      </c>
      <c r="C72" s="242">
        <v>0</v>
      </c>
      <c r="D72" s="64">
        <f>IF(AND(ISNUMBER(D28),($AB28)&gt;0),D28/$AB28*100,0)</f>
        <v>99.14261098158272</v>
      </c>
      <c r="E72" s="64">
        <f t="shared" ref="E72:AD72" si="32">IF(AND(ISNUMBER(E27),($AB27)&gt;0),E27/$AB27*100,0)</f>
        <v>113.72508615775219</v>
      </c>
      <c r="F72" s="64">
        <f t="shared" si="32"/>
        <v>111.13328612786393</v>
      </c>
      <c r="G72" s="64">
        <f t="shared" si="32"/>
        <v>115.35072341361028</v>
      </c>
      <c r="H72" s="64">
        <f t="shared" si="32"/>
        <v>115.35072341361028</v>
      </c>
      <c r="I72" s="64">
        <f t="shared" si="32"/>
        <v>125.57931090514356</v>
      </c>
      <c r="J72" s="64">
        <f t="shared" si="32"/>
        <v>123.99784155501882</v>
      </c>
      <c r="K72" s="64">
        <f t="shared" si="32"/>
        <v>120.86240478055592</v>
      </c>
      <c r="L72" s="64">
        <f t="shared" si="32"/>
        <v>113.50335866725581</v>
      </c>
      <c r="M72" s="64">
        <f t="shared" si="32"/>
        <v>112.27672064082527</v>
      </c>
      <c r="N72" s="64">
        <f t="shared" si="32"/>
        <v>122.59333167365945</v>
      </c>
      <c r="O72" s="64">
        <f t="shared" si="32"/>
        <v>116.81523354696203</v>
      </c>
      <c r="P72" s="64">
        <f t="shared" si="32"/>
        <v>119.46434807619033</v>
      </c>
      <c r="Q72" s="64">
        <f t="shared" si="32"/>
        <v>114.44583050385002</v>
      </c>
      <c r="R72" s="64">
        <f t="shared" si="32"/>
        <v>112.56053454042005</v>
      </c>
      <c r="S72" s="64">
        <f t="shared" si="32"/>
        <v>113.92661958034343</v>
      </c>
      <c r="T72" s="64">
        <f t="shared" si="32"/>
        <v>98.127838223619861</v>
      </c>
      <c r="U72" s="64">
        <f t="shared" si="32"/>
        <v>111.14351468567709</v>
      </c>
      <c r="V72" s="64">
        <f t="shared" si="32"/>
        <v>107.64933908744048</v>
      </c>
      <c r="W72" s="64">
        <f t="shared" si="32"/>
        <v>116.24946723165095</v>
      </c>
      <c r="X72" s="64">
        <f t="shared" si="32"/>
        <v>101.3810919698287</v>
      </c>
      <c r="Y72" s="64">
        <f t="shared" si="32"/>
        <v>105.46567103612745</v>
      </c>
      <c r="Z72" s="64">
        <f t="shared" si="32"/>
        <v>111.04912678127104</v>
      </c>
      <c r="AA72" s="64">
        <f t="shared" si="32"/>
        <v>95.063730173522814</v>
      </c>
      <c r="AB72" s="81">
        <f t="shared" si="32"/>
        <v>100</v>
      </c>
      <c r="AC72" s="64">
        <f t="shared" si="32"/>
        <v>103.24162114511415</v>
      </c>
      <c r="AD72" s="64">
        <f t="shared" si="32"/>
        <v>101.76607548387966</v>
      </c>
      <c r="AE72" s="254" t="s">
        <v>330</v>
      </c>
    </row>
    <row r="73" spans="1:189" s="63" customFormat="1" ht="15" customHeight="1">
      <c r="A73" s="284" t="s">
        <v>525</v>
      </c>
      <c r="B73" s="310" t="s">
        <v>359</v>
      </c>
      <c r="C73" s="242">
        <v>0</v>
      </c>
      <c r="D73" s="64">
        <f>IF(AND(ISNUMBER(D29),($AB29)&gt;0),D29/$AB29*100,0)</f>
        <v>111.65272838440923</v>
      </c>
      <c r="E73" s="64">
        <f t="shared" ref="E73:AD73" si="33">IF(AND(ISNUMBER(E29),($AB29)&gt;0),E29/$AB29*100,0)</f>
        <v>112.96627773558001</v>
      </c>
      <c r="F73" s="64">
        <f t="shared" si="33"/>
        <v>116.03891699541018</v>
      </c>
      <c r="G73" s="64">
        <f t="shared" si="33"/>
        <v>113.34904129925074</v>
      </c>
      <c r="H73" s="64">
        <f t="shared" si="33"/>
        <v>115.70638389949603</v>
      </c>
      <c r="I73" s="64">
        <f t="shared" si="33"/>
        <v>118.12603314930752</v>
      </c>
      <c r="J73" s="64">
        <f t="shared" si="33"/>
        <v>119.02751650909072</v>
      </c>
      <c r="K73" s="64">
        <f t="shared" si="33"/>
        <v>118.50830369010575</v>
      </c>
      <c r="L73" s="64">
        <f t="shared" si="33"/>
        <v>118.75298574243305</v>
      </c>
      <c r="M73" s="64">
        <f t="shared" si="33"/>
        <v>117.9151476170382</v>
      </c>
      <c r="N73" s="64">
        <f t="shared" si="33"/>
        <v>116.28853205175353</v>
      </c>
      <c r="O73" s="64">
        <f t="shared" si="33"/>
        <v>116.43131560225287</v>
      </c>
      <c r="P73" s="64">
        <f t="shared" si="33"/>
        <v>113.58408857988937</v>
      </c>
      <c r="Q73" s="64">
        <f t="shared" si="33"/>
        <v>111.43352982260819</v>
      </c>
      <c r="R73" s="64">
        <f t="shared" si="33"/>
        <v>107.73304522401578</v>
      </c>
      <c r="S73" s="64">
        <f t="shared" si="33"/>
        <v>105.41426197702634</v>
      </c>
      <c r="T73" s="64">
        <f t="shared" si="33"/>
        <v>104.00249433130158</v>
      </c>
      <c r="U73" s="64">
        <f t="shared" si="33"/>
        <v>103.06851437433751</v>
      </c>
      <c r="V73" s="64">
        <f t="shared" si="33"/>
        <v>102.38621763622311</v>
      </c>
      <c r="W73" s="64">
        <f t="shared" si="33"/>
        <v>101.32430270056818</v>
      </c>
      <c r="X73" s="64">
        <f t="shared" si="33"/>
        <v>103.79622607140868</v>
      </c>
      <c r="Y73" s="64">
        <f t="shared" si="33"/>
        <v>100.42902737656638</v>
      </c>
      <c r="Z73" s="64">
        <f t="shared" si="33"/>
        <v>102.92795317225516</v>
      </c>
      <c r="AA73" s="64">
        <f t="shared" si="33"/>
        <v>100.27828561867256</v>
      </c>
      <c r="AB73" s="81">
        <f t="shared" si="33"/>
        <v>100</v>
      </c>
      <c r="AC73" s="64">
        <f t="shared" si="33"/>
        <v>101.45748358970343</v>
      </c>
      <c r="AD73" s="64">
        <f t="shared" si="33"/>
        <v>99.726676299716758</v>
      </c>
      <c r="AE73" s="254" t="s">
        <v>330</v>
      </c>
    </row>
    <row r="74" spans="1:189" s="63" customFormat="1" ht="15" customHeight="1">
      <c r="A74" s="284" t="s">
        <v>526</v>
      </c>
      <c r="B74" s="310" t="s">
        <v>359</v>
      </c>
      <c r="C74" s="242">
        <v>0</v>
      </c>
      <c r="D74" s="64">
        <f>IF(AND(ISNUMBER(D30),($AB30)&gt;0),D30/$AB30*100,0)</f>
        <v>105.83629429597453</v>
      </c>
      <c r="E74" s="64">
        <f t="shared" ref="E74:AD74" si="34">IF(AND(ISNUMBER(E30),($AB30)&gt;0),E30/$AB30*100,0)</f>
        <v>103.90565905914583</v>
      </c>
      <c r="F74" s="64">
        <f t="shared" si="34"/>
        <v>110.10204936520145</v>
      </c>
      <c r="G74" s="64">
        <f t="shared" si="34"/>
        <v>106.68574004283673</v>
      </c>
      <c r="H74" s="64">
        <f t="shared" si="34"/>
        <v>111.91170732692193</v>
      </c>
      <c r="I74" s="64">
        <f t="shared" si="34"/>
        <v>119.91548229325788</v>
      </c>
      <c r="J74" s="64">
        <f t="shared" si="34"/>
        <v>119.8829220921301</v>
      </c>
      <c r="K74" s="64">
        <f t="shared" si="34"/>
        <v>116.78247481605793</v>
      </c>
      <c r="L74" s="64">
        <f t="shared" si="34"/>
        <v>112.42387872443298</v>
      </c>
      <c r="M74" s="64">
        <f t="shared" si="34"/>
        <v>110.423526144612</v>
      </c>
      <c r="N74" s="64">
        <f t="shared" si="34"/>
        <v>118.45285907295306</v>
      </c>
      <c r="O74" s="64">
        <f t="shared" si="34"/>
        <v>115.24436971328464</v>
      </c>
      <c r="P74" s="64">
        <f t="shared" si="34"/>
        <v>115.60901279056274</v>
      </c>
      <c r="Q74" s="64">
        <f t="shared" si="34"/>
        <v>112.22273243128549</v>
      </c>
      <c r="R74" s="64">
        <f t="shared" si="34"/>
        <v>109.67912799670985</v>
      </c>
      <c r="S74" s="64">
        <f t="shared" si="34"/>
        <v>109.65465743363723</v>
      </c>
      <c r="T74" s="64">
        <f t="shared" si="34"/>
        <v>97.545667426158261</v>
      </c>
      <c r="U74" s="64">
        <f t="shared" si="34"/>
        <v>106.1516311253838</v>
      </c>
      <c r="V74" s="64">
        <f t="shared" si="34"/>
        <v>104.20537296481476</v>
      </c>
      <c r="W74" s="64">
        <f t="shared" si="34"/>
        <v>110.06267513711801</v>
      </c>
      <c r="X74" s="64">
        <f t="shared" si="34"/>
        <v>100.81351563892487</v>
      </c>
      <c r="Y74" s="64">
        <f t="shared" si="34"/>
        <v>102.56768542858804</v>
      </c>
      <c r="Z74" s="64">
        <f t="shared" si="34"/>
        <v>106.75701348305688</v>
      </c>
      <c r="AA74" s="64">
        <f t="shared" si="34"/>
        <v>97.243809354183966</v>
      </c>
      <c r="AB74" s="81">
        <f t="shared" si="34"/>
        <v>100</v>
      </c>
      <c r="AC74" s="64">
        <f t="shared" si="34"/>
        <v>102.54364488617122</v>
      </c>
      <c r="AD74" s="64">
        <f t="shared" si="34"/>
        <v>101.27986485436075</v>
      </c>
      <c r="AE74" s="254" t="s">
        <v>330</v>
      </c>
    </row>
    <row r="75" spans="1:189" s="63" customFormat="1" ht="15" customHeight="1">
      <c r="A75" s="209" t="s">
        <v>515</v>
      </c>
      <c r="B75" s="310"/>
      <c r="C75" s="269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254"/>
    </row>
    <row r="76" spans="1:189" s="281" customFormat="1" ht="15" customHeight="1">
      <c r="A76" s="286" t="s">
        <v>551</v>
      </c>
      <c r="B76" s="310" t="s">
        <v>359</v>
      </c>
      <c r="C76" s="64">
        <f t="shared" ref="C76:AD76" si="35">IF(AND(ISNUMBER(C32),($AB32)&gt;0),C32/$AB32*100,0)</f>
        <v>90.066261085308</v>
      </c>
      <c r="D76" s="64">
        <f t="shared" si="35"/>
        <v>95.831991316565208</v>
      </c>
      <c r="E76" s="64">
        <f t="shared" si="35"/>
        <v>97.437508013493698</v>
      </c>
      <c r="F76" s="64">
        <f t="shared" si="35"/>
        <v>98.544177645278083</v>
      </c>
      <c r="G76" s="64">
        <f t="shared" si="35"/>
        <v>95.177264878162546</v>
      </c>
      <c r="H76" s="64">
        <f t="shared" si="35"/>
        <v>100.58477163457515</v>
      </c>
      <c r="I76" s="64">
        <f t="shared" si="35"/>
        <v>102.12879247041447</v>
      </c>
      <c r="J76" s="64">
        <f t="shared" si="35"/>
        <v>102.13030946019978</v>
      </c>
      <c r="K76" s="64">
        <f t="shared" si="35"/>
        <v>100.66147434801138</v>
      </c>
      <c r="L76" s="64">
        <f t="shared" si="35"/>
        <v>102.60717586368951</v>
      </c>
      <c r="M76" s="64">
        <f t="shared" si="35"/>
        <v>99.98690291108025</v>
      </c>
      <c r="N76" s="64">
        <f t="shared" si="35"/>
        <v>101.31979883283987</v>
      </c>
      <c r="O76" s="64">
        <f t="shared" si="35"/>
        <v>104.75020870519765</v>
      </c>
      <c r="P76" s="64">
        <f t="shared" si="35"/>
        <v>103.44371694706471</v>
      </c>
      <c r="Q76" s="64">
        <f t="shared" si="35"/>
        <v>104.87134147150266</v>
      </c>
      <c r="R76" s="64">
        <f t="shared" si="35"/>
        <v>101.81368439622514</v>
      </c>
      <c r="S76" s="64">
        <f t="shared" si="35"/>
        <v>98.780189539681658</v>
      </c>
      <c r="T76" s="64">
        <f t="shared" si="35"/>
        <v>98.165218475065885</v>
      </c>
      <c r="U76" s="64">
        <f t="shared" si="35"/>
        <v>95.781741749130717</v>
      </c>
      <c r="V76" s="64">
        <f t="shared" si="35"/>
        <v>97.372809491085349</v>
      </c>
      <c r="W76" s="64">
        <f t="shared" si="35"/>
        <v>97.653057824605781</v>
      </c>
      <c r="X76" s="64">
        <f t="shared" si="35"/>
        <v>98.688762871058955</v>
      </c>
      <c r="Y76" s="64">
        <f t="shared" si="35"/>
        <v>97.299968914654031</v>
      </c>
      <c r="Z76" s="64">
        <f t="shared" si="35"/>
        <v>98.147514087338834</v>
      </c>
      <c r="AA76" s="64">
        <f t="shared" si="35"/>
        <v>100.75617205075973</v>
      </c>
      <c r="AB76" s="312">
        <f t="shared" si="35"/>
        <v>100</v>
      </c>
      <c r="AC76" s="64">
        <f t="shared" si="35"/>
        <v>101.54025546268343</v>
      </c>
      <c r="AD76" s="64">
        <f t="shared" si="35"/>
        <v>101.67668522265959</v>
      </c>
      <c r="AE76" s="254" t="s">
        <v>330</v>
      </c>
    </row>
    <row r="77" spans="1:189" s="281" customFormat="1" ht="15" customHeight="1">
      <c r="A77" s="286" t="s">
        <v>552</v>
      </c>
      <c r="B77" s="310" t="s">
        <v>359</v>
      </c>
      <c r="C77" s="242">
        <v>0</v>
      </c>
      <c r="D77" s="64">
        <f t="shared" ref="D77:AD77" si="36">IF(AND(ISNUMBER(D33),($AB33)&gt;0),D33/$AB33*100,0)</f>
        <v>114.48550462262206</v>
      </c>
      <c r="E77" s="64">
        <f t="shared" si="36"/>
        <v>109.49769270042147</v>
      </c>
      <c r="F77" s="64">
        <f t="shared" si="36"/>
        <v>120.09439602241268</v>
      </c>
      <c r="G77" s="64">
        <f t="shared" si="36"/>
        <v>116.63538095666519</v>
      </c>
      <c r="H77" s="64">
        <f t="shared" si="36"/>
        <v>121.70439846803957</v>
      </c>
      <c r="I77" s="64">
        <f t="shared" si="36"/>
        <v>135.29294753089084</v>
      </c>
      <c r="J77" s="64">
        <f t="shared" si="36"/>
        <v>135.23092592778875</v>
      </c>
      <c r="K77" s="64">
        <f t="shared" si="36"/>
        <v>130.71986995603908</v>
      </c>
      <c r="L77" s="64">
        <f t="shared" si="36"/>
        <v>120.91089955252332</v>
      </c>
      <c r="M77" s="64">
        <f t="shared" si="36"/>
        <v>119.44649852285582</v>
      </c>
      <c r="N77" s="64">
        <f t="shared" si="36"/>
        <v>133.26522949604589</v>
      </c>
      <c r="O77" s="64">
        <f t="shared" si="36"/>
        <v>124.31708631807577</v>
      </c>
      <c r="P77" s="64">
        <f t="shared" si="36"/>
        <v>126.12650737792863</v>
      </c>
      <c r="Q77" s="64">
        <f t="shared" si="36"/>
        <v>118.57837027386626</v>
      </c>
      <c r="R77" s="64">
        <f t="shared" si="36"/>
        <v>116.4791895455248</v>
      </c>
      <c r="S77" s="64">
        <f t="shared" si="36"/>
        <v>119.05616798352574</v>
      </c>
      <c r="T77" s="64">
        <f t="shared" si="36"/>
        <v>97.010035174603487</v>
      </c>
      <c r="U77" s="64">
        <f t="shared" si="36"/>
        <v>115.11690881278311</v>
      </c>
      <c r="V77" s="64">
        <f t="shared" si="36"/>
        <v>110.11245901329671</v>
      </c>
      <c r="W77" s="64">
        <f t="shared" si="36"/>
        <v>120.79139761084126</v>
      </c>
      <c r="X77" s="64">
        <f t="shared" si="36"/>
        <v>102.65046856000521</v>
      </c>
      <c r="Y77" s="64">
        <f t="shared" si="36"/>
        <v>107.12188457309055</v>
      </c>
      <c r="Z77" s="64">
        <f t="shared" si="36"/>
        <v>114.20034773972361</v>
      </c>
      <c r="AA77" s="64">
        <f t="shared" si="36"/>
        <v>94.207199630480005</v>
      </c>
      <c r="AB77" s="312">
        <f t="shared" si="36"/>
        <v>100</v>
      </c>
      <c r="AC77" s="64">
        <f t="shared" si="36"/>
        <v>103.41112422792462</v>
      </c>
      <c r="AD77" s="64">
        <f t="shared" si="36"/>
        <v>100.93679419422801</v>
      </c>
      <c r="AE77" s="254" t="s">
        <v>330</v>
      </c>
    </row>
    <row r="78" spans="1:189" s="281" customFormat="1" ht="15" customHeight="1">
      <c r="A78" s="284" t="s">
        <v>527</v>
      </c>
      <c r="B78" s="310" t="s">
        <v>359</v>
      </c>
      <c r="C78" s="187" t="s">
        <v>331</v>
      </c>
      <c r="D78" s="236">
        <f t="shared" ref="D78:AD78" si="37">IF(AND(ISNUMBER(D34),($AB34)&gt;0),D34/$AB34*100,0)</f>
        <v>0</v>
      </c>
      <c r="E78" s="236">
        <f t="shared" si="37"/>
        <v>0</v>
      </c>
      <c r="F78" s="236">
        <f t="shared" si="37"/>
        <v>0</v>
      </c>
      <c r="G78" s="236">
        <f t="shared" si="37"/>
        <v>0</v>
      </c>
      <c r="H78" s="236">
        <f t="shared" si="37"/>
        <v>110.82885040620656</v>
      </c>
      <c r="I78" s="236">
        <f t="shared" si="37"/>
        <v>117.84551391752196</v>
      </c>
      <c r="J78" s="236">
        <f t="shared" si="37"/>
        <v>118.92989132692678</v>
      </c>
      <c r="K78" s="236">
        <f t="shared" si="37"/>
        <v>115.55793310582074</v>
      </c>
      <c r="L78" s="236">
        <f t="shared" si="37"/>
        <v>111.25303942394771</v>
      </c>
      <c r="M78" s="236">
        <f t="shared" si="37"/>
        <v>109.46643260642375</v>
      </c>
      <c r="N78" s="236">
        <f t="shared" si="37"/>
        <v>117.45604689058457</v>
      </c>
      <c r="O78" s="236">
        <f t="shared" si="37"/>
        <v>114.24556336718928</v>
      </c>
      <c r="P78" s="236">
        <f t="shared" si="37"/>
        <v>114.2918767026313</v>
      </c>
      <c r="Q78" s="236">
        <f t="shared" si="37"/>
        <v>110.94953878076123</v>
      </c>
      <c r="R78" s="236">
        <f t="shared" si="37"/>
        <v>108.4943960017816</v>
      </c>
      <c r="S78" s="236">
        <f t="shared" si="37"/>
        <v>108.75731210808628</v>
      </c>
      <c r="T78" s="236">
        <f t="shared" si="37"/>
        <v>96.657015559550956</v>
      </c>
      <c r="U78" s="236">
        <f t="shared" si="37"/>
        <v>105.45883547726815</v>
      </c>
      <c r="V78" s="236">
        <f t="shared" si="37"/>
        <v>103.89954932593967</v>
      </c>
      <c r="W78" s="236">
        <f t="shared" si="37"/>
        <v>110.28094562076132</v>
      </c>
      <c r="X78" s="236">
        <f t="shared" si="37"/>
        <v>101.60415908416778</v>
      </c>
      <c r="Y78" s="236">
        <f t="shared" si="37"/>
        <v>102.79350144253078</v>
      </c>
      <c r="Z78" s="236">
        <f t="shared" si="37"/>
        <v>106.8781669908643</v>
      </c>
      <c r="AA78" s="236">
        <f t="shared" si="37"/>
        <v>96.457153138131829</v>
      </c>
      <c r="AB78" s="312">
        <f t="shared" si="37"/>
        <v>100</v>
      </c>
      <c r="AC78" s="236">
        <f t="shared" si="37"/>
        <v>102.46578405486019</v>
      </c>
      <c r="AD78" s="236">
        <f t="shared" si="37"/>
        <v>89.729514568568831</v>
      </c>
      <c r="AE78" s="254" t="s">
        <v>330</v>
      </c>
    </row>
    <row r="79" spans="1:189" s="281" customFormat="1" ht="15" customHeight="1">
      <c r="A79" s="209" t="s">
        <v>515</v>
      </c>
      <c r="B79" s="310"/>
      <c r="C79" s="110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16"/>
      <c r="AE79" s="254"/>
    </row>
    <row r="80" spans="1:189" s="281" customFormat="1" ht="15" customHeight="1">
      <c r="A80" s="286" t="s">
        <v>558</v>
      </c>
      <c r="B80" s="310" t="s">
        <v>359</v>
      </c>
      <c r="C80" s="242">
        <v>0</v>
      </c>
      <c r="D80" s="236">
        <f t="shared" ref="D80:AD80" si="38">IF(AND(ISNUMBER(D36),($AB36)&gt;0),D36/$AB36*100,0)</f>
        <v>0</v>
      </c>
      <c r="E80" s="236">
        <f t="shared" si="38"/>
        <v>0</v>
      </c>
      <c r="F80" s="236">
        <f t="shared" si="38"/>
        <v>0</v>
      </c>
      <c r="G80" s="236">
        <f t="shared" si="38"/>
        <v>0</v>
      </c>
      <c r="H80" s="236">
        <f t="shared" si="38"/>
        <v>97.865487996369978</v>
      </c>
      <c r="I80" s="236">
        <f t="shared" si="38"/>
        <v>99.371689791507265</v>
      </c>
      <c r="J80" s="236">
        <f t="shared" si="38"/>
        <v>99.336071489844358</v>
      </c>
      <c r="K80" s="236">
        <f t="shared" si="38"/>
        <v>97.930025860042036</v>
      </c>
      <c r="L80" s="236">
        <f t="shared" si="38"/>
        <v>99.83266695792716</v>
      </c>
      <c r="M80" s="236">
        <f t="shared" si="38"/>
        <v>97.958900151545663</v>
      </c>
      <c r="N80" s="236">
        <f t="shared" si="38"/>
        <v>99.290362416988614</v>
      </c>
      <c r="O80" s="236">
        <f t="shared" si="38"/>
        <v>102.8662676672522</v>
      </c>
      <c r="P80" s="236">
        <f t="shared" si="38"/>
        <v>101.62089728516159</v>
      </c>
      <c r="Q80" s="236">
        <f t="shared" si="38"/>
        <v>103.15758755546736</v>
      </c>
      <c r="R80" s="236">
        <f t="shared" si="38"/>
        <v>100.55181125008529</v>
      </c>
      <c r="S80" s="236">
        <f t="shared" si="38"/>
        <v>97.606127682570616</v>
      </c>
      <c r="T80" s="236">
        <f t="shared" si="38"/>
        <v>97.260547656726175</v>
      </c>
      <c r="U80" s="236">
        <f t="shared" si="38"/>
        <v>95.429009556378574</v>
      </c>
      <c r="V80" s="236">
        <f t="shared" si="38"/>
        <v>97.868803462373037</v>
      </c>
      <c r="W80" s="236">
        <f t="shared" si="38"/>
        <v>98.078882269039539</v>
      </c>
      <c r="X80" s="236">
        <f t="shared" si="38"/>
        <v>99.168028244435533</v>
      </c>
      <c r="Y80" s="236">
        <f t="shared" si="38"/>
        <v>98.801364643113317</v>
      </c>
      <c r="Z80" s="236">
        <f t="shared" si="38"/>
        <v>99.331313911676546</v>
      </c>
      <c r="AA80" s="236">
        <f t="shared" si="38"/>
        <v>98.670115359393122</v>
      </c>
      <c r="AB80" s="81">
        <f t="shared" si="38"/>
        <v>100</v>
      </c>
      <c r="AC80" s="236">
        <f t="shared" si="38"/>
        <v>101.43383915959959</v>
      </c>
      <c r="AD80" s="236">
        <f t="shared" si="38"/>
        <v>100.99153719292022</v>
      </c>
      <c r="AE80" s="254" t="s">
        <v>330</v>
      </c>
    </row>
    <row r="81" spans="1:31" s="281" customFormat="1" ht="15" customHeight="1">
      <c r="A81" s="286" t="s">
        <v>569</v>
      </c>
      <c r="B81" s="310" t="s">
        <v>359</v>
      </c>
      <c r="C81" s="242">
        <v>0</v>
      </c>
      <c r="D81" s="236">
        <f t="shared" ref="D81:AD81" si="39">IF(AND(ISNUMBER(D37),($AB37)&gt;0),D37/$AB37*100,0)</f>
        <v>0</v>
      </c>
      <c r="E81" s="236">
        <f t="shared" si="39"/>
        <v>0</v>
      </c>
      <c r="F81" s="236">
        <f t="shared" si="39"/>
        <v>0</v>
      </c>
      <c r="G81" s="236">
        <f t="shared" si="39"/>
        <v>0</v>
      </c>
      <c r="H81" s="236">
        <f t="shared" si="39"/>
        <v>123.23956690232805</v>
      </c>
      <c r="I81" s="236">
        <f t="shared" si="39"/>
        <v>135.53177359141688</v>
      </c>
      <c r="J81" s="236">
        <f t="shared" si="39"/>
        <v>137.68839975909032</v>
      </c>
      <c r="K81" s="236">
        <f t="shared" si="39"/>
        <v>132.43433849592844</v>
      </c>
      <c r="L81" s="236">
        <f t="shared" si="39"/>
        <v>122.18654575316555</v>
      </c>
      <c r="M81" s="236">
        <f t="shared" si="39"/>
        <v>120.48338317466829</v>
      </c>
      <c r="N81" s="236">
        <f t="shared" si="39"/>
        <v>134.84730332793643</v>
      </c>
      <c r="O81" s="236">
        <f t="shared" si="39"/>
        <v>125.13974408918249</v>
      </c>
      <c r="P81" s="236">
        <f t="shared" si="39"/>
        <v>126.42267489423948</v>
      </c>
      <c r="Q81" s="236">
        <f t="shared" si="39"/>
        <v>118.40930844170585</v>
      </c>
      <c r="R81" s="236">
        <f t="shared" si="39"/>
        <v>116.09837747536309</v>
      </c>
      <c r="S81" s="236">
        <f t="shared" si="39"/>
        <v>119.43310625205214</v>
      </c>
      <c r="T81" s="236">
        <f t="shared" si="39"/>
        <v>96.079212863186669</v>
      </c>
      <c r="U81" s="236">
        <f t="shared" si="39"/>
        <v>115.06107616716493</v>
      </c>
      <c r="V81" s="236">
        <f t="shared" si="39"/>
        <v>109.67319622453211</v>
      </c>
      <c r="W81" s="236">
        <f t="shared" si="39"/>
        <v>121.96281828143951</v>
      </c>
      <c r="X81" s="236">
        <f t="shared" si="39"/>
        <v>103.93643432600115</v>
      </c>
      <c r="Y81" s="236">
        <f t="shared" si="39"/>
        <v>106.61544797653413</v>
      </c>
      <c r="Z81" s="236">
        <f t="shared" si="39"/>
        <v>114.10328737572759</v>
      </c>
      <c r="AA81" s="236">
        <f t="shared" si="39"/>
        <v>94.338532530575478</v>
      </c>
      <c r="AB81" s="81">
        <f t="shared" si="39"/>
        <v>100</v>
      </c>
      <c r="AC81" s="236">
        <f t="shared" si="39"/>
        <v>103.45373572432683</v>
      </c>
      <c r="AD81" s="236">
        <f t="shared" si="39"/>
        <v>78.947607410154887</v>
      </c>
      <c r="AE81" s="254" t="s">
        <v>330</v>
      </c>
    </row>
    <row r="82" spans="1:31" s="281" customFormat="1" ht="15" customHeight="1">
      <c r="A82" s="284" t="s">
        <v>532</v>
      </c>
      <c r="B82" s="310" t="s">
        <v>353</v>
      </c>
      <c r="C82" s="242">
        <v>0</v>
      </c>
      <c r="D82" s="64">
        <f t="shared" ref="D82:Q82" si="40">IF(AND(ISNUMBER(D47),($M47)&gt;0),D47/$M47*100,0)</f>
        <v>101.9829525057683</v>
      </c>
      <c r="E82" s="64">
        <f t="shared" si="40"/>
        <v>100.79993852803398</v>
      </c>
      <c r="F82" s="64">
        <f t="shared" si="40"/>
        <v>99.573003810486227</v>
      </c>
      <c r="G82" s="64">
        <f t="shared" si="40"/>
        <v>97.864061778410885</v>
      </c>
      <c r="H82" s="64">
        <f t="shared" si="40"/>
        <v>96.724090958354196</v>
      </c>
      <c r="I82" s="64">
        <f t="shared" si="40"/>
        <v>98.211352795831175</v>
      </c>
      <c r="J82" s="64">
        <f t="shared" si="40"/>
        <v>99.348194941096551</v>
      </c>
      <c r="K82" s="64">
        <f t="shared" si="40"/>
        <v>99.008388655695157</v>
      </c>
      <c r="L82" s="64">
        <f t="shared" si="40"/>
        <v>99.266435830592954</v>
      </c>
      <c r="M82" s="81">
        <f t="shared" si="40"/>
        <v>100</v>
      </c>
      <c r="N82" s="64">
        <f t="shared" si="40"/>
        <v>99.718652507608866</v>
      </c>
      <c r="O82" s="64">
        <f t="shared" si="40"/>
        <v>0</v>
      </c>
      <c r="P82" s="64">
        <f t="shared" si="40"/>
        <v>0</v>
      </c>
      <c r="Q82" s="64">
        <f t="shared" si="40"/>
        <v>99.486447918718639</v>
      </c>
      <c r="R82" s="311" t="s">
        <v>520</v>
      </c>
      <c r="S82" s="311" t="s">
        <v>520</v>
      </c>
      <c r="T82" s="236">
        <f>IF(AND(ISNUMBER(T47),($M47)&gt;0),T47/$M47*100,0)</f>
        <v>96.888675961422649</v>
      </c>
      <c r="U82" s="309" t="s">
        <v>520</v>
      </c>
      <c r="V82" s="309" t="s">
        <v>520</v>
      </c>
      <c r="W82" s="236">
        <f>IF(AND(ISNUMBER(W47),($M47)&gt;0),W47/$M47*100,0)</f>
        <v>93.961563638314388</v>
      </c>
      <c r="X82" s="187" t="s">
        <v>520</v>
      </c>
      <c r="Y82" s="187" t="s">
        <v>520</v>
      </c>
      <c r="Z82" s="236">
        <f>IF(AND(ISNUMBER(Z47),($M47)&gt;0),Z47/$M47*100,0)</f>
        <v>93.423009288661405</v>
      </c>
      <c r="AA82" s="242" t="s">
        <v>520</v>
      </c>
      <c r="AB82" s="249" t="s">
        <v>520</v>
      </c>
      <c r="AC82" s="236">
        <f>IF(AND(ISNUMBER(AC47),($M47)&gt;0),AC47/$M47*100,0)</f>
        <v>98.67523648782624</v>
      </c>
      <c r="AD82" s="242" t="s">
        <v>520</v>
      </c>
      <c r="AE82" s="242" t="s">
        <v>520</v>
      </c>
    </row>
    <row r="83" spans="1:31" s="281" customFormat="1" ht="15" customHeight="1">
      <c r="A83" s="209" t="s">
        <v>515</v>
      </c>
      <c r="B83" s="310"/>
      <c r="C83" s="269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279"/>
      <c r="S83" s="279"/>
      <c r="T83" s="131"/>
      <c r="U83" s="275"/>
      <c r="V83" s="275"/>
      <c r="W83" s="131"/>
      <c r="X83" s="110"/>
      <c r="Y83" s="110"/>
      <c r="Z83" s="131"/>
      <c r="AA83" s="269"/>
      <c r="AB83" s="287"/>
      <c r="AC83" s="131"/>
      <c r="AD83" s="269"/>
      <c r="AE83" s="269"/>
    </row>
    <row r="84" spans="1:31" s="281" customFormat="1" ht="15" customHeight="1">
      <c r="A84" s="286" t="s">
        <v>561</v>
      </c>
      <c r="B84" s="310" t="s">
        <v>353</v>
      </c>
      <c r="C84" s="242">
        <v>0</v>
      </c>
      <c r="D84" s="64">
        <f t="shared" ref="D84:Q85" si="41">IF(AND(ISNUMBER(D49),($M49)&gt;0),D49/$M49*100,0)</f>
        <v>133.74233916989411</v>
      </c>
      <c r="E84" s="64">
        <f t="shared" si="41"/>
        <v>132.47393623474059</v>
      </c>
      <c r="F84" s="64">
        <f t="shared" si="41"/>
        <v>130.50131845300763</v>
      </c>
      <c r="G84" s="64">
        <f t="shared" si="41"/>
        <v>120.80030837887976</v>
      </c>
      <c r="H84" s="64">
        <f t="shared" si="41"/>
        <v>120.22204934405735</v>
      </c>
      <c r="I84" s="64">
        <f t="shared" si="41"/>
        <v>125.02595028358658</v>
      </c>
      <c r="J84" s="64">
        <f t="shared" si="41"/>
        <v>124.21130402109708</v>
      </c>
      <c r="K84" s="64">
        <f t="shared" si="41"/>
        <v>99.720422966763195</v>
      </c>
      <c r="L84" s="64">
        <f t="shared" si="41"/>
        <v>96.048047472063686</v>
      </c>
      <c r="M84" s="81">
        <f t="shared" si="41"/>
        <v>100</v>
      </c>
      <c r="N84" s="64">
        <f t="shared" si="41"/>
        <v>87.679096851067357</v>
      </c>
      <c r="O84" s="64">
        <f t="shared" si="41"/>
        <v>0</v>
      </c>
      <c r="P84" s="64">
        <f t="shared" si="41"/>
        <v>0</v>
      </c>
      <c r="Q84" s="64">
        <f t="shared" si="41"/>
        <v>90.861392109019874</v>
      </c>
      <c r="R84" s="311" t="s">
        <v>520</v>
      </c>
      <c r="S84" s="311" t="s">
        <v>520</v>
      </c>
      <c r="T84" s="236">
        <f t="shared" ref="M84:T85" si="42">IF(AND(ISNUMBER(T49),($M49)&gt;0),T49/$M49*100,0)</f>
        <v>98.920859847342086</v>
      </c>
      <c r="U84" s="309" t="s">
        <v>520</v>
      </c>
      <c r="V84" s="309" t="s">
        <v>520</v>
      </c>
      <c r="W84" s="236">
        <f>IF(AND(ISNUMBER(W49),($M49)&gt;0),W49/$M49*100,0)</f>
        <v>98.432590444029444</v>
      </c>
      <c r="X84" s="187" t="s">
        <v>520</v>
      </c>
      <c r="Y84" s="187" t="s">
        <v>520</v>
      </c>
      <c r="Z84" s="236">
        <f>IF(AND(ISNUMBER(Z49),($M49)&gt;0),Z49/$M49*100,0)</f>
        <v>107.16105119091925</v>
      </c>
      <c r="AA84" s="242" t="s">
        <v>520</v>
      </c>
      <c r="AB84" s="249" t="s">
        <v>520</v>
      </c>
      <c r="AC84" s="236">
        <f>IF(AND(ISNUMBER(AC49),($M49)&gt;0),AC49/$M49*100,0)</f>
        <v>105.36304382883294</v>
      </c>
      <c r="AD84" s="242" t="s">
        <v>520</v>
      </c>
      <c r="AE84" s="242" t="s">
        <v>520</v>
      </c>
    </row>
    <row r="85" spans="1:31" s="281" customFormat="1" ht="15" customHeight="1">
      <c r="A85" s="286" t="s">
        <v>570</v>
      </c>
      <c r="B85" s="310" t="s">
        <v>353</v>
      </c>
      <c r="C85" s="242">
        <v>0</v>
      </c>
      <c r="D85" s="64">
        <f t="shared" si="41"/>
        <v>99.870415465054165</v>
      </c>
      <c r="E85" s="64">
        <f t="shared" si="41"/>
        <v>98.693081299002714</v>
      </c>
      <c r="F85" s="64">
        <f t="shared" si="41"/>
        <v>97.515747132951262</v>
      </c>
      <c r="G85" s="64">
        <f t="shared" si="41"/>
        <v>96.33841296689981</v>
      </c>
      <c r="H85" s="64">
        <f t="shared" si="41"/>
        <v>95.161078800848358</v>
      </c>
      <c r="I85" s="64">
        <f t="shared" si="41"/>
        <v>96.427727972600266</v>
      </c>
      <c r="J85" s="64">
        <f t="shared" si="41"/>
        <v>97.694377144352174</v>
      </c>
      <c r="K85" s="64">
        <f t="shared" si="41"/>
        <v>98.961026316104082</v>
      </c>
      <c r="L85" s="64">
        <f t="shared" si="41"/>
        <v>99.480513158052048</v>
      </c>
      <c r="M85" s="81">
        <f t="shared" si="42"/>
        <v>100</v>
      </c>
      <c r="N85" s="64">
        <f t="shared" si="42"/>
        <v>100.51948684194795</v>
      </c>
      <c r="O85" s="64">
        <f t="shared" si="42"/>
        <v>0</v>
      </c>
      <c r="P85" s="64">
        <f t="shared" si="42"/>
        <v>0</v>
      </c>
      <c r="Q85" s="64">
        <f t="shared" si="42"/>
        <v>100.06016019058679</v>
      </c>
      <c r="R85" s="311" t="s">
        <v>520</v>
      </c>
      <c r="S85" s="311" t="s">
        <v>520</v>
      </c>
      <c r="T85" s="236">
        <f t="shared" si="42"/>
        <v>96.753501319105126</v>
      </c>
      <c r="U85" s="309" t="s">
        <v>520</v>
      </c>
      <c r="V85" s="309" t="s">
        <v>520</v>
      </c>
      <c r="W85" s="236">
        <f>IF(AND(ISNUMBER(W50),($M50)&gt;0),W50/$M50*100,0)</f>
        <v>93.664164641382001</v>
      </c>
      <c r="X85" s="187" t="s">
        <v>520</v>
      </c>
      <c r="Y85" s="187" t="s">
        <v>520</v>
      </c>
      <c r="Z85" s="236">
        <f>IF(AND(ISNUMBER(Z50),($M50)&gt;0),Z50/$M50*100,0)</f>
        <v>92.509196856062232</v>
      </c>
      <c r="AA85" s="242" t="s">
        <v>520</v>
      </c>
      <c r="AB85" s="249" t="s">
        <v>520</v>
      </c>
      <c r="AC85" s="236">
        <f>IF(AND(ISNUMBER(AC50),($M50)&gt;0),AC50/$M50*100,0)</f>
        <v>98.230384045351485</v>
      </c>
      <c r="AD85" s="242" t="s">
        <v>520</v>
      </c>
      <c r="AE85" s="242" t="s">
        <v>520</v>
      </c>
    </row>
    <row r="86" spans="1:31" ht="24.95" customHeight="1">
      <c r="A86" s="230" t="s">
        <v>541</v>
      </c>
      <c r="B86" s="317"/>
      <c r="C86" s="230"/>
      <c r="D86" s="230"/>
      <c r="E86" s="230"/>
      <c r="F86" s="230"/>
      <c r="I86" s="228"/>
      <c r="J86" s="228"/>
      <c r="K86" s="228"/>
      <c r="L86" s="228"/>
      <c r="M86" s="228"/>
      <c r="N86" s="228"/>
      <c r="O86" s="228"/>
      <c r="P86" s="228"/>
      <c r="Q86" s="228"/>
      <c r="R86" s="228"/>
      <c r="S86" s="228"/>
      <c r="T86" s="228"/>
      <c r="U86" s="228"/>
      <c r="V86" s="228"/>
      <c r="W86" s="228"/>
      <c r="X86" s="228"/>
      <c r="Y86" s="228"/>
      <c r="Z86" s="228"/>
      <c r="AA86" s="282"/>
      <c r="AB86" s="282"/>
      <c r="AC86" s="282"/>
      <c r="AD86" s="282"/>
      <c r="AE86" s="282"/>
    </row>
    <row r="87" spans="1:31" s="281" customFormat="1" ht="18" customHeight="1">
      <c r="A87" s="284" t="s">
        <v>571</v>
      </c>
      <c r="B87" s="310" t="s">
        <v>359</v>
      </c>
      <c r="C87" s="242">
        <v>0</v>
      </c>
      <c r="D87" s="64">
        <f t="shared" ref="D87:AD87" si="43">IF(AND(ISNUMBER(D$11),($AB15)&gt;0),(D15/D$11)/($AB15/$AB$11)*100,0)</f>
        <v>95.740108709391976</v>
      </c>
      <c r="E87" s="64">
        <f t="shared" si="43"/>
        <v>97.732314518116837</v>
      </c>
      <c r="F87" s="64">
        <f t="shared" si="43"/>
        <v>103.80340824895036</v>
      </c>
      <c r="G87" s="64">
        <f t="shared" si="43"/>
        <v>107.12452645728949</v>
      </c>
      <c r="H87" s="64">
        <f t="shared" si="43"/>
        <v>108.44085373206318</v>
      </c>
      <c r="I87" s="64">
        <f t="shared" si="43"/>
        <v>108.14902424600828</v>
      </c>
      <c r="J87" s="64">
        <f t="shared" si="43"/>
        <v>109.3031440638198</v>
      </c>
      <c r="K87" s="64">
        <f t="shared" si="43"/>
        <v>108.95850190729395</v>
      </c>
      <c r="L87" s="64">
        <f t="shared" si="43"/>
        <v>108.6068809926678</v>
      </c>
      <c r="M87" s="64">
        <f t="shared" si="43"/>
        <v>108.89407061958694</v>
      </c>
      <c r="N87" s="64">
        <f t="shared" si="43"/>
        <v>108.17444663598511</v>
      </c>
      <c r="O87" s="64">
        <f t="shared" si="43"/>
        <v>110.27610777109776</v>
      </c>
      <c r="P87" s="64">
        <f t="shared" si="43"/>
        <v>110.4284919309961</v>
      </c>
      <c r="Q87" s="64">
        <f t="shared" si="43"/>
        <v>110.07854851200354</v>
      </c>
      <c r="R87" s="64">
        <f t="shared" si="43"/>
        <v>109.33975692543522</v>
      </c>
      <c r="S87" s="64">
        <f t="shared" si="43"/>
        <v>107.88820546023526</v>
      </c>
      <c r="T87" s="64">
        <f t="shared" si="43"/>
        <v>108.30805892547662</v>
      </c>
      <c r="U87" s="64">
        <f t="shared" si="43"/>
        <v>108.1765087605451</v>
      </c>
      <c r="V87" s="64">
        <f t="shared" si="43"/>
        <v>108.03503839082947</v>
      </c>
      <c r="W87" s="64">
        <f t="shared" si="43"/>
        <v>106.90246516613075</v>
      </c>
      <c r="X87" s="64">
        <f t="shared" si="43"/>
        <v>104.95580808080807</v>
      </c>
      <c r="Y87" s="64">
        <f t="shared" si="43"/>
        <v>103.42252644679526</v>
      </c>
      <c r="Z87" s="64">
        <f t="shared" si="43"/>
        <v>103.19181902696002</v>
      </c>
      <c r="AA87" s="64">
        <f t="shared" si="43"/>
        <v>101.97059424137227</v>
      </c>
      <c r="AB87" s="81">
        <f t="shared" si="43"/>
        <v>100</v>
      </c>
      <c r="AC87" s="64">
        <f t="shared" si="43"/>
        <v>97.945205479452042</v>
      </c>
      <c r="AD87" s="64">
        <f t="shared" si="43"/>
        <v>96.932455970582538</v>
      </c>
      <c r="AE87" s="254" t="s">
        <v>330</v>
      </c>
    </row>
    <row r="88" spans="1:31" s="281" customFormat="1" ht="15" customHeight="1">
      <c r="A88" s="284" t="s">
        <v>519</v>
      </c>
      <c r="B88" s="310" t="s">
        <v>359</v>
      </c>
      <c r="C88" s="242">
        <v>0</v>
      </c>
      <c r="D88" s="64">
        <f t="shared" ref="D88:AD88" si="44">IF(AND(ISNUMBER(D$11),($AB16)&gt;0),(D16/D$11)/($AB16/$AB$11)*100,0)</f>
        <v>81.304512703830099</v>
      </c>
      <c r="E88" s="64">
        <f t="shared" si="44"/>
        <v>82.511708158737989</v>
      </c>
      <c r="F88" s="64">
        <f t="shared" si="44"/>
        <v>86.873302049888849</v>
      </c>
      <c r="G88" s="64">
        <f t="shared" si="44"/>
        <v>89.429304655994144</v>
      </c>
      <c r="H88" s="64">
        <f t="shared" si="44"/>
        <v>91.185337031231157</v>
      </c>
      <c r="I88" s="64">
        <f t="shared" si="44"/>
        <v>91.058545239503246</v>
      </c>
      <c r="J88" s="64">
        <f t="shared" si="44"/>
        <v>92.245424683247307</v>
      </c>
      <c r="K88" s="64">
        <f t="shared" si="44"/>
        <v>92.324586752976529</v>
      </c>
      <c r="L88" s="64">
        <f t="shared" si="44"/>
        <v>91.641285956006755</v>
      </c>
      <c r="M88" s="64">
        <f t="shared" si="44"/>
        <v>91.527870308683106</v>
      </c>
      <c r="N88" s="64">
        <f t="shared" si="44"/>
        <v>91.968003506465053</v>
      </c>
      <c r="O88" s="64">
        <f t="shared" si="44"/>
        <v>94.845246047650861</v>
      </c>
      <c r="P88" s="64">
        <f t="shared" si="44"/>
        <v>95.882025598219272</v>
      </c>
      <c r="Q88" s="64">
        <f t="shared" si="44"/>
        <v>96.515101228011943</v>
      </c>
      <c r="R88" s="64">
        <f t="shared" si="44"/>
        <v>96.780904412569797</v>
      </c>
      <c r="S88" s="64">
        <f t="shared" si="44"/>
        <v>96.428186036473505</v>
      </c>
      <c r="T88" s="64">
        <f t="shared" si="44"/>
        <v>97.725303292894282</v>
      </c>
      <c r="U88" s="64">
        <f t="shared" si="44"/>
        <v>98.561540125459658</v>
      </c>
      <c r="V88" s="64">
        <f t="shared" si="44"/>
        <v>99.36195522872282</v>
      </c>
      <c r="W88" s="64">
        <f t="shared" si="44"/>
        <v>99.314040728831714</v>
      </c>
      <c r="X88" s="64">
        <f t="shared" si="44"/>
        <v>98.768939393939391</v>
      </c>
      <c r="Y88" s="64">
        <f t="shared" si="44"/>
        <v>98.952499481435382</v>
      </c>
      <c r="Z88" s="64">
        <f t="shared" si="44"/>
        <v>100.4131804565644</v>
      </c>
      <c r="AA88" s="64">
        <f t="shared" si="44"/>
        <v>100.78619562997753</v>
      </c>
      <c r="AB88" s="81">
        <f t="shared" si="44"/>
        <v>100</v>
      </c>
      <c r="AC88" s="64">
        <f t="shared" si="44"/>
        <v>99.050880626223091</v>
      </c>
      <c r="AD88" s="64">
        <f t="shared" si="44"/>
        <v>99.158118831043154</v>
      </c>
      <c r="AE88" s="254" t="s">
        <v>330</v>
      </c>
    </row>
    <row r="89" spans="1:31" s="281" customFormat="1" ht="15" customHeight="1">
      <c r="A89" s="284" t="s">
        <v>44</v>
      </c>
      <c r="B89" s="310" t="s">
        <v>353</v>
      </c>
      <c r="C89" s="242">
        <v>0</v>
      </c>
      <c r="D89" s="64">
        <f t="shared" ref="D89:N89" si="45">IF(AND(ISNUMBER(D$11),($M17)&gt;0),(D17/D$11)/($M17/$M$11)*100,0)</f>
        <v>125.01816846256926</v>
      </c>
      <c r="E89" s="64">
        <f t="shared" si="45"/>
        <v>119.85603509902221</v>
      </c>
      <c r="F89" s="64">
        <f t="shared" si="45"/>
        <v>118.05445874037383</v>
      </c>
      <c r="G89" s="64">
        <f t="shared" si="45"/>
        <v>114.81096724497475</v>
      </c>
      <c r="H89" s="64">
        <f t="shared" si="45"/>
        <v>111.29763451726869</v>
      </c>
      <c r="I89" s="64">
        <f t="shared" si="45"/>
        <v>108.4731815156866</v>
      </c>
      <c r="J89" s="64">
        <f t="shared" si="45"/>
        <v>106.90875368120032</v>
      </c>
      <c r="K89" s="64">
        <f t="shared" si="45"/>
        <v>104.66300809640185</v>
      </c>
      <c r="L89" s="64">
        <f t="shared" si="45"/>
        <v>101.86349030129568</v>
      </c>
      <c r="M89" s="81">
        <f t="shared" si="45"/>
        <v>100</v>
      </c>
      <c r="N89" s="64">
        <f t="shared" si="45"/>
        <v>98.419916554790007</v>
      </c>
      <c r="O89" s="254" t="s">
        <v>520</v>
      </c>
      <c r="P89" s="254" t="s">
        <v>520</v>
      </c>
      <c r="Q89" s="64">
        <f>IF(AND(ISNUMBER(Q$11),($M17)&gt;0),(Q17/Q$11)/($M17/$M$11)*100,0)</f>
        <v>98.913142905550586</v>
      </c>
      <c r="R89" s="311" t="s">
        <v>520</v>
      </c>
      <c r="S89" s="311" t="s">
        <v>520</v>
      </c>
      <c r="T89" s="64">
        <f>IF(AND(ISNUMBER(T$11),($M17)&gt;0),(T17/T$11)/($M17/$M$11)*100,0)</f>
        <v>93.644891008411477</v>
      </c>
      <c r="U89" s="254" t="s">
        <v>520</v>
      </c>
      <c r="V89" s="254" t="s">
        <v>520</v>
      </c>
      <c r="W89" s="64">
        <f>IF(AND(ISNUMBER(W$11),($M17)&gt;0),(W17/W$11)/($M17/$M$11)*100,0)</f>
        <v>89.702596568923667</v>
      </c>
      <c r="X89" s="236" t="s">
        <v>520</v>
      </c>
      <c r="Y89" s="236" t="s">
        <v>520</v>
      </c>
      <c r="Z89" s="64">
        <f>IF(AND(ISNUMBER(Z$11),($M17)&gt;0),(Z17/Z$11)/($M17/$M$11)*100,0)</f>
        <v>85.384272901694928</v>
      </c>
      <c r="AA89" s="242" t="s">
        <v>520</v>
      </c>
      <c r="AB89" s="249" t="s">
        <v>520</v>
      </c>
      <c r="AC89" s="64">
        <f>IF(AND(ISNUMBER(AC$11),($M17)&gt;0),(AC17/AC$11)/($M17/$M$11)*100,0)</f>
        <v>84.99779100609183</v>
      </c>
      <c r="AD89" s="242" t="s">
        <v>520</v>
      </c>
      <c r="AE89" s="242" t="s">
        <v>520</v>
      </c>
    </row>
    <row r="90" spans="1:31" s="281" customFormat="1" ht="15" customHeight="1">
      <c r="A90" s="209" t="s">
        <v>515</v>
      </c>
      <c r="B90" s="310"/>
      <c r="C90" s="242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35"/>
      <c r="P90" s="135"/>
      <c r="Q90" s="116"/>
      <c r="R90" s="279"/>
      <c r="S90" s="279"/>
      <c r="T90" s="116"/>
      <c r="U90" s="135"/>
      <c r="V90" s="135"/>
      <c r="W90" s="116"/>
      <c r="X90" s="131"/>
      <c r="Y90" s="131"/>
      <c r="Z90" s="116"/>
      <c r="AA90" s="269"/>
      <c r="AB90" s="269"/>
      <c r="AC90" s="116"/>
      <c r="AD90" s="269"/>
      <c r="AE90" s="269"/>
    </row>
    <row r="91" spans="1:31" s="281" customFormat="1" ht="15" customHeight="1">
      <c r="A91" s="286" t="s">
        <v>130</v>
      </c>
      <c r="B91" s="310" t="s">
        <v>353</v>
      </c>
      <c r="C91" s="242">
        <v>0</v>
      </c>
      <c r="D91" s="64">
        <f t="shared" ref="D91:N91" si="46">IF(AND(ISNUMBER(D$11),($M19)&gt;0),(D19/D$11)/($M19/$M$11)*100,0)</f>
        <v>291.81279971731482</v>
      </c>
      <c r="E91" s="64">
        <f t="shared" si="46"/>
        <v>253.66137708395149</v>
      </c>
      <c r="F91" s="64">
        <f t="shared" si="46"/>
        <v>223.25089759875118</v>
      </c>
      <c r="G91" s="64">
        <f t="shared" si="46"/>
        <v>190.34133250032897</v>
      </c>
      <c r="H91" s="64">
        <f t="shared" si="46"/>
        <v>157.63179536304074</v>
      </c>
      <c r="I91" s="64">
        <f t="shared" si="46"/>
        <v>153.51499348020815</v>
      </c>
      <c r="J91" s="64">
        <f t="shared" si="46"/>
        <v>151.18466222485023</v>
      </c>
      <c r="K91" s="64">
        <f t="shared" si="46"/>
        <v>147.89352118068271</v>
      </c>
      <c r="L91" s="64">
        <f t="shared" si="46"/>
        <v>122.95695723260496</v>
      </c>
      <c r="M91" s="81">
        <f t="shared" si="46"/>
        <v>100</v>
      </c>
      <c r="N91" s="64">
        <f t="shared" si="46"/>
        <v>77.929714456821912</v>
      </c>
      <c r="O91" s="254" t="s">
        <v>520</v>
      </c>
      <c r="P91" s="254" t="s">
        <v>520</v>
      </c>
      <c r="Q91" s="64">
        <f>IF(AND(ISNUMBER(Q$11),($M19)&gt;0),(Q19/Q$11)/($M19/$M$11)*100,0)</f>
        <v>85.083928921905411</v>
      </c>
      <c r="R91" s="311" t="s">
        <v>520</v>
      </c>
      <c r="S91" s="311" t="s">
        <v>520</v>
      </c>
      <c r="T91" s="64">
        <f>IF(AND(ISNUMBER(T$11),($M19)&gt;0),(T19/T$11)/($M19/$M$11)*100,0)</f>
        <v>84.923090810746942</v>
      </c>
      <c r="U91" s="254" t="s">
        <v>520</v>
      </c>
      <c r="V91" s="254" t="s">
        <v>520</v>
      </c>
      <c r="W91" s="64">
        <f>IF(AND(ISNUMBER(W$11),($M19)&gt;0),(W19/W$11)/($M19/$M$11)*100,0)</f>
        <v>68.568458320316665</v>
      </c>
      <c r="X91" s="236" t="s">
        <v>520</v>
      </c>
      <c r="Y91" s="236" t="s">
        <v>520</v>
      </c>
      <c r="Z91" s="64">
        <f>IF(AND(ISNUMBER(Z$11),($M19)&gt;0),(Z19/Z$11)/($M19/$M$11)*100,0)</f>
        <v>68.412228986954048</v>
      </c>
      <c r="AA91" s="242" t="s">
        <v>520</v>
      </c>
      <c r="AB91" s="249" t="s">
        <v>520</v>
      </c>
      <c r="AC91" s="64">
        <f>IF(AND(ISNUMBER(AC$11),($M19)&gt;0),(AC19/AC$11)/($M19/$M$11)*100,0)</f>
        <v>62.201774010419996</v>
      </c>
      <c r="AD91" s="242" t="s">
        <v>520</v>
      </c>
      <c r="AE91" s="242" t="s">
        <v>520</v>
      </c>
    </row>
    <row r="92" spans="1:31" s="281" customFormat="1" ht="15" customHeight="1">
      <c r="A92" s="286" t="s">
        <v>547</v>
      </c>
      <c r="B92" s="310" t="s">
        <v>353</v>
      </c>
      <c r="C92" s="242">
        <v>0</v>
      </c>
      <c r="D92" s="64">
        <f t="shared" ref="D92:N92" si="47">IF(AND(ISNUMBER(D$11),($M20)&gt;0),(D20/D$11)/($M20/$M$11)*100,0)</f>
        <v>123.33055620519869</v>
      </c>
      <c r="E92" s="64">
        <f t="shared" si="47"/>
        <v>118.50220534121341</v>
      </c>
      <c r="F92" s="64">
        <f t="shared" si="47"/>
        <v>116.99009115064017</v>
      </c>
      <c r="G92" s="64">
        <f t="shared" si="47"/>
        <v>114.04675817391698</v>
      </c>
      <c r="H92" s="64">
        <f t="shared" si="47"/>
        <v>110.82882987295805</v>
      </c>
      <c r="I92" s="64">
        <f t="shared" si="47"/>
        <v>108.01745273476793</v>
      </c>
      <c r="J92" s="64">
        <f t="shared" si="47"/>
        <v>106.46077423844258</v>
      </c>
      <c r="K92" s="64">
        <f t="shared" si="47"/>
        <v>104.22560586573879</v>
      </c>
      <c r="L92" s="64">
        <f t="shared" si="47"/>
        <v>101.65006860375105</v>
      </c>
      <c r="M92" s="81">
        <f t="shared" si="47"/>
        <v>100</v>
      </c>
      <c r="N92" s="64">
        <f t="shared" si="47"/>
        <v>98.627234475974888</v>
      </c>
      <c r="O92" s="254" t="s">
        <v>520</v>
      </c>
      <c r="P92" s="254" t="s">
        <v>520</v>
      </c>
      <c r="Q92" s="64">
        <f>IF(AND(ISNUMBER(Q$11),($M20)&gt;0),(Q20/Q$11)/($M20/$M$11)*100,0)</f>
        <v>99.053065580837171</v>
      </c>
      <c r="R92" s="311" t="s">
        <v>520</v>
      </c>
      <c r="S92" s="311" t="s">
        <v>520</v>
      </c>
      <c r="T92" s="64">
        <f>IF(AND(ISNUMBER(T$11),($M20)&gt;0),(T20/T$11)/($M20/$M$11)*100,0)</f>
        <v>93.733137355486278</v>
      </c>
      <c r="U92" s="254" t="s">
        <v>520</v>
      </c>
      <c r="V92" s="254" t="s">
        <v>520</v>
      </c>
      <c r="W92" s="64">
        <f>IF(AND(ISNUMBER(W$11),($M20)&gt;0),(W20/W$11)/($M20/$M$11)*100,0)</f>
        <v>89.916429774998761</v>
      </c>
      <c r="X92" s="236" t="s">
        <v>520</v>
      </c>
      <c r="Y92" s="236" t="s">
        <v>520</v>
      </c>
      <c r="Z92" s="64">
        <f>IF(AND(ISNUMBER(Z$11),($M20)&gt;0),(Z20/Z$11)/($M20/$M$11)*100,0)</f>
        <v>85.555994432104399</v>
      </c>
      <c r="AA92" s="242" t="s">
        <v>520</v>
      </c>
      <c r="AB92" s="249" t="s">
        <v>520</v>
      </c>
      <c r="AC92" s="64">
        <f>IF(AND(ISNUMBER(AC$11),($M20)&gt;0),(AC20/AC$11)/($M20/$M$11)*100,0)</f>
        <v>85.22843894368863</v>
      </c>
      <c r="AD92" s="242" t="s">
        <v>520</v>
      </c>
      <c r="AE92" s="242" t="s">
        <v>520</v>
      </c>
    </row>
    <row r="93" spans="1:31" s="281" customFormat="1" ht="15" customHeight="1">
      <c r="A93" s="284" t="s">
        <v>521</v>
      </c>
      <c r="B93" s="310" t="s">
        <v>353</v>
      </c>
      <c r="C93" s="242">
        <v>0</v>
      </c>
      <c r="D93" s="64">
        <f t="shared" ref="D93:N93" si="48">IF(AND(ISNUMBER(D$11),($M21)&gt;0),(D21/D$11)/($M21/$M$11)*100,0)</f>
        <v>126.38017676531048</v>
      </c>
      <c r="E93" s="64">
        <f t="shared" si="48"/>
        <v>120.38258741739884</v>
      </c>
      <c r="F93" s="64">
        <f t="shared" si="48"/>
        <v>118.3154111162751</v>
      </c>
      <c r="G93" s="64">
        <f t="shared" si="48"/>
        <v>115.05510739998905</v>
      </c>
      <c r="H93" s="64">
        <f t="shared" si="48"/>
        <v>111.42759882943243</v>
      </c>
      <c r="I93" s="64">
        <f t="shared" si="48"/>
        <v>108.34325881762787</v>
      </c>
      <c r="J93" s="64">
        <f t="shared" si="48"/>
        <v>106.72304378976565</v>
      </c>
      <c r="K93" s="64">
        <f t="shared" si="48"/>
        <v>104.50830970037313</v>
      </c>
      <c r="L93" s="64">
        <f t="shared" si="48"/>
        <v>101.76890483042882</v>
      </c>
      <c r="M93" s="81">
        <f t="shared" si="48"/>
        <v>100</v>
      </c>
      <c r="N93" s="64">
        <f t="shared" si="48"/>
        <v>98.410970765432566</v>
      </c>
      <c r="O93" s="254" t="s">
        <v>520</v>
      </c>
      <c r="P93" s="254" t="s">
        <v>520</v>
      </c>
      <c r="Q93" s="64">
        <f>IF(AND(ISNUMBER(Q$11),($M21)&gt;0),(Q21/Q$11)/($M21/$M$11)*100,0)</f>
        <v>98.763330541469244</v>
      </c>
      <c r="R93" s="254" t="s">
        <v>520</v>
      </c>
      <c r="S93" s="254" t="s">
        <v>520</v>
      </c>
      <c r="T93" s="64">
        <f>IF(AND(ISNUMBER(T$11),($M21)&gt;0),(T21/T$11)/($M21/$M$11)*100,0)</f>
        <v>93.780669811196134</v>
      </c>
      <c r="U93" s="254" t="s">
        <v>520</v>
      </c>
      <c r="V93" s="254" t="s">
        <v>520</v>
      </c>
      <c r="W93" s="64">
        <f>IF(AND(ISNUMBER(W$11),($M21)&gt;0),(W21/W$11)/($M21/$M$11)*100,0)</f>
        <v>90.475086378972776</v>
      </c>
      <c r="X93" s="236" t="s">
        <v>520</v>
      </c>
      <c r="Y93" s="236" t="s">
        <v>520</v>
      </c>
      <c r="Z93" s="64">
        <f>IF(AND(ISNUMBER(Z$11),($M21)&gt;0),(Z21/Z$11)/($M21/$M$11)*100,0)</f>
        <v>87.136482999566979</v>
      </c>
      <c r="AA93" s="242" t="s">
        <v>520</v>
      </c>
      <c r="AB93" s="249" t="s">
        <v>520</v>
      </c>
      <c r="AC93" s="64">
        <f>IF(AND(ISNUMBER(AC$11),($M21)&gt;0),(AC21/AC$11)/($M21/$M$11)*100,0)</f>
        <v>84.957669681326536</v>
      </c>
      <c r="AD93" s="242" t="s">
        <v>520</v>
      </c>
      <c r="AE93" s="242" t="s">
        <v>520</v>
      </c>
    </row>
    <row r="94" spans="1:31" s="281" customFormat="1" ht="15" customHeight="1">
      <c r="A94" s="284" t="s">
        <v>111</v>
      </c>
      <c r="B94" s="310" t="s">
        <v>359</v>
      </c>
      <c r="C94" s="242">
        <v>0</v>
      </c>
      <c r="D94" s="64">
        <f t="shared" ref="D94:AD94" si="49">IF(AND(ISNUMBER(D$11),($AB22)&gt;0),(D22/D$11)/($AB22/$AB$11)*100,0)</f>
        <v>122.42313898658148</v>
      </c>
      <c r="E94" s="64">
        <f t="shared" si="49"/>
        <v>122.3540242250168</v>
      </c>
      <c r="F94" s="64">
        <f t="shared" si="49"/>
        <v>127.7358601110481</v>
      </c>
      <c r="G94" s="64">
        <f t="shared" si="49"/>
        <v>124.8699453971869</v>
      </c>
      <c r="H94" s="64">
        <f t="shared" si="49"/>
        <v>126.6932255523094</v>
      </c>
      <c r="I94" s="64">
        <f t="shared" si="49"/>
        <v>127.89664648752459</v>
      </c>
      <c r="J94" s="64">
        <f t="shared" si="49"/>
        <v>128.34578100979991</v>
      </c>
      <c r="K94" s="64">
        <f t="shared" si="49"/>
        <v>126.31986658610339</v>
      </c>
      <c r="L94" s="64">
        <f t="shared" si="49"/>
        <v>124.4433148141044</v>
      </c>
      <c r="M94" s="64">
        <f t="shared" si="49"/>
        <v>122.68965001196915</v>
      </c>
      <c r="N94" s="64">
        <f t="shared" si="49"/>
        <v>120.38903868237283</v>
      </c>
      <c r="O94" s="64">
        <f t="shared" si="49"/>
        <v>123.27366076587411</v>
      </c>
      <c r="P94" s="64">
        <f t="shared" si="49"/>
        <v>120.88245620542224</v>
      </c>
      <c r="Q94" s="64">
        <f t="shared" si="49"/>
        <v>118.33120019072064</v>
      </c>
      <c r="R94" s="64">
        <f t="shared" si="49"/>
        <v>113.34570628630649</v>
      </c>
      <c r="S94" s="64">
        <f t="shared" si="49"/>
        <v>110.94567368098829</v>
      </c>
      <c r="T94" s="64">
        <f t="shared" si="49"/>
        <v>109.75047267417114</v>
      </c>
      <c r="U94" s="64">
        <f t="shared" si="49"/>
        <v>109.56802358943882</v>
      </c>
      <c r="V94" s="64">
        <f t="shared" si="49"/>
        <v>109.13779490204854</v>
      </c>
      <c r="W94" s="64">
        <f t="shared" si="49"/>
        <v>107.34334766110084</v>
      </c>
      <c r="X94" s="64">
        <f t="shared" si="49"/>
        <v>105.83017106664747</v>
      </c>
      <c r="Y94" s="64">
        <f t="shared" si="49"/>
        <v>101.43469746570169</v>
      </c>
      <c r="Z94" s="64">
        <f t="shared" si="49"/>
        <v>104.12916535122446</v>
      </c>
      <c r="AA94" s="64">
        <f t="shared" si="49"/>
        <v>101.00381908855418</v>
      </c>
      <c r="AB94" s="81">
        <f t="shared" si="49"/>
        <v>100</v>
      </c>
      <c r="AC94" s="64">
        <f t="shared" si="49"/>
        <v>99.726337220845679</v>
      </c>
      <c r="AD94" s="64">
        <f t="shared" si="49"/>
        <v>97.760256572876386</v>
      </c>
      <c r="AE94" s="135" t="s">
        <v>330</v>
      </c>
    </row>
    <row r="95" spans="1:31" s="281" customFormat="1" ht="15" customHeight="1">
      <c r="A95" s="209" t="s">
        <v>515</v>
      </c>
      <c r="B95" s="310"/>
      <c r="C95" s="242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35" t="s">
        <v>330</v>
      </c>
    </row>
    <row r="96" spans="1:31" s="281" customFormat="1" ht="15" customHeight="1">
      <c r="A96" s="286" t="s">
        <v>568</v>
      </c>
      <c r="B96" s="310" t="s">
        <v>359</v>
      </c>
      <c r="C96" s="242">
        <v>0</v>
      </c>
      <c r="D96" s="64">
        <f t="shared" ref="D96:AC96" si="50">IF(AND(ISNUMBER(D$11),($AB24)&gt;0),(D24/D$11)/($AB24/$AB$11)*100,0)</f>
        <v>121.13764545135284</v>
      </c>
      <c r="E96" s="64">
        <f t="shared" si="50"/>
        <v>120.08566430058383</v>
      </c>
      <c r="F96" s="64">
        <f t="shared" si="50"/>
        <v>121.68952537080521</v>
      </c>
      <c r="G96" s="64">
        <f t="shared" si="50"/>
        <v>116.31096771130703</v>
      </c>
      <c r="H96" s="64">
        <f t="shared" si="50"/>
        <v>121.28876357720384</v>
      </c>
      <c r="I96" s="64">
        <f t="shared" si="50"/>
        <v>120.79100233047247</v>
      </c>
      <c r="J96" s="64">
        <f t="shared" si="50"/>
        <v>119.81500405936157</v>
      </c>
      <c r="K96" s="64">
        <f t="shared" si="50"/>
        <v>116.35819483066858</v>
      </c>
      <c r="L96" s="64">
        <f t="shared" si="50"/>
        <v>115.74413521002765</v>
      </c>
      <c r="M96" s="64">
        <f t="shared" si="50"/>
        <v>111.02254376091523</v>
      </c>
      <c r="N96" s="64">
        <f t="shared" si="50"/>
        <v>111.02322905198318</v>
      </c>
      <c r="O96" s="64">
        <f t="shared" si="50"/>
        <v>116.62236551458214</v>
      </c>
      <c r="P96" s="64">
        <f t="shared" si="50"/>
        <v>115.12934551704477</v>
      </c>
      <c r="Q96" s="64">
        <f t="shared" si="50"/>
        <v>116.02095527326325</v>
      </c>
      <c r="R96" s="64">
        <f t="shared" si="50"/>
        <v>111.47890550336706</v>
      </c>
      <c r="S96" s="64">
        <f t="shared" si="50"/>
        <v>106.59349254309018</v>
      </c>
      <c r="T96" s="64">
        <f t="shared" si="50"/>
        <v>106.33147581787901</v>
      </c>
      <c r="U96" s="64">
        <f t="shared" si="50"/>
        <v>103.59262572910527</v>
      </c>
      <c r="V96" s="64">
        <f t="shared" si="50"/>
        <v>105.30205417009337</v>
      </c>
      <c r="W96" s="64">
        <f t="shared" si="50"/>
        <v>104.66565683237489</v>
      </c>
      <c r="X96" s="64">
        <f t="shared" si="50"/>
        <v>103.83918652257887</v>
      </c>
      <c r="Y96" s="64">
        <f t="shared" si="50"/>
        <v>100.9126414796246</v>
      </c>
      <c r="Z96" s="64">
        <f t="shared" si="50"/>
        <v>101.38158670316994</v>
      </c>
      <c r="AA96" s="64">
        <f t="shared" si="50"/>
        <v>102.87540540204181</v>
      </c>
      <c r="AB96" s="81">
        <f t="shared" si="50"/>
        <v>100</v>
      </c>
      <c r="AC96" s="64">
        <f t="shared" si="50"/>
        <v>99.354457399885959</v>
      </c>
      <c r="AD96" s="64">
        <f t="shared" ref="AD96" si="51">IF(AND(ISNUMBER(AD$11),($AB24)&gt;0),(AD24/AD$11)/($AB24/$AB$11)*100,0)</f>
        <v>98.390444380355689</v>
      </c>
      <c r="AE96" s="135" t="s">
        <v>330</v>
      </c>
    </row>
    <row r="97" spans="1:31" s="281" customFormat="1" ht="15" customHeight="1">
      <c r="A97" s="286" t="s">
        <v>549</v>
      </c>
      <c r="B97" s="310" t="s">
        <v>359</v>
      </c>
      <c r="C97" s="242">
        <v>0</v>
      </c>
      <c r="D97" s="64">
        <f t="shared" ref="D97:AC97" si="52">IF(AND(ISNUMBER(D$11),($AB25)&gt;0),(D25/D$11)/($AB25/$AB$11)*100,0)</f>
        <v>123.17411439226827</v>
      </c>
      <c r="E97" s="64">
        <f t="shared" si="52"/>
        <v>123.67918259245397</v>
      </c>
      <c r="F97" s="64">
        <f t="shared" si="52"/>
        <v>131.26808221877275</v>
      </c>
      <c r="G97" s="64">
        <f t="shared" si="52"/>
        <v>129.87003412869043</v>
      </c>
      <c r="H97" s="64">
        <f t="shared" si="52"/>
        <v>129.85047054269478</v>
      </c>
      <c r="I97" s="64">
        <f t="shared" si="52"/>
        <v>132.04770898396782</v>
      </c>
      <c r="J97" s="64">
        <f t="shared" si="52"/>
        <v>133.32939508922743</v>
      </c>
      <c r="K97" s="64">
        <f t="shared" si="52"/>
        <v>132.13939837124391</v>
      </c>
      <c r="L97" s="64">
        <f t="shared" si="52"/>
        <v>129.52530842455957</v>
      </c>
      <c r="M97" s="64">
        <f t="shared" si="52"/>
        <v>129.50548347200839</v>
      </c>
      <c r="N97" s="64">
        <f t="shared" si="52"/>
        <v>125.8604724111435</v>
      </c>
      <c r="O97" s="64">
        <f t="shared" si="52"/>
        <v>127.15929613687803</v>
      </c>
      <c r="P97" s="64">
        <f t="shared" si="52"/>
        <v>124.24337908427323</v>
      </c>
      <c r="Q97" s="64">
        <f t="shared" si="52"/>
        <v>119.68082744793955</v>
      </c>
      <c r="R97" s="64">
        <f t="shared" si="52"/>
        <v>114.4362769013154</v>
      </c>
      <c r="S97" s="64">
        <f t="shared" si="52"/>
        <v>113.48818432463297</v>
      </c>
      <c r="T97" s="64">
        <f t="shared" si="52"/>
        <v>111.74782426002641</v>
      </c>
      <c r="U97" s="64">
        <f t="shared" si="52"/>
        <v>113.05880491919909</v>
      </c>
      <c r="V97" s="64">
        <f t="shared" si="52"/>
        <v>111.37860504488353</v>
      </c>
      <c r="W97" s="64">
        <f t="shared" si="52"/>
        <v>108.90763398483445</v>
      </c>
      <c r="X97" s="64">
        <f t="shared" si="52"/>
        <v>106.99328887682927</v>
      </c>
      <c r="Y97" s="64">
        <f t="shared" si="52"/>
        <v>101.73967854510141</v>
      </c>
      <c r="Z97" s="64">
        <f t="shared" si="52"/>
        <v>105.73427959982466</v>
      </c>
      <c r="AA97" s="64">
        <f t="shared" si="52"/>
        <v>99.910452803519433</v>
      </c>
      <c r="AB97" s="81">
        <f t="shared" si="52"/>
        <v>100</v>
      </c>
      <c r="AC97" s="64">
        <f t="shared" si="52"/>
        <v>99.9435865431943</v>
      </c>
      <c r="AD97" s="64">
        <f t="shared" ref="AD97" si="53">IF(AND(ISNUMBER(AD$11),($AB25)&gt;0),(AD25/AD$11)/($AB25/$AB$11)*100,0)</f>
        <v>97.39210571765139</v>
      </c>
      <c r="AE97" s="135" t="s">
        <v>330</v>
      </c>
    </row>
    <row r="98" spans="1:31" s="281" customFormat="1" ht="15" customHeight="1">
      <c r="A98" s="284" t="s">
        <v>523</v>
      </c>
      <c r="B98" s="310" t="s">
        <v>359</v>
      </c>
      <c r="C98" s="242">
        <v>0</v>
      </c>
      <c r="D98" s="64">
        <f t="shared" ref="D98:AC98" si="54">IF(AND(ISNUMBER(D$11),($AB28)&gt;0),(D28/D$11)/($AB28/$AB$11)*100,0)</f>
        <v>125.32247627554385</v>
      </c>
      <c r="E98" s="64">
        <f t="shared" si="54"/>
        <v>124.16885807530082</v>
      </c>
      <c r="F98" s="64">
        <f t="shared" si="54"/>
        <v>129.05126408271528</v>
      </c>
      <c r="G98" s="64">
        <f t="shared" si="54"/>
        <v>125.84560925057313</v>
      </c>
      <c r="H98" s="64">
        <f t="shared" si="54"/>
        <v>127.24789467127209</v>
      </c>
      <c r="I98" s="64">
        <f t="shared" si="54"/>
        <v>128.15168136605001</v>
      </c>
      <c r="J98" s="64">
        <f t="shared" si="54"/>
        <v>128.53084664728337</v>
      </c>
      <c r="K98" s="64">
        <f t="shared" si="54"/>
        <v>126.53341868610566</v>
      </c>
      <c r="L98" s="64">
        <f t="shared" si="54"/>
        <v>124.46183057823926</v>
      </c>
      <c r="M98" s="64">
        <f t="shared" si="54"/>
        <v>122.56461801433306</v>
      </c>
      <c r="N98" s="64">
        <f t="shared" si="54"/>
        <v>120.00263858878564</v>
      </c>
      <c r="O98" s="64">
        <f t="shared" si="54"/>
        <v>122.73451470301741</v>
      </c>
      <c r="P98" s="64">
        <f t="shared" si="54"/>
        <v>120.36107273776044</v>
      </c>
      <c r="Q98" s="64">
        <f t="shared" si="54"/>
        <v>117.86483806381921</v>
      </c>
      <c r="R98" s="64">
        <f t="shared" si="54"/>
        <v>112.98507145972722</v>
      </c>
      <c r="S98" s="64">
        <f t="shared" si="54"/>
        <v>110.75804905501307</v>
      </c>
      <c r="T98" s="64">
        <f t="shared" si="54"/>
        <v>109.69422507832314</v>
      </c>
      <c r="U98" s="64">
        <f t="shared" si="54"/>
        <v>109.79963839183655</v>
      </c>
      <c r="V98" s="64">
        <f t="shared" si="54"/>
        <v>109.6359722468961</v>
      </c>
      <c r="W98" s="64">
        <f t="shared" si="54"/>
        <v>107.90020646193972</v>
      </c>
      <c r="X98" s="64">
        <f t="shared" si="54"/>
        <v>108.26460530552278</v>
      </c>
      <c r="Y98" s="64">
        <f t="shared" si="54"/>
        <v>103.51570119768789</v>
      </c>
      <c r="Z98" s="64">
        <f t="shared" si="54"/>
        <v>105.94468137744283</v>
      </c>
      <c r="AA98" s="64">
        <f t="shared" si="54"/>
        <v>102.22062916069213</v>
      </c>
      <c r="AB98" s="81">
        <f t="shared" si="54"/>
        <v>100</v>
      </c>
      <c r="AC98" s="64">
        <f t="shared" si="54"/>
        <v>99.30820098906166</v>
      </c>
      <c r="AD98" s="64">
        <f t="shared" ref="AD98" si="55">IF(AND(ISNUMBER(AD$11),($AB28)&gt;0),(AD28/AD$11)/($AB28/$AB$11)*100,0)</f>
        <v>97.032064731252106</v>
      </c>
      <c r="AE98" s="135" t="s">
        <v>330</v>
      </c>
    </row>
    <row r="99" spans="1:31" s="281" customFormat="1" ht="15" customHeight="1">
      <c r="A99" s="284" t="s">
        <v>525</v>
      </c>
      <c r="B99" s="310" t="s">
        <v>359</v>
      </c>
      <c r="C99" s="242">
        <v>0</v>
      </c>
      <c r="D99" s="64">
        <f t="shared" ref="D99:AC99" si="56">IF(AND(ISNUMBER(D$11),($AB29)&gt;0),(D29/D$11)/($AB29/$AB$11)*100,0)</f>
        <v>141.13604902592493</v>
      </c>
      <c r="E99" s="64">
        <f t="shared" si="56"/>
        <v>139.22390650182402</v>
      </c>
      <c r="F99" s="64">
        <f t="shared" si="56"/>
        <v>143.29330327909383</v>
      </c>
      <c r="G99" s="64">
        <f t="shared" si="56"/>
        <v>138.51770903000212</v>
      </c>
      <c r="H99" s="64">
        <f t="shared" si="56"/>
        <v>139.52295176594239</v>
      </c>
      <c r="I99" s="64">
        <f t="shared" si="56"/>
        <v>139.71145257162331</v>
      </c>
      <c r="J99" s="64">
        <f t="shared" si="56"/>
        <v>139.63810008105432</v>
      </c>
      <c r="K99" s="64">
        <f t="shared" si="56"/>
        <v>136.98798253393335</v>
      </c>
      <c r="L99" s="64">
        <f t="shared" si="56"/>
        <v>133.95711871678853</v>
      </c>
      <c r="M99" s="64">
        <f t="shared" si="56"/>
        <v>130.9295443227162</v>
      </c>
      <c r="N99" s="64">
        <f t="shared" si="56"/>
        <v>127.42552273915572</v>
      </c>
      <c r="O99" s="64">
        <f t="shared" si="56"/>
        <v>129.6273832133744</v>
      </c>
      <c r="P99" s="64">
        <f t="shared" si="56"/>
        <v>126.41523492475166</v>
      </c>
      <c r="Q99" s="64">
        <f t="shared" si="56"/>
        <v>123.28081626574642</v>
      </c>
      <c r="R99" s="64">
        <f t="shared" si="56"/>
        <v>117.96019404797522</v>
      </c>
      <c r="S99" s="64">
        <f t="shared" si="56"/>
        <v>113.7523060073663</v>
      </c>
      <c r="T99" s="64">
        <f t="shared" si="56"/>
        <v>112.6543482791395</v>
      </c>
      <c r="U99" s="64">
        <f t="shared" si="56"/>
        <v>111.47362575636764</v>
      </c>
      <c r="V99" s="64">
        <f t="shared" si="56"/>
        <v>110.72371324345529</v>
      </c>
      <c r="W99" s="64">
        <f t="shared" si="56"/>
        <v>108.60053880018026</v>
      </c>
      <c r="X99" s="64">
        <f t="shared" si="56"/>
        <v>109.21320083271114</v>
      </c>
      <c r="Y99" s="64">
        <f t="shared" si="56"/>
        <v>104.15787946128023</v>
      </c>
      <c r="Z99" s="64">
        <f t="shared" si="56"/>
        <v>106.31954671238009</v>
      </c>
      <c r="AA99" s="64">
        <f t="shared" si="56"/>
        <v>102.38746744810349</v>
      </c>
      <c r="AB99" s="81">
        <f t="shared" si="56"/>
        <v>100</v>
      </c>
      <c r="AC99" s="64">
        <f t="shared" si="56"/>
        <v>99.273467308907456</v>
      </c>
      <c r="AD99" s="64">
        <f t="shared" ref="AD99" si="57">IF(AND(ISNUMBER(AD$11),($AB29)&gt;0),(AD29/AD$11)/($AB29/$AB$11)*100,0)</f>
        <v>96.503460711938018</v>
      </c>
      <c r="AE99" s="135" t="s">
        <v>330</v>
      </c>
    </row>
    <row r="100" spans="1:31" s="281" customFormat="1" ht="15" customHeight="1">
      <c r="A100" s="284" t="s">
        <v>526</v>
      </c>
      <c r="B100" s="310" t="s">
        <v>359</v>
      </c>
      <c r="C100" s="242">
        <v>0</v>
      </c>
      <c r="D100" s="64">
        <f t="shared" ref="D100:AC100" si="58">IF(AND(ISNUMBER(D$11),($AB30)&gt;0),(D30/D$11)/($AB30/$AB$11)*100,0)</f>
        <v>133.78371166221024</v>
      </c>
      <c r="E100" s="64">
        <f t="shared" si="58"/>
        <v>128.05725789887336</v>
      </c>
      <c r="F100" s="64">
        <f t="shared" si="58"/>
        <v>135.96202687725543</v>
      </c>
      <c r="G100" s="64">
        <f t="shared" si="58"/>
        <v>130.37485035174964</v>
      </c>
      <c r="H100" s="64">
        <f t="shared" si="58"/>
        <v>134.94719320743027</v>
      </c>
      <c r="I100" s="64">
        <f t="shared" si="58"/>
        <v>141.82789153549132</v>
      </c>
      <c r="J100" s="64">
        <f t="shared" si="58"/>
        <v>140.64162610526759</v>
      </c>
      <c r="K100" s="64">
        <f t="shared" si="58"/>
        <v>134.99303527460168</v>
      </c>
      <c r="L100" s="64">
        <f t="shared" si="58"/>
        <v>126.81768609637108</v>
      </c>
      <c r="M100" s="64">
        <f t="shared" si="58"/>
        <v>122.61106611660229</v>
      </c>
      <c r="N100" s="64">
        <f t="shared" si="58"/>
        <v>129.79712806591394</v>
      </c>
      <c r="O100" s="64">
        <f t="shared" si="58"/>
        <v>128.30591150443627</v>
      </c>
      <c r="P100" s="64">
        <f t="shared" si="58"/>
        <v>128.6689068342379</v>
      </c>
      <c r="Q100" s="64">
        <f t="shared" si="58"/>
        <v>124.15392458378747</v>
      </c>
      <c r="R100" s="64">
        <f t="shared" si="58"/>
        <v>120.09101937666686</v>
      </c>
      <c r="S100" s="64">
        <f t="shared" si="58"/>
        <v>118.3281077302657</v>
      </c>
      <c r="T100" s="64">
        <f t="shared" si="58"/>
        <v>105.6603849936723</v>
      </c>
      <c r="U100" s="64">
        <f t="shared" si="58"/>
        <v>114.80816691043026</v>
      </c>
      <c r="V100" s="64">
        <f t="shared" si="58"/>
        <v>112.69100569353819</v>
      </c>
      <c r="W100" s="64">
        <f t="shared" si="58"/>
        <v>117.96642565607505</v>
      </c>
      <c r="X100" s="64">
        <f t="shared" si="58"/>
        <v>106.07482706115832</v>
      </c>
      <c r="Y100" s="64">
        <f t="shared" si="58"/>
        <v>106.37594423209711</v>
      </c>
      <c r="Z100" s="64">
        <f t="shared" si="58"/>
        <v>110.27477893095433</v>
      </c>
      <c r="AA100" s="64">
        <f t="shared" si="58"/>
        <v>99.289166177439228</v>
      </c>
      <c r="AB100" s="81">
        <f t="shared" si="58"/>
        <v>100</v>
      </c>
      <c r="AC100" s="64">
        <f t="shared" si="58"/>
        <v>100.33624744243761</v>
      </c>
      <c r="AD100" s="64">
        <f t="shared" ref="AD100" si="59">IF(AND(ISNUMBER(AD$11),($AB30)&gt;0),(AD30/AD$11)/($AB30/$AB$11)*100,0)</f>
        <v>98.006449442965717</v>
      </c>
      <c r="AE100" s="135" t="s">
        <v>330</v>
      </c>
    </row>
    <row r="101" spans="1:31" s="281" customFormat="1" ht="15" customHeight="1">
      <c r="A101" s="209" t="s">
        <v>515</v>
      </c>
      <c r="B101" s="310"/>
      <c r="C101" s="242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35"/>
    </row>
    <row r="102" spans="1:31" s="281" customFormat="1" ht="15" customHeight="1">
      <c r="A102" s="286" t="s">
        <v>551</v>
      </c>
      <c r="B102" s="310" t="s">
        <v>359</v>
      </c>
      <c r="C102" s="242">
        <v>0</v>
      </c>
      <c r="D102" s="64">
        <f t="shared" ref="D102:AD102" si="60">IF(AND(ISNUMBER(D$11),($AB32)&gt;0),(D32/D$11)/($AB32/$AB$11)*100,0)</f>
        <v>121.13764545135284</v>
      </c>
      <c r="E102" s="64">
        <f t="shared" si="60"/>
        <v>120.08566430058383</v>
      </c>
      <c r="F102" s="64">
        <f t="shared" si="60"/>
        <v>121.68952537080521</v>
      </c>
      <c r="G102" s="64">
        <f t="shared" si="60"/>
        <v>116.31096771130703</v>
      </c>
      <c r="H102" s="64">
        <f t="shared" si="60"/>
        <v>121.28876357720384</v>
      </c>
      <c r="I102" s="64">
        <f t="shared" si="60"/>
        <v>120.79100233047247</v>
      </c>
      <c r="J102" s="64">
        <f t="shared" si="60"/>
        <v>119.81500405936157</v>
      </c>
      <c r="K102" s="64">
        <f t="shared" si="60"/>
        <v>116.35819483066858</v>
      </c>
      <c r="L102" s="64">
        <f t="shared" si="60"/>
        <v>115.74413521002765</v>
      </c>
      <c r="M102" s="64">
        <f t="shared" si="60"/>
        <v>111.02254376091523</v>
      </c>
      <c r="N102" s="64">
        <f t="shared" si="60"/>
        <v>111.02322905198318</v>
      </c>
      <c r="O102" s="64">
        <f t="shared" si="60"/>
        <v>116.62236551458214</v>
      </c>
      <c r="P102" s="64">
        <f t="shared" si="60"/>
        <v>115.12934551704477</v>
      </c>
      <c r="Q102" s="64">
        <f t="shared" si="60"/>
        <v>116.02095527326325</v>
      </c>
      <c r="R102" s="64">
        <f t="shared" si="60"/>
        <v>111.47890550336706</v>
      </c>
      <c r="S102" s="64">
        <f t="shared" si="60"/>
        <v>106.59349254309018</v>
      </c>
      <c r="T102" s="64">
        <f t="shared" si="60"/>
        <v>106.33147581787901</v>
      </c>
      <c r="U102" s="64">
        <f t="shared" si="60"/>
        <v>103.59262572910527</v>
      </c>
      <c r="V102" s="64">
        <f t="shared" si="60"/>
        <v>105.30205417009337</v>
      </c>
      <c r="W102" s="64">
        <f t="shared" si="60"/>
        <v>104.66565683237489</v>
      </c>
      <c r="X102" s="64">
        <f t="shared" si="60"/>
        <v>103.83918652257887</v>
      </c>
      <c r="Y102" s="64">
        <f t="shared" si="60"/>
        <v>100.9126414796246</v>
      </c>
      <c r="Z102" s="64">
        <f t="shared" si="60"/>
        <v>101.38158670316994</v>
      </c>
      <c r="AA102" s="64">
        <f t="shared" si="60"/>
        <v>102.87540540204181</v>
      </c>
      <c r="AB102" s="81">
        <f t="shared" si="60"/>
        <v>100</v>
      </c>
      <c r="AC102" s="64">
        <f t="shared" si="60"/>
        <v>99.354457399885959</v>
      </c>
      <c r="AD102" s="64">
        <f t="shared" si="60"/>
        <v>98.390444380355689</v>
      </c>
      <c r="AE102" s="135" t="s">
        <v>330</v>
      </c>
    </row>
    <row r="103" spans="1:31" s="281" customFormat="1" ht="15" customHeight="1">
      <c r="A103" s="286" t="s">
        <v>552</v>
      </c>
      <c r="B103" s="310" t="s">
        <v>359</v>
      </c>
      <c r="C103" s="242">
        <v>0</v>
      </c>
      <c r="D103" s="64">
        <f t="shared" ref="D103:AD103" si="61">IF(AND(ISNUMBER(D$11),($AB33)&gt;0),(D33/D$11)/($AB33/$AB$11)*100,0)</f>
        <v>144.71685579904192</v>
      </c>
      <c r="E103" s="64">
        <f t="shared" si="61"/>
        <v>134.94909132415756</v>
      </c>
      <c r="F103" s="64">
        <f t="shared" si="61"/>
        <v>148.30130405336212</v>
      </c>
      <c r="G103" s="64">
        <f t="shared" si="61"/>
        <v>142.53376629190419</v>
      </c>
      <c r="H103" s="64">
        <f t="shared" si="61"/>
        <v>146.75557514535095</v>
      </c>
      <c r="I103" s="64">
        <f t="shared" si="61"/>
        <v>160.01531346054503</v>
      </c>
      <c r="J103" s="64">
        <f t="shared" si="61"/>
        <v>158.64726176418199</v>
      </c>
      <c r="K103" s="64">
        <f t="shared" si="61"/>
        <v>151.1037682996637</v>
      </c>
      <c r="L103" s="64">
        <f t="shared" si="61"/>
        <v>136.39131365202854</v>
      </c>
      <c r="M103" s="64">
        <f t="shared" si="61"/>
        <v>132.62991175089476</v>
      </c>
      <c r="N103" s="64">
        <f t="shared" si="61"/>
        <v>146.02808404125122</v>
      </c>
      <c r="O103" s="64">
        <f t="shared" si="61"/>
        <v>138.40690972842992</v>
      </c>
      <c r="P103" s="64">
        <f t="shared" si="61"/>
        <v>140.37452128873525</v>
      </c>
      <c r="Q103" s="64">
        <f t="shared" si="61"/>
        <v>131.18527522277492</v>
      </c>
      <c r="R103" s="64">
        <f t="shared" si="61"/>
        <v>127.53661397736211</v>
      </c>
      <c r="S103" s="64">
        <f t="shared" si="61"/>
        <v>128.47325777870481</v>
      </c>
      <c r="T103" s="64">
        <f t="shared" si="61"/>
        <v>105.08019407994308</v>
      </c>
      <c r="U103" s="64">
        <f t="shared" si="61"/>
        <v>124.50455203632178</v>
      </c>
      <c r="V103" s="64">
        <f t="shared" si="61"/>
        <v>119.07911648458605</v>
      </c>
      <c r="W103" s="64">
        <f t="shared" si="61"/>
        <v>129.46559229457796</v>
      </c>
      <c r="X103" s="64">
        <f t="shared" si="61"/>
        <v>108.00764789562838</v>
      </c>
      <c r="Y103" s="64">
        <f t="shared" si="61"/>
        <v>111.09923726725839</v>
      </c>
      <c r="Z103" s="64">
        <f t="shared" si="61"/>
        <v>117.96337954728189</v>
      </c>
      <c r="AA103" s="64">
        <f t="shared" si="61"/>
        <v>96.188686573902388</v>
      </c>
      <c r="AB103" s="81">
        <f t="shared" si="61"/>
        <v>100</v>
      </c>
      <c r="AC103" s="64">
        <f t="shared" si="61"/>
        <v>101.1850530605916</v>
      </c>
      <c r="AD103" s="64">
        <f t="shared" si="61"/>
        <v>97.674466996543444</v>
      </c>
      <c r="AE103" s="135" t="s">
        <v>330</v>
      </c>
    </row>
    <row r="104" spans="1:31" s="281" customFormat="1" ht="15" customHeight="1">
      <c r="A104" s="284" t="s">
        <v>527</v>
      </c>
      <c r="B104" s="310" t="s">
        <v>359</v>
      </c>
      <c r="C104" s="242">
        <v>0</v>
      </c>
      <c r="D104" s="242">
        <v>0</v>
      </c>
      <c r="E104" s="242">
        <v>0</v>
      </c>
      <c r="F104" s="242">
        <v>0</v>
      </c>
      <c r="G104" s="242">
        <v>0</v>
      </c>
      <c r="H104" s="64">
        <f t="shared" ref="H104:AD104" si="62">IF(AND(ISNUMBER(H$11),($AB34)&gt;0),(H34/H$11)/($AB34/$AB$11)*100,0)</f>
        <v>133.64144508164298</v>
      </c>
      <c r="I104" s="64">
        <f t="shared" si="62"/>
        <v>139.37967346838789</v>
      </c>
      <c r="J104" s="64">
        <f t="shared" si="62"/>
        <v>139.52357030376206</v>
      </c>
      <c r="K104" s="64">
        <f t="shared" si="62"/>
        <v>133.57754375889576</v>
      </c>
      <c r="L104" s="64">
        <f t="shared" si="62"/>
        <v>125.49694238459979</v>
      </c>
      <c r="M104" s="64">
        <f t="shared" si="62"/>
        <v>121.54833733780117</v>
      </c>
      <c r="N104" s="64">
        <f t="shared" si="62"/>
        <v>128.70485085534139</v>
      </c>
      <c r="O104" s="64">
        <f t="shared" si="62"/>
        <v>127.19390265774801</v>
      </c>
      <c r="P104" s="64">
        <f t="shared" si="62"/>
        <v>127.20297907916671</v>
      </c>
      <c r="Q104" s="64">
        <f t="shared" si="62"/>
        <v>122.74536871419541</v>
      </c>
      <c r="R104" s="64">
        <f t="shared" si="62"/>
        <v>118.79382021436722</v>
      </c>
      <c r="S104" s="64">
        <f t="shared" si="62"/>
        <v>117.35978429706084</v>
      </c>
      <c r="T104" s="64">
        <f t="shared" si="62"/>
        <v>104.6978071485604</v>
      </c>
      <c r="U104" s="64">
        <f t="shared" si="62"/>
        <v>114.05887462391104</v>
      </c>
      <c r="V104" s="64">
        <f t="shared" si="62"/>
        <v>112.36027828045816</v>
      </c>
      <c r="W104" s="64">
        <f t="shared" si="62"/>
        <v>118.20037044025867</v>
      </c>
      <c r="X104" s="64">
        <f t="shared" si="62"/>
        <v>106.9067330431058</v>
      </c>
      <c r="Y104" s="64">
        <f t="shared" si="62"/>
        <v>106.61014461992406</v>
      </c>
      <c r="Z104" s="64">
        <f t="shared" si="62"/>
        <v>110.39992458512992</v>
      </c>
      <c r="AA104" s="64">
        <f t="shared" si="62"/>
        <v>98.485963996458892</v>
      </c>
      <c r="AB104" s="81">
        <f t="shared" si="62"/>
        <v>100</v>
      </c>
      <c r="AC104" s="64">
        <f t="shared" si="62"/>
        <v>100.26006267598844</v>
      </c>
      <c r="AD104" s="64">
        <f t="shared" si="62"/>
        <v>86.829412201053628</v>
      </c>
      <c r="AE104" s="135" t="s">
        <v>330</v>
      </c>
    </row>
    <row r="105" spans="1:31" s="281" customFormat="1" ht="15" customHeight="1">
      <c r="A105" s="209" t="s">
        <v>515</v>
      </c>
      <c r="B105" s="310"/>
      <c r="C105" s="242"/>
      <c r="D105" s="269"/>
      <c r="E105" s="269"/>
      <c r="F105" s="269"/>
      <c r="G105" s="269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35"/>
    </row>
    <row r="106" spans="1:31" s="281" customFormat="1" ht="15" customHeight="1">
      <c r="A106" s="286" t="s">
        <v>558</v>
      </c>
      <c r="B106" s="310" t="s">
        <v>359</v>
      </c>
      <c r="C106" s="242">
        <v>0</v>
      </c>
      <c r="D106" s="242">
        <v>0</v>
      </c>
      <c r="E106" s="242">
        <v>0</v>
      </c>
      <c r="F106" s="242">
        <v>0</v>
      </c>
      <c r="G106" s="242">
        <v>0</v>
      </c>
      <c r="H106" s="64">
        <f t="shared" ref="H106:AD106" si="63">IF(AND(ISNUMBER(H$11),($AB36)&gt;0),(H36/H$11)/($AB36/$AB$11)*100,0)</f>
        <v>118.00975279919203</v>
      </c>
      <c r="I106" s="64">
        <f t="shared" si="63"/>
        <v>117.53008845831729</v>
      </c>
      <c r="J106" s="64">
        <f t="shared" si="63"/>
        <v>116.53692103454287</v>
      </c>
      <c r="K106" s="64">
        <f t="shared" si="63"/>
        <v>113.20081592884293</v>
      </c>
      <c r="L106" s="64">
        <f t="shared" si="63"/>
        <v>112.61440153178471</v>
      </c>
      <c r="M106" s="64">
        <f t="shared" si="63"/>
        <v>108.77070858488302</v>
      </c>
      <c r="N106" s="64">
        <f t="shared" si="63"/>
        <v>108.79943284789459</v>
      </c>
      <c r="O106" s="64">
        <f t="shared" si="63"/>
        <v>114.52490276915186</v>
      </c>
      <c r="P106" s="64">
        <f t="shared" si="63"/>
        <v>113.100609109807</v>
      </c>
      <c r="Q106" s="64">
        <f t="shared" si="63"/>
        <v>114.12500006136446</v>
      </c>
      <c r="R106" s="64">
        <f t="shared" si="63"/>
        <v>110.09724214396725</v>
      </c>
      <c r="S106" s="64">
        <f t="shared" si="63"/>
        <v>105.32656488892908</v>
      </c>
      <c r="T106" s="64">
        <f t="shared" si="63"/>
        <v>105.35154642193044</v>
      </c>
      <c r="U106" s="64">
        <f t="shared" si="63"/>
        <v>103.21112865712585</v>
      </c>
      <c r="V106" s="64">
        <f t="shared" si="63"/>
        <v>105.83843783105121</v>
      </c>
      <c r="W106" s="64">
        <f t="shared" si="63"/>
        <v>105.12206030979586</v>
      </c>
      <c r="X106" s="64">
        <f t="shared" si="63"/>
        <v>104.34346406190606</v>
      </c>
      <c r="Y106" s="64">
        <f t="shared" si="63"/>
        <v>102.46978286985407</v>
      </c>
      <c r="Z106" s="64">
        <f t="shared" si="63"/>
        <v>102.60439408292173</v>
      </c>
      <c r="AA106" s="64">
        <f t="shared" si="63"/>
        <v>100.74547208433033</v>
      </c>
      <c r="AB106" s="81">
        <f t="shared" si="63"/>
        <v>100</v>
      </c>
      <c r="AC106" s="64">
        <f t="shared" si="63"/>
        <v>99.25033185870798</v>
      </c>
      <c r="AD106" s="64">
        <f t="shared" si="63"/>
        <v>97.727440674395396</v>
      </c>
      <c r="AE106" s="135" t="s">
        <v>330</v>
      </c>
    </row>
    <row r="107" spans="1:31" s="281" customFormat="1" ht="15" customHeight="1">
      <c r="A107" s="286" t="s">
        <v>569</v>
      </c>
      <c r="B107" s="310" t="s">
        <v>359</v>
      </c>
      <c r="C107" s="242">
        <v>0</v>
      </c>
      <c r="D107" s="242">
        <v>0</v>
      </c>
      <c r="E107" s="242">
        <v>0</v>
      </c>
      <c r="F107" s="242">
        <v>0</v>
      </c>
      <c r="G107" s="242">
        <v>0</v>
      </c>
      <c r="H107" s="64">
        <f t="shared" ref="H107:AD107" si="64">IF(AND(ISNUMBER(H$11),($AB37)&gt;0),(H37/H$11)/($AB37/$AB$11)*100,0)</f>
        <v>148.60673688933807</v>
      </c>
      <c r="I107" s="64">
        <f t="shared" si="64"/>
        <v>160.29778071131506</v>
      </c>
      <c r="J107" s="64">
        <f t="shared" si="64"/>
        <v>161.53026719743119</v>
      </c>
      <c r="K107" s="64">
        <f t="shared" si="64"/>
        <v>153.0855837428372</v>
      </c>
      <c r="L107" s="64">
        <f t="shared" si="64"/>
        <v>137.83028285749074</v>
      </c>
      <c r="M107" s="64">
        <f t="shared" si="64"/>
        <v>133.78123825745979</v>
      </c>
      <c r="N107" s="64">
        <f t="shared" si="64"/>
        <v>147.76167360063164</v>
      </c>
      <c r="O107" s="64">
        <f t="shared" si="64"/>
        <v>139.32280571051271</v>
      </c>
      <c r="P107" s="64">
        <f t="shared" si="64"/>
        <v>140.70414568084527</v>
      </c>
      <c r="Q107" s="64">
        <f t="shared" si="64"/>
        <v>130.99823923189052</v>
      </c>
      <c r="R107" s="64">
        <f t="shared" si="64"/>
        <v>127.11965123766902</v>
      </c>
      <c r="S107" s="64">
        <f t="shared" si="64"/>
        <v>128.88001106296767</v>
      </c>
      <c r="T107" s="64">
        <f t="shared" si="64"/>
        <v>104.07193767676202</v>
      </c>
      <c r="U107" s="64">
        <f t="shared" si="64"/>
        <v>124.44416630668931</v>
      </c>
      <c r="V107" s="64">
        <f t="shared" si="64"/>
        <v>118.60408372935234</v>
      </c>
      <c r="W107" s="64">
        <f t="shared" si="64"/>
        <v>130.72113427807022</v>
      </c>
      <c r="X107" s="64">
        <f t="shared" si="64"/>
        <v>109.36072635311569</v>
      </c>
      <c r="Y107" s="64">
        <f t="shared" si="64"/>
        <v>110.57399707170102</v>
      </c>
      <c r="Z107" s="64">
        <f t="shared" si="64"/>
        <v>117.86312093350647</v>
      </c>
      <c r="AA107" s="64">
        <f t="shared" si="64"/>
        <v>96.32278183640544</v>
      </c>
      <c r="AB107" s="81">
        <f t="shared" si="64"/>
        <v>100</v>
      </c>
      <c r="AC107" s="64">
        <f t="shared" si="64"/>
        <v>101.22674728407715</v>
      </c>
      <c r="AD107" s="64">
        <f t="shared" si="64"/>
        <v>76.395981623916086</v>
      </c>
      <c r="AE107" s="135" t="s">
        <v>330</v>
      </c>
    </row>
    <row r="108" spans="1:31" s="281" customFormat="1" ht="15" customHeight="1">
      <c r="A108" s="284" t="s">
        <v>532</v>
      </c>
      <c r="B108" s="310" t="s">
        <v>353</v>
      </c>
      <c r="C108" s="242">
        <v>0</v>
      </c>
      <c r="D108" s="64">
        <f t="shared" ref="D108:N108" si="65">IF(AND(ISNUMBER(D$11),($M47)&gt;0),(D47/D$11)/($M47/$M$11)*100,0)</f>
        <v>116.09890914763609</v>
      </c>
      <c r="E108" s="64">
        <f t="shared" si="65"/>
        <v>111.88122336498323</v>
      </c>
      <c r="F108" s="64">
        <f t="shared" si="65"/>
        <v>110.7377713407309</v>
      </c>
      <c r="G108" s="64">
        <f t="shared" si="65"/>
        <v>107.70667730372338</v>
      </c>
      <c r="H108" s="64">
        <f t="shared" si="65"/>
        <v>105.04005343915806</v>
      </c>
      <c r="I108" s="64">
        <f t="shared" si="65"/>
        <v>104.61164320275051</v>
      </c>
      <c r="J108" s="64">
        <f t="shared" si="65"/>
        <v>104.96596007033266</v>
      </c>
      <c r="K108" s="64">
        <f t="shared" si="65"/>
        <v>103.0712690131997</v>
      </c>
      <c r="L108" s="64">
        <f t="shared" si="65"/>
        <v>100.84529284718782</v>
      </c>
      <c r="M108" s="81">
        <f t="shared" si="65"/>
        <v>100</v>
      </c>
      <c r="N108" s="64">
        <f t="shared" si="65"/>
        <v>98.407427622564683</v>
      </c>
      <c r="O108" s="311" t="s">
        <v>520</v>
      </c>
      <c r="P108" s="311" t="s">
        <v>520</v>
      </c>
      <c r="Q108" s="64">
        <f>IF(AND(ISNUMBER(Q$11),($M47)&gt;0),(Q47/Q$11)/($M47/$M$11)*100,0)</f>
        <v>99.123238185195248</v>
      </c>
      <c r="R108" s="311" t="s">
        <v>520</v>
      </c>
      <c r="S108" s="311" t="s">
        <v>520</v>
      </c>
      <c r="T108" s="64">
        <f>IF(AND(ISNUMBER(T$11),($M47)&gt;0),(T47/T$11)/($M47/$M$11)*100,0)</f>
        <v>94.516834457167732</v>
      </c>
      <c r="U108" s="254" t="s">
        <v>520</v>
      </c>
      <c r="V108" s="254" t="s">
        <v>520</v>
      </c>
      <c r="W108" s="64">
        <f>IF(AND(ISNUMBER(W$11),($M47)&gt;0),(W47/W$11)/($M47/$M$11)*100,0)</f>
        <v>90.698589724186434</v>
      </c>
      <c r="X108" s="187" t="s">
        <v>520</v>
      </c>
      <c r="Y108" s="187" t="s">
        <v>520</v>
      </c>
      <c r="Z108" s="64">
        <f>IF(AND(ISNUMBER(Z$11),($M47)&gt;0),(Z47/Z$11)/($M47/$M$11)*100,0)</f>
        <v>86.909164513344123</v>
      </c>
      <c r="AA108" s="242" t="s">
        <v>520</v>
      </c>
      <c r="AB108" s="242" t="s">
        <v>520</v>
      </c>
      <c r="AC108" s="64">
        <f>IF(AND(ISNUMBER(AC$11),($M47)&gt;0),(AC47/AC$11)/($M47/$M$11)*100,0)</f>
        <v>86.953931488195991</v>
      </c>
      <c r="AD108" s="242" t="s">
        <v>520</v>
      </c>
      <c r="AE108" s="242" t="s">
        <v>520</v>
      </c>
    </row>
    <row r="109" spans="1:31" s="281" customFormat="1" ht="15" customHeight="1">
      <c r="A109" s="209" t="s">
        <v>515</v>
      </c>
      <c r="B109" s="310"/>
      <c r="C109" s="242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279"/>
      <c r="P109" s="279"/>
      <c r="Q109" s="116"/>
      <c r="R109" s="279"/>
      <c r="S109" s="279"/>
      <c r="T109" s="116"/>
      <c r="U109" s="135"/>
      <c r="V109" s="135"/>
      <c r="W109" s="116"/>
      <c r="X109" s="110"/>
      <c r="Y109" s="110"/>
      <c r="Z109" s="116"/>
      <c r="AA109" s="269"/>
      <c r="AB109" s="269"/>
      <c r="AC109" s="116"/>
      <c r="AD109" s="269"/>
      <c r="AE109" s="269"/>
    </row>
    <row r="110" spans="1:31" s="281" customFormat="1" ht="15" customHeight="1">
      <c r="A110" s="286" t="s">
        <v>561</v>
      </c>
      <c r="B110" s="310" t="s">
        <v>353</v>
      </c>
      <c r="C110" s="242">
        <v>0</v>
      </c>
      <c r="D110" s="64">
        <f t="shared" ref="D110:Q111" si="66">IF(AND(ISNUMBER(D$11),($M49)&gt;0),(D49/D$11)/($M49/$M$11)*100,0)</f>
        <v>152.25426704134324</v>
      </c>
      <c r="E110" s="64">
        <f t="shared" si="66"/>
        <v>147.03725286296205</v>
      </c>
      <c r="F110" s="64">
        <f t="shared" si="66"/>
        <v>145.13396813877338</v>
      </c>
      <c r="G110" s="64">
        <f t="shared" si="66"/>
        <v>132.94972226080793</v>
      </c>
      <c r="H110" s="64">
        <f t="shared" si="66"/>
        <v>130.55827521917044</v>
      </c>
      <c r="I110" s="64">
        <f t="shared" si="66"/>
        <v>133.17370884139336</v>
      </c>
      <c r="J110" s="64">
        <f t="shared" si="66"/>
        <v>131.23498404669175</v>
      </c>
      <c r="K110" s="64">
        <f t="shared" si="66"/>
        <v>103.81252216375789</v>
      </c>
      <c r="L110" s="64">
        <f t="shared" si="66"/>
        <v>97.575715232194653</v>
      </c>
      <c r="M110" s="81">
        <f t="shared" si="66"/>
        <v>100</v>
      </c>
      <c r="N110" s="64">
        <f t="shared" si="66"/>
        <v>86.526183020021122</v>
      </c>
      <c r="O110" s="311" t="s">
        <v>520</v>
      </c>
      <c r="P110" s="311" t="s">
        <v>520</v>
      </c>
      <c r="Q110" s="64">
        <f t="shared" si="66"/>
        <v>90.529671128867463</v>
      </c>
      <c r="R110" s="311" t="s">
        <v>520</v>
      </c>
      <c r="S110" s="311" t="s">
        <v>520</v>
      </c>
      <c r="T110" s="64">
        <f>IF(AND(ISNUMBER(T$11),($M49)&gt;0),(T49/T$11)/($M49/$M$11)*100,0)</f>
        <v>96.499270340680582</v>
      </c>
      <c r="U110" s="254" t="s">
        <v>520</v>
      </c>
      <c r="V110" s="254" t="s">
        <v>520</v>
      </c>
      <c r="W110" s="64">
        <f>IF(AND(ISNUMBER(W$11),($M49)&gt;0),(W49/W$11)/($M49/$M$11)*100,0)</f>
        <v>95.014352576519755</v>
      </c>
      <c r="X110" s="187" t="s">
        <v>520</v>
      </c>
      <c r="Y110" s="187" t="s">
        <v>520</v>
      </c>
      <c r="Z110" s="64">
        <f>IF(AND(ISNUMBER(Z$11),($M49)&gt;0),(Z49/Z$11)/($M49/$M$11)*100,0)</f>
        <v>99.689332406302967</v>
      </c>
      <c r="AA110" s="242" t="s">
        <v>520</v>
      </c>
      <c r="AB110" s="242" t="s">
        <v>520</v>
      </c>
      <c r="AC110" s="64">
        <f>IF(AND(ISNUMBER(AC$11),($M49)&gt;0),(AC49/AC$11)/($M49/$M$11)*100,0)</f>
        <v>92.84731631335319</v>
      </c>
      <c r="AD110" s="242" t="s">
        <v>520</v>
      </c>
      <c r="AE110" s="242" t="s">
        <v>520</v>
      </c>
    </row>
    <row r="111" spans="1:31" s="281" customFormat="1" ht="15" customHeight="1">
      <c r="A111" s="286" t="s">
        <v>570</v>
      </c>
      <c r="B111" s="310" t="s">
        <v>353</v>
      </c>
      <c r="C111" s="242">
        <v>0</v>
      </c>
      <c r="D111" s="64">
        <f t="shared" si="66"/>
        <v>113.69396557682694</v>
      </c>
      <c r="E111" s="64">
        <f t="shared" si="66"/>
        <v>109.54275205556058</v>
      </c>
      <c r="F111" s="64">
        <f t="shared" si="66"/>
        <v>108.4498417731982</v>
      </c>
      <c r="G111" s="64">
        <f t="shared" si="66"/>
        <v>106.02758733715017</v>
      </c>
      <c r="H111" s="64">
        <f t="shared" si="66"/>
        <v>103.34265955389368</v>
      </c>
      <c r="I111" s="64">
        <f t="shared" si="66"/>
        <v>102.71178215508434</v>
      </c>
      <c r="J111" s="64">
        <f t="shared" si="66"/>
        <v>103.21862512459359</v>
      </c>
      <c r="K111" s="64">
        <f t="shared" si="66"/>
        <v>103.02196312597773</v>
      </c>
      <c r="L111" s="64">
        <f t="shared" si="66"/>
        <v>101.06277512706336</v>
      </c>
      <c r="M111" s="81">
        <f t="shared" si="66"/>
        <v>100</v>
      </c>
      <c r="N111" s="64">
        <f t="shared" si="66"/>
        <v>99.197731590903288</v>
      </c>
      <c r="O111" s="311" t="s">
        <v>520</v>
      </c>
      <c r="P111" s="311" t="s">
        <v>520</v>
      </c>
      <c r="Q111" s="64">
        <f t="shared" si="66"/>
        <v>99.694855921719736</v>
      </c>
      <c r="R111" s="311" t="s">
        <v>520</v>
      </c>
      <c r="S111" s="311" t="s">
        <v>520</v>
      </c>
      <c r="T111" s="64">
        <f>IF(AND(ISNUMBER(T$11),($M50)&gt;0),(T50/T$11)/($M50/$M$11)*100,0)</f>
        <v>94.384968899465008</v>
      </c>
      <c r="U111" s="254" t="s">
        <v>520</v>
      </c>
      <c r="V111" s="254" t="s">
        <v>520</v>
      </c>
      <c r="W111" s="64">
        <f>IF(AND(ISNUMBER(W$11),($M50)&gt;0),(W50/W$11)/($M50/$M$11)*100,0)</f>
        <v>90.411518409462644</v>
      </c>
      <c r="X111" s="187" t="s">
        <v>520</v>
      </c>
      <c r="Y111" s="187" t="s">
        <v>520</v>
      </c>
      <c r="Z111" s="64">
        <f>IF(AND(ISNUMBER(Z$11),($M50)&gt;0),(Z50/Z$11)/($M50/$M$11)*100,0)</f>
        <v>86.059066923426968</v>
      </c>
      <c r="AA111" s="242" t="s">
        <v>520</v>
      </c>
      <c r="AB111" s="242" t="s">
        <v>520</v>
      </c>
      <c r="AC111" s="64">
        <f>IF(AND(ISNUMBER(AC$11),($M50)&gt;0),(AC50/AC$11)/($M50/$M$11)*100,0)</f>
        <v>86.561921596128713</v>
      </c>
      <c r="AD111" s="242" t="s">
        <v>520</v>
      </c>
      <c r="AE111" s="242" t="s">
        <v>520</v>
      </c>
    </row>
    <row r="112" spans="1:31" ht="24.95" customHeight="1">
      <c r="A112" s="230" t="s">
        <v>542</v>
      </c>
      <c r="B112" s="317"/>
      <c r="C112" s="230"/>
      <c r="D112" s="230"/>
      <c r="E112" s="230"/>
      <c r="F112" s="230"/>
      <c r="I112" s="228"/>
      <c r="J112" s="228"/>
      <c r="K112" s="228"/>
      <c r="L112" s="228"/>
      <c r="M112" s="228"/>
      <c r="N112" s="228"/>
      <c r="O112" s="228"/>
      <c r="P112" s="228"/>
      <c r="Q112" s="228"/>
      <c r="R112" s="228"/>
      <c r="S112" s="228"/>
      <c r="T112" s="228"/>
      <c r="U112" s="228"/>
      <c r="V112" s="228"/>
      <c r="W112" s="228"/>
      <c r="X112" s="228"/>
      <c r="Y112" s="228"/>
      <c r="Z112" s="228"/>
      <c r="AA112" s="282"/>
      <c r="AB112" s="282"/>
      <c r="AC112" s="282"/>
      <c r="AD112" s="282"/>
      <c r="AE112" s="282"/>
    </row>
    <row r="113" spans="1:31" s="281" customFormat="1" ht="18" customHeight="1">
      <c r="A113" s="284" t="s">
        <v>44</v>
      </c>
      <c r="B113" s="310" t="s">
        <v>353</v>
      </c>
      <c r="C113" s="242">
        <v>0</v>
      </c>
      <c r="D113" s="64">
        <f t="shared" ref="D113:N113" si="67">IF(AND(ISNUMBER(D$10),($M17)&gt;0),(D17/D$10)/($M17/$M$10)*100,0)</f>
        <v>145.65503299631405</v>
      </c>
      <c r="E113" s="64">
        <f t="shared" si="67"/>
        <v>133.78480739112021</v>
      </c>
      <c r="F113" s="64">
        <f t="shared" si="67"/>
        <v>126.51857494759167</v>
      </c>
      <c r="G113" s="64">
        <f t="shared" si="67"/>
        <v>120.32567214657955</v>
      </c>
      <c r="H113" s="64">
        <f t="shared" si="67"/>
        <v>114.96355307983832</v>
      </c>
      <c r="I113" s="64">
        <f t="shared" si="67"/>
        <v>111.36477899512103</v>
      </c>
      <c r="J113" s="64">
        <f t="shared" si="67"/>
        <v>108.66923844758318</v>
      </c>
      <c r="K113" s="64">
        <f t="shared" si="67"/>
        <v>106.17166711708413</v>
      </c>
      <c r="L113" s="64">
        <f t="shared" si="67"/>
        <v>102.76664181491419</v>
      </c>
      <c r="M113" s="81">
        <f t="shared" si="67"/>
        <v>100</v>
      </c>
      <c r="N113" s="64">
        <f t="shared" si="67"/>
        <v>96.46337811440425</v>
      </c>
      <c r="O113" s="254" t="s">
        <v>520</v>
      </c>
      <c r="P113" s="254" t="s">
        <v>520</v>
      </c>
      <c r="Q113" s="64">
        <f>IF(AND(ISNUMBER(Q$10),($M17)&gt;0),(Q17/Q$10)/($M17/$M$10)*100,0)</f>
        <v>93.023009753458268</v>
      </c>
      <c r="R113" s="311" t="s">
        <v>520</v>
      </c>
      <c r="S113" s="311" t="s">
        <v>520</v>
      </c>
      <c r="T113" s="64">
        <f>IF(AND(ISNUMBER(T$10),($M17)&gt;0),(T17/T$10)/($M17/$M$10)*100,0)</f>
        <v>84.401965349499221</v>
      </c>
      <c r="U113" s="254" t="s">
        <v>520</v>
      </c>
      <c r="V113" s="254" t="s">
        <v>520</v>
      </c>
      <c r="W113" s="64">
        <f>IF(AND(ISNUMBER(W$10),($M17)&gt;0),(W17/W$10)/($M17/$M$10)*100,0)</f>
        <v>78.065413929114357</v>
      </c>
      <c r="X113" s="236" t="s">
        <v>520</v>
      </c>
      <c r="Y113" s="236" t="s">
        <v>520</v>
      </c>
      <c r="Z113" s="64">
        <f>IF(AND(ISNUMBER(Z$10),($M17)&gt;0),(Z17/Z$10)/($M17/$M$10)*100,0)</f>
        <v>71.094130282345617</v>
      </c>
      <c r="AA113" s="242" t="s">
        <v>520</v>
      </c>
      <c r="AB113" s="242" t="s">
        <v>520</v>
      </c>
      <c r="AC113" s="64">
        <f>IF(AND(ISNUMBER(AC$10),($M17)&gt;0),(AC17/AC$10)/($M17/$M$10)*100,0)</f>
        <v>69.407991774010441</v>
      </c>
      <c r="AD113" s="242" t="s">
        <v>520</v>
      </c>
      <c r="AE113" s="242" t="s">
        <v>520</v>
      </c>
    </row>
    <row r="114" spans="1:31" s="281" customFormat="1" ht="15" customHeight="1">
      <c r="A114" s="209" t="s">
        <v>515</v>
      </c>
      <c r="B114" s="310"/>
      <c r="C114" s="242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35"/>
      <c r="P114" s="135"/>
      <c r="Q114" s="116"/>
      <c r="R114" s="279"/>
      <c r="S114" s="279"/>
      <c r="T114" s="116"/>
      <c r="U114" s="135"/>
      <c r="V114" s="135"/>
      <c r="W114" s="116"/>
      <c r="X114" s="131"/>
      <c r="Y114" s="131"/>
      <c r="Z114" s="116"/>
      <c r="AA114" s="269"/>
      <c r="AB114" s="269"/>
      <c r="AC114" s="116"/>
      <c r="AD114" s="269"/>
      <c r="AE114" s="269"/>
    </row>
    <row r="115" spans="1:31" s="281" customFormat="1" ht="15" customHeight="1">
      <c r="A115" s="286" t="s">
        <v>130</v>
      </c>
      <c r="B115" s="310" t="s">
        <v>353</v>
      </c>
      <c r="C115" s="242">
        <v>0</v>
      </c>
      <c r="D115" s="64">
        <f t="shared" ref="D115:N115" si="68">IF(AND(ISNUMBER(D$10),($M19)&gt;0),(D19/D$10)/($M19/$M$10)*100,0)</f>
        <v>339.98260808226502</v>
      </c>
      <c r="E115" s="64">
        <f t="shared" si="68"/>
        <v>283.14000582203147</v>
      </c>
      <c r="F115" s="64">
        <f t="shared" si="68"/>
        <v>239.25725229982345</v>
      </c>
      <c r="G115" s="64">
        <f t="shared" si="68"/>
        <v>199.48398066805873</v>
      </c>
      <c r="H115" s="64">
        <f t="shared" si="68"/>
        <v>162.8238672986117</v>
      </c>
      <c r="I115" s="64">
        <f t="shared" si="68"/>
        <v>157.6072821178247</v>
      </c>
      <c r="J115" s="64">
        <f t="shared" si="68"/>
        <v>153.674245964188</v>
      </c>
      <c r="K115" s="64">
        <f t="shared" si="68"/>
        <v>150.02532399132036</v>
      </c>
      <c r="L115" s="64">
        <f t="shared" si="68"/>
        <v>124.04712959667859</v>
      </c>
      <c r="M115" s="81">
        <f t="shared" si="68"/>
        <v>100</v>
      </c>
      <c r="N115" s="64">
        <f t="shared" si="68"/>
        <v>76.380510928507832</v>
      </c>
      <c r="O115" s="254" t="s">
        <v>520</v>
      </c>
      <c r="P115" s="254" t="s">
        <v>520</v>
      </c>
      <c r="Q115" s="64">
        <f>IF(AND(ISNUMBER(Q$10),($M19)&gt;0),(Q19/Q$10)/($M19/$M$10)*100,0)</f>
        <v>80.01730525864032</v>
      </c>
      <c r="R115" s="311" t="s">
        <v>520</v>
      </c>
      <c r="S115" s="311" t="s">
        <v>520</v>
      </c>
      <c r="T115" s="64">
        <f>IF(AND(ISNUMBER(T$10),($M19)&gt;0),(T19/T$10)/($M19/$M$10)*100,0)</f>
        <v>76.54102312252374</v>
      </c>
      <c r="U115" s="254" t="s">
        <v>520</v>
      </c>
      <c r="V115" s="254" t="s">
        <v>520</v>
      </c>
      <c r="W115" s="64">
        <f>IF(AND(ISNUMBER(W$10),($M19)&gt;0),(W19/W$10)/($M19/$M$10)*100,0)</f>
        <v>59.673022699447309</v>
      </c>
      <c r="X115" s="236" t="s">
        <v>520</v>
      </c>
      <c r="Y115" s="236" t="s">
        <v>520</v>
      </c>
      <c r="Z115" s="64">
        <f>IF(AND(ISNUMBER(Z$10),($M19)&gt;0),(Z19/Z$10)/($M19/$M$10)*100,0)</f>
        <v>56.962573495283863</v>
      </c>
      <c r="AA115" s="242" t="s">
        <v>520</v>
      </c>
      <c r="AB115" s="242" t="s">
        <v>520</v>
      </c>
      <c r="AC115" s="64">
        <f>IF(AND(ISNUMBER(AC$10),($M19)&gt;0),(AC19/AC$10)/($M19/$M$10)*100,0)</f>
        <v>50.79308729958246</v>
      </c>
      <c r="AD115" s="269" t="s">
        <v>520</v>
      </c>
      <c r="AE115" s="269" t="s">
        <v>520</v>
      </c>
    </row>
    <row r="116" spans="1:31" s="281" customFormat="1" ht="15" customHeight="1">
      <c r="A116" s="286" t="s">
        <v>547</v>
      </c>
      <c r="B116" s="310" t="s">
        <v>353</v>
      </c>
      <c r="C116" s="242">
        <v>0</v>
      </c>
      <c r="D116" s="64">
        <f t="shared" ref="D116:N116" si="69">IF(AND(ISNUMBER(D$10),($M20)&gt;0),(D20/D$10)/($M20/$M$10)*100,0)</f>
        <v>143.68884502495624</v>
      </c>
      <c r="E116" s="64">
        <f t="shared" si="69"/>
        <v>132.27364566080615</v>
      </c>
      <c r="F116" s="64">
        <f t="shared" si="69"/>
        <v>125.37789570421249</v>
      </c>
      <c r="G116" s="64">
        <f t="shared" si="69"/>
        <v>119.52475588969152</v>
      </c>
      <c r="H116" s="64">
        <f t="shared" si="69"/>
        <v>114.47930696046622</v>
      </c>
      <c r="I116" s="64">
        <f t="shared" si="69"/>
        <v>110.89690173495804</v>
      </c>
      <c r="J116" s="64">
        <f t="shared" si="69"/>
        <v>108.21388205057734</v>
      </c>
      <c r="K116" s="64">
        <f t="shared" si="69"/>
        <v>105.72795997666393</v>
      </c>
      <c r="L116" s="64">
        <f t="shared" si="69"/>
        <v>102.55132785814492</v>
      </c>
      <c r="M116" s="81">
        <f t="shared" si="69"/>
        <v>100</v>
      </c>
      <c r="N116" s="64">
        <f t="shared" si="69"/>
        <v>96.666574659587425</v>
      </c>
      <c r="O116" s="254" t="s">
        <v>520</v>
      </c>
      <c r="P116" s="254" t="s">
        <v>520</v>
      </c>
      <c r="Q116" s="64">
        <f>IF(AND(ISNUMBER(Q$10),($M20)&gt;0),(Q20/Q$10)/($M20/$M$10)*100,0)</f>
        <v>93.154600237852648</v>
      </c>
      <c r="R116" s="311" t="s">
        <v>520</v>
      </c>
      <c r="S116" s="311" t="s">
        <v>520</v>
      </c>
      <c r="T116" s="64">
        <f>IF(AND(ISNUMBER(T$10),($M20)&gt;0),(T20/T$10)/($M20/$M$10)*100,0)</f>
        <v>84.481501617285105</v>
      </c>
      <c r="U116" s="254" t="s">
        <v>520</v>
      </c>
      <c r="V116" s="254" t="s">
        <v>520</v>
      </c>
      <c r="W116" s="64">
        <f>IF(AND(ISNUMBER(W$10),($M20)&gt;0),(W20/W$10)/($M20/$M$10)*100,0)</f>
        <v>78.251506398926139</v>
      </c>
      <c r="X116" s="236" t="s">
        <v>520</v>
      </c>
      <c r="Y116" s="236" t="s">
        <v>520</v>
      </c>
      <c r="Z116" s="64">
        <f>IF(AND(ISNUMBER(Z$10),($M20)&gt;0),(Z20/Z$10)/($M20/$M$10)*100,0)</f>
        <v>71.237112033437768</v>
      </c>
      <c r="AA116" s="242" t="s">
        <v>520</v>
      </c>
      <c r="AB116" s="242" t="s">
        <v>520</v>
      </c>
      <c r="AC116" s="64">
        <f>IF(AND(ISNUMBER(AC$10),($M20)&gt;0),(AC20/AC$10)/($M20/$M$10)*100,0)</f>
        <v>69.596335611725749</v>
      </c>
      <c r="AD116" s="269" t="s">
        <v>520</v>
      </c>
      <c r="AE116" s="269" t="s">
        <v>520</v>
      </c>
    </row>
    <row r="117" spans="1:31" s="281" customFormat="1" ht="15" customHeight="1">
      <c r="A117" s="284" t="s">
        <v>521</v>
      </c>
      <c r="B117" s="310" t="s">
        <v>353</v>
      </c>
      <c r="C117" s="242">
        <v>0</v>
      </c>
      <c r="D117" s="64">
        <f t="shared" ref="D117:N117" si="70">IF(AND(ISNUMBER(D$10),($M21)&gt;0),(D21/D$10)/($M21/$M$10)*100,0)</f>
        <v>147.24186926752708</v>
      </c>
      <c r="E117" s="64">
        <f t="shared" si="70"/>
        <v>134.37255168315494</v>
      </c>
      <c r="F117" s="64">
        <f t="shared" si="70"/>
        <v>126.79823675012321</v>
      </c>
      <c r="G117" s="64">
        <f t="shared" si="70"/>
        <v>120.58153906378253</v>
      </c>
      <c r="H117" s="64">
        <f t="shared" si="70"/>
        <v>115.09779815310269</v>
      </c>
      <c r="I117" s="64">
        <f t="shared" si="70"/>
        <v>111.23139291430739</v>
      </c>
      <c r="J117" s="64">
        <f t="shared" si="70"/>
        <v>108.48047043954364</v>
      </c>
      <c r="K117" s="64">
        <f t="shared" si="70"/>
        <v>106.01473882976045</v>
      </c>
      <c r="L117" s="64">
        <f t="shared" si="70"/>
        <v>102.67121772158379</v>
      </c>
      <c r="M117" s="81">
        <f t="shared" si="70"/>
        <v>100</v>
      </c>
      <c r="N117" s="64">
        <f t="shared" si="70"/>
        <v>96.454610162839899</v>
      </c>
      <c r="O117" s="254" t="s">
        <v>520</v>
      </c>
      <c r="P117" s="254" t="s">
        <v>520</v>
      </c>
      <c r="Q117" s="64">
        <f>IF(AND(ISNUMBER(Q$10),($M21)&gt;0),(Q21/Q$10)/($M21/$M$10)*100,0)</f>
        <v>92.882118496788394</v>
      </c>
      <c r="R117" s="311" t="s">
        <v>520</v>
      </c>
      <c r="S117" s="311" t="s">
        <v>520</v>
      </c>
      <c r="T117" s="64">
        <f>IF(AND(ISNUMBER(T$10),($M21)&gt;0),(T21/T$10)/($M21/$M$10)*100,0)</f>
        <v>84.524342530832001</v>
      </c>
      <c r="U117" s="254" t="s">
        <v>520</v>
      </c>
      <c r="V117" s="254" t="s">
        <v>520</v>
      </c>
      <c r="W117" s="64">
        <f>IF(AND(ISNUMBER(W$10),($M21)&gt;0),(W21/W$10)/($M21/$M$10)*100,0)</f>
        <v>78.737688078181705</v>
      </c>
      <c r="X117" s="236" t="s">
        <v>520</v>
      </c>
      <c r="Y117" s="236" t="s">
        <v>520</v>
      </c>
      <c r="Z117" s="64">
        <f>IF(AND(ISNUMBER(Z$10),($M21)&gt;0),(Z21/Z$10)/($M21/$M$10)*100,0)</f>
        <v>72.553085763802699</v>
      </c>
      <c r="AA117" s="242" t="s">
        <v>520</v>
      </c>
      <c r="AB117" s="242" t="s">
        <v>520</v>
      </c>
      <c r="AC117" s="64">
        <f>IF(AND(ISNUMBER(AC$10),($M21)&gt;0),(AC21/AC$10)/($M21/$M$10)*100,0)</f>
        <v>69.3752292686993</v>
      </c>
      <c r="AD117" s="269" t="s">
        <v>520</v>
      </c>
      <c r="AE117" s="269" t="s">
        <v>520</v>
      </c>
    </row>
    <row r="118" spans="1:31" s="281" customFormat="1" ht="15" customHeight="1">
      <c r="A118" s="284" t="s">
        <v>111</v>
      </c>
      <c r="B118" s="310" t="s">
        <v>359</v>
      </c>
      <c r="C118" s="242">
        <v>0</v>
      </c>
      <c r="D118" s="64">
        <f t="shared" ref="D118:AD118" si="71">IF(AND(ISNUMBER(D$10),($AB22)&gt;0),(D22/D$10)/($AB22/$AB$10)*100,0)</f>
        <v>173.50338067890559</v>
      </c>
      <c r="E118" s="64">
        <f t="shared" si="71"/>
        <v>166.13350030669417</v>
      </c>
      <c r="F118" s="64">
        <f t="shared" si="71"/>
        <v>166.52398705488918</v>
      </c>
      <c r="G118" s="64">
        <f t="shared" si="71"/>
        <v>159.19334530292613</v>
      </c>
      <c r="H118" s="64">
        <f t="shared" si="71"/>
        <v>159.19143718062841</v>
      </c>
      <c r="I118" s="64">
        <f t="shared" si="71"/>
        <v>159.7264006925422</v>
      </c>
      <c r="J118" s="64">
        <f t="shared" si="71"/>
        <v>158.69638016437051</v>
      </c>
      <c r="K118" s="64">
        <f t="shared" si="71"/>
        <v>155.87596288434108</v>
      </c>
      <c r="L118" s="64">
        <f t="shared" si="71"/>
        <v>152.72046920829646</v>
      </c>
      <c r="M118" s="64">
        <f t="shared" si="71"/>
        <v>149.24507009731832</v>
      </c>
      <c r="N118" s="64">
        <f t="shared" si="71"/>
        <v>143.53522272105849</v>
      </c>
      <c r="O118" s="64">
        <f t="shared" si="71"/>
        <v>145.05757209011406</v>
      </c>
      <c r="P118" s="64">
        <f t="shared" si="71"/>
        <v>140.0686734083811</v>
      </c>
      <c r="Q118" s="64">
        <f t="shared" si="71"/>
        <v>135.37164974599375</v>
      </c>
      <c r="R118" s="64">
        <f t="shared" si="71"/>
        <v>128.33276368780147</v>
      </c>
      <c r="S118" s="64">
        <f t="shared" si="71"/>
        <v>123.99185858124673</v>
      </c>
      <c r="T118" s="64">
        <f t="shared" si="71"/>
        <v>120.32806617512183</v>
      </c>
      <c r="U118" s="64">
        <f t="shared" si="71"/>
        <v>117.76978233368094</v>
      </c>
      <c r="V118" s="64">
        <f t="shared" si="71"/>
        <v>117.30648595871054</v>
      </c>
      <c r="W118" s="64">
        <f t="shared" si="71"/>
        <v>113.63728637117138</v>
      </c>
      <c r="X118" s="64">
        <f t="shared" si="71"/>
        <v>110.12873146113691</v>
      </c>
      <c r="Y118" s="64">
        <f t="shared" si="71"/>
        <v>104.16985539657149</v>
      </c>
      <c r="Z118" s="64">
        <f t="shared" si="71"/>
        <v>105.46790401218425</v>
      </c>
      <c r="AA118" s="64">
        <f t="shared" si="71"/>
        <v>101.41824626512046</v>
      </c>
      <c r="AB118" s="81">
        <f t="shared" si="71"/>
        <v>100</v>
      </c>
      <c r="AC118" s="64">
        <f t="shared" si="71"/>
        <v>99.06124342269402</v>
      </c>
      <c r="AD118" s="64">
        <f t="shared" si="71"/>
        <v>95.675307250692526</v>
      </c>
      <c r="AE118" s="314" t="s">
        <v>330</v>
      </c>
    </row>
    <row r="119" spans="1:31" s="281" customFormat="1" ht="15" customHeight="1">
      <c r="A119" s="209" t="s">
        <v>515</v>
      </c>
      <c r="B119" s="310"/>
      <c r="C119" s="242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  <c r="AA119" s="116"/>
      <c r="AB119" s="116"/>
      <c r="AC119" s="116"/>
      <c r="AD119" s="269"/>
      <c r="AE119" s="314"/>
    </row>
    <row r="120" spans="1:31" s="281" customFormat="1" ht="15" customHeight="1">
      <c r="A120" s="286" t="s">
        <v>568</v>
      </c>
      <c r="B120" s="310" t="s">
        <v>359</v>
      </c>
      <c r="C120" s="242">
        <v>0</v>
      </c>
      <c r="D120" s="64">
        <f t="shared" ref="D120:AC120" si="72">IF(AND(ISNUMBER(D$10),($AB24)&gt;0),(D24/D$10)/($AB24/$AB$10)*100,0)</f>
        <v>171.68152350346182</v>
      </c>
      <c r="E120" s="64">
        <f t="shared" si="72"/>
        <v>163.05349883891716</v>
      </c>
      <c r="F120" s="64">
        <f t="shared" si="72"/>
        <v>158.64162913959109</v>
      </c>
      <c r="G120" s="64">
        <f t="shared" si="72"/>
        <v>148.28173413937222</v>
      </c>
      <c r="H120" s="64">
        <f t="shared" si="72"/>
        <v>152.40067101886638</v>
      </c>
      <c r="I120" s="64">
        <f t="shared" si="72"/>
        <v>150.85236844089408</v>
      </c>
      <c r="J120" s="64">
        <f t="shared" si="72"/>
        <v>148.14828570132897</v>
      </c>
      <c r="K120" s="64">
        <f t="shared" si="72"/>
        <v>143.58347700083422</v>
      </c>
      <c r="L120" s="64">
        <f t="shared" si="72"/>
        <v>142.0445820154292</v>
      </c>
      <c r="M120" s="64">
        <f t="shared" si="72"/>
        <v>135.05269046218586</v>
      </c>
      <c r="N120" s="64">
        <f t="shared" si="72"/>
        <v>132.36872794732918</v>
      </c>
      <c r="O120" s="64">
        <f t="shared" si="72"/>
        <v>137.23091443743556</v>
      </c>
      <c r="P120" s="64">
        <f t="shared" si="72"/>
        <v>133.40244071103072</v>
      </c>
      <c r="Q120" s="64">
        <f t="shared" si="72"/>
        <v>132.72871478641045</v>
      </c>
      <c r="R120" s="64">
        <f t="shared" si="72"/>
        <v>126.21912646607896</v>
      </c>
      <c r="S120" s="64">
        <f t="shared" si="72"/>
        <v>119.12790120223352</v>
      </c>
      <c r="T120" s="64">
        <f t="shared" si="72"/>
        <v>116.5795512944814</v>
      </c>
      <c r="U120" s="64">
        <f t="shared" si="72"/>
        <v>111.34709364847171</v>
      </c>
      <c r="V120" s="64">
        <f t="shared" si="72"/>
        <v>113.18364962398168</v>
      </c>
      <c r="W120" s="64">
        <f t="shared" si="72"/>
        <v>110.80259259510188</v>
      </c>
      <c r="X120" s="64">
        <f t="shared" si="72"/>
        <v>108.05687803798672</v>
      </c>
      <c r="Y120" s="64">
        <f t="shared" si="72"/>
        <v>103.63372231847016</v>
      </c>
      <c r="Z120" s="64">
        <f t="shared" si="72"/>
        <v>102.68500106523834</v>
      </c>
      <c r="AA120" s="64">
        <f t="shared" si="72"/>
        <v>103.29751185488298</v>
      </c>
      <c r="AB120" s="81">
        <f t="shared" si="72"/>
        <v>100</v>
      </c>
      <c r="AC120" s="64">
        <f t="shared" si="72"/>
        <v>98.691843738571478</v>
      </c>
      <c r="AD120" s="64">
        <f t="shared" ref="AD120" si="73">IF(AND(ISNUMBER(AD$10),($AB24)&gt;0),(AD24/AD$10)/($AB24/$AB$10)*100,0)</f>
        <v>96.292054937532725</v>
      </c>
      <c r="AE120" s="314" t="s">
        <v>330</v>
      </c>
    </row>
    <row r="121" spans="1:31" s="281" customFormat="1" ht="15" customHeight="1">
      <c r="A121" s="286" t="s">
        <v>549</v>
      </c>
      <c r="B121" s="310" t="s">
        <v>359</v>
      </c>
      <c r="C121" s="242">
        <v>0</v>
      </c>
      <c r="D121" s="64">
        <f t="shared" ref="D121:AC121" si="74">IF(AND(ISNUMBER(D$10),($AB25)&gt;0),(D25/D$10)/($AB25/$AB$10)*100,0)</f>
        <v>174.56769558515583</v>
      </c>
      <c r="E121" s="64">
        <f t="shared" si="74"/>
        <v>167.93281340193136</v>
      </c>
      <c r="F121" s="64">
        <f t="shared" si="74"/>
        <v>171.12879973654626</v>
      </c>
      <c r="G121" s="64">
        <f t="shared" si="74"/>
        <v>165.56782436149905</v>
      </c>
      <c r="H121" s="64">
        <f t="shared" si="74"/>
        <v>163.15855038150966</v>
      </c>
      <c r="I121" s="64">
        <f t="shared" si="74"/>
        <v>164.91054187071884</v>
      </c>
      <c r="J121" s="64">
        <f t="shared" si="74"/>
        <v>164.85849557103865</v>
      </c>
      <c r="K121" s="64">
        <f t="shared" si="74"/>
        <v>163.05713830084997</v>
      </c>
      <c r="L121" s="64">
        <f t="shared" si="74"/>
        <v>158.95724014180678</v>
      </c>
      <c r="M121" s="64">
        <f t="shared" si="74"/>
        <v>157.53614878583008</v>
      </c>
      <c r="N121" s="64">
        <f t="shared" si="74"/>
        <v>150.05860281826662</v>
      </c>
      <c r="O121" s="64">
        <f t="shared" si="74"/>
        <v>149.62984510807681</v>
      </c>
      <c r="P121" s="64">
        <f t="shared" si="74"/>
        <v>143.96303512012983</v>
      </c>
      <c r="Q121" s="64">
        <f t="shared" si="74"/>
        <v>136.91563195911601</v>
      </c>
      <c r="R121" s="64">
        <f t="shared" si="74"/>
        <v>129.56753424600223</v>
      </c>
      <c r="S121" s="64">
        <f t="shared" si="74"/>
        <v>126.83334495659267</v>
      </c>
      <c r="T121" s="64">
        <f t="shared" si="74"/>
        <v>122.517919648567</v>
      </c>
      <c r="U121" s="64">
        <f t="shared" si="74"/>
        <v>121.52186751248098</v>
      </c>
      <c r="V121" s="64">
        <f t="shared" si="74"/>
        <v>119.71501513774085</v>
      </c>
      <c r="W121" s="64">
        <f t="shared" si="74"/>
        <v>115.29329260546402</v>
      </c>
      <c r="X121" s="64">
        <f t="shared" si="74"/>
        <v>111.33909224657405</v>
      </c>
      <c r="Y121" s="64">
        <f t="shared" si="74"/>
        <v>104.48306020452694</v>
      </c>
      <c r="Z121" s="64">
        <f t="shared" si="74"/>
        <v>107.09365444366954</v>
      </c>
      <c r="AA121" s="64">
        <f t="shared" si="74"/>
        <v>100.32039380613165</v>
      </c>
      <c r="AB121" s="81">
        <f t="shared" si="74"/>
        <v>100</v>
      </c>
      <c r="AC121" s="64">
        <f t="shared" si="74"/>
        <v>99.277043868236632</v>
      </c>
      <c r="AD121" s="64">
        <f t="shared" ref="AD121" si="75">IF(AND(ISNUMBER(AD$10),($AB25)&gt;0),(AD25/AD$10)/($AB25/$AB$10)*100,0)</f>
        <v>95.315008010254289</v>
      </c>
      <c r="AE121" s="314" t="s">
        <v>330</v>
      </c>
    </row>
    <row r="122" spans="1:31" s="281" customFormat="1" ht="15" customHeight="1">
      <c r="A122" s="284" t="s">
        <v>523</v>
      </c>
      <c r="B122" s="310" t="s">
        <v>359</v>
      </c>
      <c r="C122" s="242">
        <v>0</v>
      </c>
      <c r="D122" s="64">
        <f t="shared" ref="D122:AC122" si="76">IF(AND(ISNUMBER(D$10),($AB28)&gt;0),(D28/D$10)/($AB28/$AB$10)*100,0)</f>
        <v>177.61244719629423</v>
      </c>
      <c r="E122" s="64">
        <f t="shared" si="76"/>
        <v>168.59769959995384</v>
      </c>
      <c r="F122" s="64">
        <f t="shared" si="76"/>
        <v>168.23882511022796</v>
      </c>
      <c r="G122" s="64">
        <f t="shared" si="76"/>
        <v>160.43719298955449</v>
      </c>
      <c r="H122" s="64">
        <f t="shared" si="76"/>
        <v>159.88838505469553</v>
      </c>
      <c r="I122" s="64">
        <f t="shared" si="76"/>
        <v>160.04490633218694</v>
      </c>
      <c r="J122" s="64">
        <f t="shared" si="76"/>
        <v>158.92520924258696</v>
      </c>
      <c r="K122" s="64">
        <f t="shared" si="76"/>
        <v>156.13948152248926</v>
      </c>
      <c r="L122" s="64">
        <f t="shared" si="76"/>
        <v>152.74319229463222</v>
      </c>
      <c r="M122" s="64">
        <f t="shared" si="76"/>
        <v>149.09297569286139</v>
      </c>
      <c r="N122" s="64">
        <f t="shared" si="76"/>
        <v>143.07453274380234</v>
      </c>
      <c r="O122" s="64">
        <f t="shared" si="76"/>
        <v>144.42315255236323</v>
      </c>
      <c r="P122" s="64">
        <f t="shared" si="76"/>
        <v>139.46453701882641</v>
      </c>
      <c r="Q122" s="64">
        <f t="shared" si="76"/>
        <v>134.83812849043355</v>
      </c>
      <c r="R122" s="64">
        <f t="shared" si="76"/>
        <v>127.92444417140022</v>
      </c>
      <c r="S122" s="64">
        <f t="shared" si="76"/>
        <v>123.78217103491507</v>
      </c>
      <c r="T122" s="64">
        <f t="shared" si="76"/>
        <v>120.26639751647762</v>
      </c>
      <c r="U122" s="64">
        <f t="shared" si="76"/>
        <v>118.01873475583879</v>
      </c>
      <c r="V122" s="64">
        <f t="shared" si="76"/>
        <v>117.84195063216083</v>
      </c>
      <c r="W122" s="64">
        <f t="shared" si="76"/>
        <v>114.22679586941268</v>
      </c>
      <c r="X122" s="64">
        <f t="shared" si="76"/>
        <v>112.66204641140814</v>
      </c>
      <c r="Y122" s="64">
        <f t="shared" si="76"/>
        <v>106.30697280567136</v>
      </c>
      <c r="Z122" s="64">
        <f t="shared" si="76"/>
        <v>107.30676125587703</v>
      </c>
      <c r="AA122" s="64">
        <f t="shared" si="76"/>
        <v>102.64004901146784</v>
      </c>
      <c r="AB122" s="81">
        <f t="shared" si="76"/>
        <v>100</v>
      </c>
      <c r="AC122" s="64">
        <f t="shared" si="76"/>
        <v>98.645895820496648</v>
      </c>
      <c r="AD122" s="64">
        <f t="shared" ref="AD122" si="77">IF(AND(ISNUMBER(AD$10),($AB28)&gt;0),(AD28/AD$10)/($AB28/$AB$10)*100,0)</f>
        <v>94.962645678114612</v>
      </c>
      <c r="AE122" s="314" t="s">
        <v>330</v>
      </c>
    </row>
    <row r="123" spans="1:31" s="281" customFormat="1" ht="15" customHeight="1">
      <c r="A123" s="284" t="s">
        <v>525</v>
      </c>
      <c r="B123" s="310" t="s">
        <v>359</v>
      </c>
      <c r="C123" s="242">
        <v>0</v>
      </c>
      <c r="D123" s="64">
        <f t="shared" ref="D123:AC123" si="78">IF(AND(ISNUMBER(D$10),($AB29)&gt;0),(D29/D$10)/($AB29/$AB$10)*100,0)</f>
        <v>200.02412815395755</v>
      </c>
      <c r="E123" s="64">
        <f t="shared" si="78"/>
        <v>189.03959277206008</v>
      </c>
      <c r="F123" s="64">
        <f t="shared" si="78"/>
        <v>186.80558583592523</v>
      </c>
      <c r="G123" s="64">
        <f t="shared" si="78"/>
        <v>176.59251322680689</v>
      </c>
      <c r="H123" s="64">
        <f t="shared" si="78"/>
        <v>175.31212986706538</v>
      </c>
      <c r="I123" s="64">
        <f t="shared" si="78"/>
        <v>174.48156826355054</v>
      </c>
      <c r="J123" s="64">
        <f t="shared" si="78"/>
        <v>172.65905307944149</v>
      </c>
      <c r="K123" s="64">
        <f t="shared" si="78"/>
        <v>169.04018550799552</v>
      </c>
      <c r="L123" s="64">
        <f t="shared" si="78"/>
        <v>164.39608712432587</v>
      </c>
      <c r="M123" s="64">
        <f t="shared" si="78"/>
        <v>159.26843884832519</v>
      </c>
      <c r="N123" s="64">
        <f t="shared" si="78"/>
        <v>151.92455215933231</v>
      </c>
      <c r="O123" s="64">
        <f t="shared" si="78"/>
        <v>152.53407231118959</v>
      </c>
      <c r="P123" s="64">
        <f t="shared" si="78"/>
        <v>146.47960349538772</v>
      </c>
      <c r="Q123" s="64">
        <f t="shared" si="78"/>
        <v>141.03404218860902</v>
      </c>
      <c r="R123" s="64">
        <f t="shared" si="78"/>
        <v>133.55739889332611</v>
      </c>
      <c r="S123" s="64">
        <f t="shared" si="78"/>
        <v>127.12852490590623</v>
      </c>
      <c r="T123" s="64">
        <f t="shared" si="78"/>
        <v>123.51181315538602</v>
      </c>
      <c r="U123" s="64">
        <f t="shared" si="78"/>
        <v>119.81802912194766</v>
      </c>
      <c r="V123" s="64">
        <f t="shared" si="78"/>
        <v>119.01110632248889</v>
      </c>
      <c r="W123" s="64">
        <f t="shared" si="78"/>
        <v>114.96819129083077</v>
      </c>
      <c r="X123" s="64">
        <f t="shared" si="78"/>
        <v>113.64917154808747</v>
      </c>
      <c r="Y123" s="64">
        <f t="shared" si="78"/>
        <v>106.96646722452992</v>
      </c>
      <c r="Z123" s="64">
        <f t="shared" si="78"/>
        <v>107.68644605436077</v>
      </c>
      <c r="AA123" s="64">
        <f t="shared" si="78"/>
        <v>102.80757185042407</v>
      </c>
      <c r="AB123" s="81">
        <f t="shared" si="78"/>
        <v>100</v>
      </c>
      <c r="AC123" s="64">
        <f t="shared" si="78"/>
        <v>98.611393785822486</v>
      </c>
      <c r="AD123" s="64">
        <f t="shared" ref="AD123" si="79">IF(AND(ISNUMBER(AD$10),($AB29)&gt;0),(AD29/AD$10)/($AB29/$AB$10)*100,0)</f>
        <v>94.445315285020499</v>
      </c>
      <c r="AE123" s="314" t="s">
        <v>330</v>
      </c>
    </row>
    <row r="124" spans="1:31" s="281" customFormat="1" ht="15" customHeight="1">
      <c r="A124" s="284" t="s">
        <v>526</v>
      </c>
      <c r="B124" s="310" t="s">
        <v>359</v>
      </c>
      <c r="C124" s="242">
        <v>0</v>
      </c>
      <c r="D124" s="64">
        <f t="shared" ref="D124:AC124" si="80">IF(AND(ISNUMBER(D$10),($AB30)&gt;0),(D30/D$10)/($AB30/$AB$10)*100,0)</f>
        <v>189.60407685437315</v>
      </c>
      <c r="E124" s="64">
        <f t="shared" si="80"/>
        <v>173.87740721377139</v>
      </c>
      <c r="F124" s="64">
        <f t="shared" si="80"/>
        <v>177.2481023260149</v>
      </c>
      <c r="G124" s="64">
        <f t="shared" si="80"/>
        <v>166.21140102885775</v>
      </c>
      <c r="H124" s="64">
        <f t="shared" si="80"/>
        <v>169.56263870093863</v>
      </c>
      <c r="I124" s="64">
        <f t="shared" si="80"/>
        <v>177.12472730851471</v>
      </c>
      <c r="J124" s="64">
        <f t="shared" si="80"/>
        <v>173.89988815941368</v>
      </c>
      <c r="K124" s="64">
        <f t="shared" si="80"/>
        <v>166.57846405945492</v>
      </c>
      <c r="L124" s="64">
        <f t="shared" si="80"/>
        <v>155.63436696844659</v>
      </c>
      <c r="M124" s="64">
        <f t="shared" si="80"/>
        <v>149.14947720116609</v>
      </c>
      <c r="N124" s="64">
        <f t="shared" si="80"/>
        <v>154.75212601911534</v>
      </c>
      <c r="O124" s="64">
        <f t="shared" si="80"/>
        <v>150.97908094893583</v>
      </c>
      <c r="P124" s="64">
        <f t="shared" si="80"/>
        <v>149.09097361946124</v>
      </c>
      <c r="Q124" s="64">
        <f t="shared" si="80"/>
        <v>142.03288368797408</v>
      </c>
      <c r="R124" s="64">
        <f t="shared" si="80"/>
        <v>135.9699711232457</v>
      </c>
      <c r="S124" s="64">
        <f t="shared" si="80"/>
        <v>132.24239858207093</v>
      </c>
      <c r="T124" s="64">
        <f t="shared" si="80"/>
        <v>115.84378169698368</v>
      </c>
      <c r="U124" s="64">
        <f t="shared" si="80"/>
        <v>123.40217870347307</v>
      </c>
      <c r="V124" s="64">
        <f t="shared" si="80"/>
        <v>121.12564569337727</v>
      </c>
      <c r="W124" s="64">
        <f t="shared" si="80"/>
        <v>124.88323483990573</v>
      </c>
      <c r="X124" s="64">
        <f t="shared" si="80"/>
        <v>110.38332477841384</v>
      </c>
      <c r="Y124" s="64">
        <f t="shared" si="80"/>
        <v>109.24434148461091</v>
      </c>
      <c r="Z124" s="64">
        <f t="shared" si="80"/>
        <v>111.69252879369178</v>
      </c>
      <c r="AA124" s="64">
        <f t="shared" si="80"/>
        <v>99.696557988698004</v>
      </c>
      <c r="AB124" s="81">
        <f t="shared" si="80"/>
        <v>100</v>
      </c>
      <c r="AC124" s="64">
        <f t="shared" si="80"/>
        <v>99.667086037702617</v>
      </c>
      <c r="AD124" s="64">
        <f t="shared" ref="AD124" si="81">IF(AND(ISNUMBER(AD$10),($AB30)&gt;0),(AD30/AD$10)/($AB30/$AB$10)*100,0)</f>
        <v>95.91624952431647</v>
      </c>
      <c r="AE124" s="314" t="s">
        <v>330</v>
      </c>
    </row>
    <row r="125" spans="1:31" s="281" customFormat="1" ht="15" customHeight="1">
      <c r="A125" s="209" t="s">
        <v>515</v>
      </c>
      <c r="B125" s="310"/>
      <c r="C125" s="242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  <c r="AA125" s="116"/>
      <c r="AB125" s="116"/>
      <c r="AC125" s="116"/>
      <c r="AD125" s="269"/>
      <c r="AE125" s="314" t="s">
        <v>330</v>
      </c>
    </row>
    <row r="126" spans="1:31" s="281" customFormat="1" ht="15" customHeight="1">
      <c r="A126" s="286" t="s">
        <v>551</v>
      </c>
      <c r="B126" s="310" t="s">
        <v>359</v>
      </c>
      <c r="C126" s="242">
        <v>0</v>
      </c>
      <c r="D126" s="64">
        <f t="shared" ref="D126:AD126" si="82">IF(AND(ISNUMBER(D$10),($AB32)&gt;0),(D32/D$10)/($AB32/$AB$10)*100,0)</f>
        <v>171.68152350346182</v>
      </c>
      <c r="E126" s="64">
        <f t="shared" si="82"/>
        <v>163.05349883891716</v>
      </c>
      <c r="F126" s="64">
        <f t="shared" si="82"/>
        <v>158.64162913959109</v>
      </c>
      <c r="G126" s="64">
        <f t="shared" si="82"/>
        <v>148.28173413937222</v>
      </c>
      <c r="H126" s="64">
        <f t="shared" si="82"/>
        <v>152.40067101886638</v>
      </c>
      <c r="I126" s="64">
        <f t="shared" si="82"/>
        <v>150.85236844089408</v>
      </c>
      <c r="J126" s="64">
        <f t="shared" si="82"/>
        <v>148.14828570132897</v>
      </c>
      <c r="K126" s="64">
        <f t="shared" si="82"/>
        <v>143.58347700083422</v>
      </c>
      <c r="L126" s="64">
        <f t="shared" si="82"/>
        <v>142.0445820154292</v>
      </c>
      <c r="M126" s="64">
        <f t="shared" si="82"/>
        <v>135.05269046218586</v>
      </c>
      <c r="N126" s="64">
        <f t="shared" si="82"/>
        <v>132.36872794732918</v>
      </c>
      <c r="O126" s="64">
        <f t="shared" si="82"/>
        <v>137.23091443743556</v>
      </c>
      <c r="P126" s="64">
        <f t="shared" si="82"/>
        <v>133.40244071103072</v>
      </c>
      <c r="Q126" s="64">
        <f t="shared" si="82"/>
        <v>132.72871478641045</v>
      </c>
      <c r="R126" s="64">
        <f t="shared" si="82"/>
        <v>126.21912646607896</v>
      </c>
      <c r="S126" s="64">
        <f t="shared" si="82"/>
        <v>119.12790120223352</v>
      </c>
      <c r="T126" s="64">
        <f t="shared" si="82"/>
        <v>116.5795512944814</v>
      </c>
      <c r="U126" s="64">
        <f t="shared" si="82"/>
        <v>111.34709364847171</v>
      </c>
      <c r="V126" s="64">
        <f t="shared" si="82"/>
        <v>113.18364962398168</v>
      </c>
      <c r="W126" s="64">
        <f t="shared" si="82"/>
        <v>110.80259259510188</v>
      </c>
      <c r="X126" s="64">
        <f t="shared" si="82"/>
        <v>108.05687803798672</v>
      </c>
      <c r="Y126" s="64">
        <f t="shared" si="82"/>
        <v>103.63372231847016</v>
      </c>
      <c r="Z126" s="64">
        <f t="shared" si="82"/>
        <v>102.68500106523834</v>
      </c>
      <c r="AA126" s="64">
        <f t="shared" si="82"/>
        <v>103.29751185488298</v>
      </c>
      <c r="AB126" s="81">
        <f t="shared" si="82"/>
        <v>100</v>
      </c>
      <c r="AC126" s="64">
        <f t="shared" si="82"/>
        <v>98.691843738571478</v>
      </c>
      <c r="AD126" s="64">
        <f t="shared" si="82"/>
        <v>96.292054937532725</v>
      </c>
      <c r="AE126" s="314" t="s">
        <v>330</v>
      </c>
    </row>
    <row r="127" spans="1:31" s="281" customFormat="1" ht="15" customHeight="1">
      <c r="A127" s="286" t="s">
        <v>552</v>
      </c>
      <c r="B127" s="310" t="s">
        <v>359</v>
      </c>
      <c r="C127" s="242">
        <v>0</v>
      </c>
      <c r="D127" s="64">
        <f t="shared" ref="D127:AD127" si="83">IF(AND(ISNUMBER(D$10),($AB33)&gt;0),(D33/D$10)/($AB33/$AB$10)*100,0)</f>
        <v>205.09900277191534</v>
      </c>
      <c r="E127" s="64">
        <f t="shared" si="83"/>
        <v>183.23520658101964</v>
      </c>
      <c r="F127" s="64">
        <f t="shared" si="83"/>
        <v>193.33431046642539</v>
      </c>
      <c r="G127" s="64">
        <f t="shared" si="83"/>
        <v>181.71247694919589</v>
      </c>
      <c r="H127" s="64">
        <f t="shared" si="83"/>
        <v>184.40000102461894</v>
      </c>
      <c r="I127" s="64">
        <f t="shared" si="83"/>
        <v>199.83846939438575</v>
      </c>
      <c r="J127" s="64">
        <f t="shared" si="83"/>
        <v>196.16341080228142</v>
      </c>
      <c r="K127" s="64">
        <f t="shared" si="83"/>
        <v>186.4587575629501</v>
      </c>
      <c r="L127" s="64">
        <f t="shared" si="83"/>
        <v>167.38340221802653</v>
      </c>
      <c r="M127" s="64">
        <f t="shared" si="83"/>
        <v>161.33684034743249</v>
      </c>
      <c r="N127" s="64">
        <f t="shared" si="83"/>
        <v>174.1036708640103</v>
      </c>
      <c r="O127" s="64">
        <f t="shared" si="83"/>
        <v>162.86504481953008</v>
      </c>
      <c r="P127" s="64">
        <f t="shared" si="83"/>
        <v>162.65447935502613</v>
      </c>
      <c r="Q127" s="64">
        <f t="shared" si="83"/>
        <v>150.07679378445019</v>
      </c>
      <c r="R127" s="64">
        <f t="shared" si="83"/>
        <v>144.40005430604052</v>
      </c>
      <c r="S127" s="64">
        <f t="shared" si="83"/>
        <v>143.58052442651427</v>
      </c>
      <c r="T127" s="64">
        <f t="shared" si="83"/>
        <v>115.20767281325548</v>
      </c>
      <c r="U127" s="64">
        <f t="shared" si="83"/>
        <v>133.82439066176067</v>
      </c>
      <c r="V127" s="64">
        <f t="shared" si="83"/>
        <v>127.99189060409131</v>
      </c>
      <c r="W127" s="64">
        <f t="shared" si="83"/>
        <v>137.05664027956962</v>
      </c>
      <c r="X127" s="64">
        <f t="shared" si="83"/>
        <v>112.39465202561061</v>
      </c>
      <c r="Y127" s="64">
        <f t="shared" si="83"/>
        <v>114.09499678069194</v>
      </c>
      <c r="Z127" s="64">
        <f t="shared" si="83"/>
        <v>119.47997805495989</v>
      </c>
      <c r="AA127" s="64">
        <f t="shared" si="83"/>
        <v>96.583356856216113</v>
      </c>
      <c r="AB127" s="81">
        <f t="shared" si="83"/>
        <v>100</v>
      </c>
      <c r="AC127" s="64">
        <f t="shared" si="83"/>
        <v>100.51023081070574</v>
      </c>
      <c r="AD127" s="64">
        <f t="shared" si="83"/>
        <v>95.591347322984703</v>
      </c>
      <c r="AE127" s="314" t="s">
        <v>330</v>
      </c>
    </row>
    <row r="128" spans="1:31" s="281" customFormat="1" ht="15" customHeight="1">
      <c r="A128" s="268" t="s">
        <v>527</v>
      </c>
      <c r="B128" s="310" t="s">
        <v>359</v>
      </c>
      <c r="C128" s="242">
        <v>0</v>
      </c>
      <c r="D128" s="242">
        <v>0</v>
      </c>
      <c r="E128" s="242">
        <v>0</v>
      </c>
      <c r="F128" s="242">
        <v>0</v>
      </c>
      <c r="G128" s="242">
        <v>0</v>
      </c>
      <c r="H128" s="64">
        <f t="shared" ref="H128:AD128" si="84">IF(AND(ISNUMBER(H$10),($AB34)&gt;0),(H34/H$10)/($AB34/$AB$10)*100,0)</f>
        <v>167.92195175944022</v>
      </c>
      <c r="I128" s="64">
        <f t="shared" si="84"/>
        <v>174.06721899451037</v>
      </c>
      <c r="J128" s="64">
        <f t="shared" si="84"/>
        <v>172.51743984576672</v>
      </c>
      <c r="K128" s="64">
        <f t="shared" si="84"/>
        <v>164.83177837233157</v>
      </c>
      <c r="L128" s="64">
        <f t="shared" si="84"/>
        <v>154.01351172470024</v>
      </c>
      <c r="M128" s="64">
        <f t="shared" si="84"/>
        <v>147.85672731500102</v>
      </c>
      <c r="N128" s="64">
        <f t="shared" si="84"/>
        <v>153.44984589121844</v>
      </c>
      <c r="O128" s="64">
        <f t="shared" si="84"/>
        <v>149.67056700977665</v>
      </c>
      <c r="P128" s="64">
        <f t="shared" si="84"/>
        <v>147.39237679730189</v>
      </c>
      <c r="Q128" s="64">
        <f t="shared" si="84"/>
        <v>140.42148676544855</v>
      </c>
      <c r="R128" s="64">
        <f t="shared" si="84"/>
        <v>134.50125070139831</v>
      </c>
      <c r="S128" s="64">
        <f t="shared" si="84"/>
        <v>131.16020927078625</v>
      </c>
      <c r="T128" s="64">
        <f t="shared" si="84"/>
        <v>114.78843197663038</v>
      </c>
      <c r="U128" s="64">
        <f t="shared" si="84"/>
        <v>122.59679783963335</v>
      </c>
      <c r="V128" s="64">
        <f t="shared" si="84"/>
        <v>120.77016416039</v>
      </c>
      <c r="W128" s="64">
        <f t="shared" si="84"/>
        <v>125.13089667470567</v>
      </c>
      <c r="X128" s="64">
        <f t="shared" si="84"/>
        <v>111.24902072847627</v>
      </c>
      <c r="Y128" s="64">
        <f t="shared" si="84"/>
        <v>109.48485701966246</v>
      </c>
      <c r="Z128" s="64">
        <f t="shared" si="84"/>
        <v>111.81928338543001</v>
      </c>
      <c r="AA128" s="64">
        <f t="shared" si="84"/>
        <v>98.890060201520996</v>
      </c>
      <c r="AB128" s="81">
        <f t="shared" si="84"/>
        <v>100</v>
      </c>
      <c r="AC128" s="64">
        <f t="shared" si="84"/>
        <v>99.591409361865132</v>
      </c>
      <c r="AD128" s="64">
        <f t="shared" si="84"/>
        <v>84.977586822718493</v>
      </c>
      <c r="AE128" s="314" t="s">
        <v>330</v>
      </c>
    </row>
    <row r="129" spans="1:31" s="281" customFormat="1" ht="15" customHeight="1">
      <c r="A129" s="209" t="s">
        <v>515</v>
      </c>
      <c r="B129" s="310"/>
      <c r="C129" s="242"/>
      <c r="D129" s="269"/>
      <c r="E129" s="269"/>
      <c r="F129" s="269"/>
      <c r="G129" s="269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  <c r="AA129" s="116"/>
      <c r="AB129" s="116"/>
      <c r="AC129" s="116"/>
      <c r="AD129" s="269"/>
      <c r="AE129" s="314"/>
    </row>
    <row r="130" spans="1:31" s="281" customFormat="1" ht="15" customHeight="1">
      <c r="A130" s="286" t="s">
        <v>558</v>
      </c>
      <c r="B130" s="310" t="s">
        <v>359</v>
      </c>
      <c r="C130" s="242">
        <v>0</v>
      </c>
      <c r="D130" s="242">
        <v>0</v>
      </c>
      <c r="E130" s="242">
        <v>0</v>
      </c>
      <c r="F130" s="242">
        <v>0</v>
      </c>
      <c r="G130" s="242">
        <v>0</v>
      </c>
      <c r="H130" s="64">
        <f t="shared" ref="H130:AD130" si="85">IF(AND(ISNUMBER(H$10),($AB36)&gt;0),(H36/H$10)/($AB36/$AB$10)*100,0)</f>
        <v>148.28055776097995</v>
      </c>
      <c r="I130" s="64">
        <f t="shared" si="85"/>
        <v>146.77990798104511</v>
      </c>
      <c r="J130" s="64">
        <f t="shared" si="85"/>
        <v>144.09501721190921</v>
      </c>
      <c r="K130" s="64">
        <f t="shared" si="85"/>
        <v>139.68734023459325</v>
      </c>
      <c r="L130" s="64">
        <f t="shared" si="85"/>
        <v>138.20368146924665</v>
      </c>
      <c r="M130" s="64">
        <f t="shared" si="85"/>
        <v>132.31345941326083</v>
      </c>
      <c r="N130" s="64">
        <f t="shared" si="85"/>
        <v>129.71738122229854</v>
      </c>
      <c r="O130" s="64">
        <f t="shared" si="85"/>
        <v>134.76280526057397</v>
      </c>
      <c r="P130" s="64">
        <f t="shared" si="85"/>
        <v>131.05170739391326</v>
      </c>
      <c r="Q130" s="64">
        <f t="shared" si="85"/>
        <v>130.55972989936814</v>
      </c>
      <c r="R130" s="64">
        <f t="shared" si="85"/>
        <v>124.65477362725098</v>
      </c>
      <c r="S130" s="64">
        <f t="shared" si="85"/>
        <v>117.71199457590484</v>
      </c>
      <c r="T130" s="64">
        <f t="shared" si="85"/>
        <v>115.50517770565227</v>
      </c>
      <c r="U130" s="64">
        <f t="shared" si="85"/>
        <v>110.93703945879044</v>
      </c>
      <c r="V130" s="64">
        <f t="shared" si="85"/>
        <v>113.76018026077075</v>
      </c>
      <c r="W130" s="64">
        <f t="shared" si="85"/>
        <v>111.28575670163067</v>
      </c>
      <c r="X130" s="64">
        <f t="shared" si="85"/>
        <v>108.5816380865694</v>
      </c>
      <c r="Y130" s="64">
        <f t="shared" si="85"/>
        <v>105.23285158591902</v>
      </c>
      <c r="Z130" s="64">
        <f t="shared" si="85"/>
        <v>103.92352949210179</v>
      </c>
      <c r="AA130" s="64">
        <f t="shared" si="85"/>
        <v>101.15883924137957</v>
      </c>
      <c r="AB130" s="64">
        <f t="shared" si="85"/>
        <v>100</v>
      </c>
      <c r="AC130" s="64">
        <f t="shared" si="85"/>
        <v>98.588412630314622</v>
      </c>
      <c r="AD130" s="64">
        <f t="shared" si="85"/>
        <v>95.643191222360173</v>
      </c>
      <c r="AE130" s="314" t="s">
        <v>330</v>
      </c>
    </row>
    <row r="131" spans="1:31" s="281" customFormat="1" ht="15" customHeight="1">
      <c r="A131" s="286" t="s">
        <v>569</v>
      </c>
      <c r="B131" s="310" t="s">
        <v>359</v>
      </c>
      <c r="C131" s="242">
        <v>0</v>
      </c>
      <c r="D131" s="242">
        <v>0</v>
      </c>
      <c r="E131" s="242">
        <v>0</v>
      </c>
      <c r="F131" s="242">
        <v>0</v>
      </c>
      <c r="G131" s="242">
        <v>0</v>
      </c>
      <c r="H131" s="64">
        <f t="shared" ref="H131:AD131" si="86">IF(AND(ISNUMBER(H$10),($AB37)&gt;0),(H37/H$10)/($AB37/$AB$10)*100,0)</f>
        <v>186.72600620125274</v>
      </c>
      <c r="I131" s="64">
        <f t="shared" si="86"/>
        <v>200.19123452559202</v>
      </c>
      <c r="J131" s="64">
        <f t="shared" si="86"/>
        <v>199.72817563250149</v>
      </c>
      <c r="K131" s="64">
        <f t="shared" si="86"/>
        <v>188.90427463649104</v>
      </c>
      <c r="L131" s="64">
        <f t="shared" si="86"/>
        <v>169.14934723936221</v>
      </c>
      <c r="M131" s="64">
        <f t="shared" si="86"/>
        <v>162.73736439457448</v>
      </c>
      <c r="N131" s="64">
        <f t="shared" si="86"/>
        <v>176.17056305150481</v>
      </c>
      <c r="O131" s="64">
        <f t="shared" si="86"/>
        <v>163.9427904354435</v>
      </c>
      <c r="P131" s="64">
        <f t="shared" si="86"/>
        <v>163.03642105918408</v>
      </c>
      <c r="Q131" s="64">
        <f t="shared" si="86"/>
        <v>149.86282341478366</v>
      </c>
      <c r="R131" s="64">
        <f t="shared" si="86"/>
        <v>143.92795895728077</v>
      </c>
      <c r="S131" s="64">
        <f t="shared" si="86"/>
        <v>144.03510813425575</v>
      </c>
      <c r="T131" s="64">
        <f t="shared" si="86"/>
        <v>114.10224210077328</v>
      </c>
      <c r="U131" s="64">
        <f t="shared" si="86"/>
        <v>133.75948473390051</v>
      </c>
      <c r="V131" s="64">
        <f t="shared" si="86"/>
        <v>127.48130283491601</v>
      </c>
      <c r="W131" s="64">
        <f t="shared" si="86"/>
        <v>138.38579934753153</v>
      </c>
      <c r="X131" s="64">
        <f t="shared" si="86"/>
        <v>113.80268919108612</v>
      </c>
      <c r="Y131" s="64">
        <f t="shared" si="86"/>
        <v>113.55559363180221</v>
      </c>
      <c r="Z131" s="64">
        <f t="shared" si="86"/>
        <v>119.37843046434591</v>
      </c>
      <c r="AA131" s="64">
        <f t="shared" si="86"/>
        <v>96.718002322875122</v>
      </c>
      <c r="AB131" s="64">
        <f t="shared" si="86"/>
        <v>100</v>
      </c>
      <c r="AC131" s="64">
        <f t="shared" si="86"/>
        <v>100.55164696753177</v>
      </c>
      <c r="AD131" s="64">
        <f t="shared" si="86"/>
        <v>74.766671762340451</v>
      </c>
      <c r="AE131" s="314" t="s">
        <v>330</v>
      </c>
    </row>
    <row r="132" spans="1:31" s="281" customFormat="1" ht="15" customHeight="1">
      <c r="A132" s="284" t="s">
        <v>532</v>
      </c>
      <c r="B132" s="310" t="s">
        <v>353</v>
      </c>
      <c r="C132" s="242">
        <v>0</v>
      </c>
      <c r="D132" s="64">
        <f t="shared" ref="D132:N132" si="87">IF(AND(ISNUMBER(D$10),($M47)&gt;0),(D47/D$10)/($M47/$M$10)*100,0)</f>
        <v>135.26346330851919</v>
      </c>
      <c r="E132" s="64">
        <f t="shared" si="87"/>
        <v>124.88322266126161</v>
      </c>
      <c r="F132" s="64">
        <f t="shared" si="87"/>
        <v>118.67730513858244</v>
      </c>
      <c r="G132" s="64">
        <f t="shared" si="87"/>
        <v>112.88014248318696</v>
      </c>
      <c r="H132" s="64">
        <f t="shared" si="87"/>
        <v>108.4998599605282</v>
      </c>
      <c r="I132" s="64">
        <f t="shared" si="87"/>
        <v>107.40030266288466</v>
      </c>
      <c r="J132" s="64">
        <f t="shared" si="87"/>
        <v>106.69445252141496</v>
      </c>
      <c r="K132" s="64">
        <f t="shared" si="87"/>
        <v>104.55698400074054</v>
      </c>
      <c r="L132" s="64">
        <f t="shared" si="87"/>
        <v>101.73941672422015</v>
      </c>
      <c r="M132" s="81">
        <f t="shared" si="87"/>
        <v>100</v>
      </c>
      <c r="N132" s="64">
        <f t="shared" si="87"/>
        <v>96.451137455870224</v>
      </c>
      <c r="O132" s="311" t="s">
        <v>520</v>
      </c>
      <c r="P132" s="311" t="s">
        <v>520</v>
      </c>
      <c r="Q132" s="64">
        <f>IF(AND(ISNUMBER(Q$10),($M47)&gt;0),(Q47/Q$10)/($M47/$M$10)*100,0)</f>
        <v>93.220594166140444</v>
      </c>
      <c r="R132" s="311" t="s">
        <v>520</v>
      </c>
      <c r="S132" s="311" t="s">
        <v>520</v>
      </c>
      <c r="T132" s="64">
        <f>IF(AND(ISNUMBER(T$10),($M47)&gt;0),(T47/T$10)/($M47/$M$10)*100,0)</f>
        <v>85.187846351187147</v>
      </c>
      <c r="U132" s="254" t="s">
        <v>520</v>
      </c>
      <c r="V132" s="254" t="s">
        <v>520</v>
      </c>
      <c r="W132" s="64">
        <f>IF(AND(ISNUMBER(W$10),($M47)&gt;0),(W47/W$10)/($M47/$M$10)*100,0)</f>
        <v>78.932196172997479</v>
      </c>
      <c r="X132" s="187" t="s">
        <v>520</v>
      </c>
      <c r="Y132" s="187" t="s">
        <v>520</v>
      </c>
      <c r="Z132" s="64">
        <f>IF(AND(ISNUMBER(Z$10),($M47)&gt;0),(Z47/Z$10)/($M47/$M$10)*100,0)</f>
        <v>72.363811913643929</v>
      </c>
      <c r="AA132" s="242" t="s">
        <v>520</v>
      </c>
      <c r="AB132" s="242" t="s">
        <v>520</v>
      </c>
      <c r="AC132" s="64">
        <f>IF(AND(ISNUMBER(AC$10),($M47)&gt;0),(AC47/AC$10)/($M47/$M$10)*100,0)</f>
        <v>71.005348374500969</v>
      </c>
      <c r="AD132" s="242" t="s">
        <v>520</v>
      </c>
      <c r="AE132" s="242" t="s">
        <v>520</v>
      </c>
    </row>
    <row r="133" spans="1:31" s="281" customFormat="1" ht="15" customHeight="1">
      <c r="A133" s="209" t="s">
        <v>515</v>
      </c>
      <c r="B133" s="310"/>
      <c r="C133" s="242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279"/>
      <c r="P133" s="279"/>
      <c r="Q133" s="116"/>
      <c r="R133" s="279"/>
      <c r="S133" s="279"/>
      <c r="T133" s="116"/>
      <c r="U133" s="135"/>
      <c r="V133" s="135"/>
      <c r="W133" s="116"/>
      <c r="X133" s="110"/>
      <c r="Y133" s="110"/>
      <c r="Z133" s="116"/>
      <c r="AA133" s="269"/>
      <c r="AB133" s="269"/>
      <c r="AC133" s="116"/>
      <c r="AD133" s="269"/>
      <c r="AE133" s="269"/>
    </row>
    <row r="134" spans="1:31" s="281" customFormat="1" ht="15" customHeight="1">
      <c r="A134" s="286" t="s">
        <v>561</v>
      </c>
      <c r="B134" s="310" t="s">
        <v>353</v>
      </c>
      <c r="C134" s="242">
        <v>0</v>
      </c>
      <c r="D134" s="64">
        <f t="shared" ref="D134:Q135" si="88">IF(AND(ISNUMBER(D$10),($M49)&gt;0),(D49/D$10)/($M49/$M$10)*100,0)</f>
        <v>177.38701952249596</v>
      </c>
      <c r="E134" s="64">
        <f t="shared" si="88"/>
        <v>164.12482306242492</v>
      </c>
      <c r="F134" s="64">
        <f t="shared" si="88"/>
        <v>155.5395960587048</v>
      </c>
      <c r="G134" s="64">
        <f t="shared" si="88"/>
        <v>139.33568435669613</v>
      </c>
      <c r="H134" s="64">
        <f t="shared" si="88"/>
        <v>134.85860025931109</v>
      </c>
      <c r="I134" s="64">
        <f t="shared" si="88"/>
        <v>136.72375462627724</v>
      </c>
      <c r="J134" s="64">
        <f t="shared" si="88"/>
        <v>133.3960530169619</v>
      </c>
      <c r="K134" s="64">
        <f t="shared" si="88"/>
        <v>105.30892190298451</v>
      </c>
      <c r="L134" s="64">
        <f t="shared" si="88"/>
        <v>98.440850077306493</v>
      </c>
      <c r="M134" s="81">
        <f t="shared" si="88"/>
        <v>100</v>
      </c>
      <c r="N134" s="64">
        <f t="shared" si="88"/>
        <v>84.806086020301734</v>
      </c>
      <c r="O134" s="311" t="s">
        <v>520</v>
      </c>
      <c r="P134" s="311" t="s">
        <v>520</v>
      </c>
      <c r="Q134" s="64">
        <f t="shared" si="88"/>
        <v>85.138761473177667</v>
      </c>
      <c r="R134" s="311" t="s">
        <v>520</v>
      </c>
      <c r="S134" s="311" t="s">
        <v>520</v>
      </c>
      <c r="T134" s="64">
        <f>IF(AND(ISNUMBER(T$10),($M49)&gt;0),(T49/T$10)/($M49/$M$10)*100,0)</f>
        <v>86.974612110066886</v>
      </c>
      <c r="U134" s="254" t="s">
        <v>520</v>
      </c>
      <c r="V134" s="254" t="s">
        <v>520</v>
      </c>
      <c r="W134" s="64">
        <f>IF(AND(ISNUMBER(W$10),($M49)&gt;0),(W49/W$10)/($M49/$M$10)*100,0)</f>
        <v>82.688071993475262</v>
      </c>
      <c r="X134" s="187" t="s">
        <v>520</v>
      </c>
      <c r="Y134" s="187" t="s">
        <v>520</v>
      </c>
      <c r="Z134" s="64">
        <f>IF(AND(ISNUMBER(Z$10),($M49)&gt;0),(Z49/Z$10)/($M49/$M$10)*100,0)</f>
        <v>83.005056376290511</v>
      </c>
      <c r="AA134" s="242" t="s">
        <v>520</v>
      </c>
      <c r="AB134" s="242" t="s">
        <v>520</v>
      </c>
      <c r="AC134" s="64">
        <f>IF(AND(ISNUMBER(AC$10),($M49)&gt;0),(AC49/AC$10)/($M49/$M$10)*100,0)</f>
        <v>75.81780291742281</v>
      </c>
      <c r="AD134" s="242" t="s">
        <v>520</v>
      </c>
      <c r="AE134" s="242" t="s">
        <v>520</v>
      </c>
    </row>
    <row r="135" spans="1:31" s="281" customFormat="1" ht="15" customHeight="1">
      <c r="A135" s="286" t="s">
        <v>570</v>
      </c>
      <c r="B135" s="310" t="s">
        <v>353</v>
      </c>
      <c r="C135" s="242">
        <v>0</v>
      </c>
      <c r="D135" s="64">
        <f t="shared" si="88"/>
        <v>132.4615334812928</v>
      </c>
      <c r="E135" s="64">
        <f t="shared" si="88"/>
        <v>122.27299169990617</v>
      </c>
      <c r="F135" s="64">
        <f t="shared" si="88"/>
        <v>116.22533854999899</v>
      </c>
      <c r="G135" s="64">
        <f t="shared" si="88"/>
        <v>111.12040093871055</v>
      </c>
      <c r="H135" s="64">
        <f t="shared" si="88"/>
        <v>106.74655736005192</v>
      </c>
      <c r="I135" s="64">
        <f t="shared" si="88"/>
        <v>105.44979653096864</v>
      </c>
      <c r="J135" s="64">
        <f t="shared" si="88"/>
        <v>104.91834391170714</v>
      </c>
      <c r="K135" s="64">
        <f t="shared" si="88"/>
        <v>104.50696739659114</v>
      </c>
      <c r="L135" s="64">
        <f t="shared" si="88"/>
        <v>101.95882726563153</v>
      </c>
      <c r="M135" s="81">
        <f t="shared" si="88"/>
        <v>100</v>
      </c>
      <c r="N135" s="64">
        <f t="shared" si="88"/>
        <v>97.225730578805027</v>
      </c>
      <c r="O135" s="311" t="s">
        <v>520</v>
      </c>
      <c r="P135" s="311" t="s">
        <v>520</v>
      </c>
      <c r="Q135" s="64">
        <f t="shared" si="88"/>
        <v>93.758172901564294</v>
      </c>
      <c r="R135" s="311" t="s">
        <v>520</v>
      </c>
      <c r="S135" s="311" t="s">
        <v>520</v>
      </c>
      <c r="T135" s="64">
        <f>IF(AND(ISNUMBER(T$10),($M50)&gt;0),(T50/T$10)/($M50/$M$10)*100,0)</f>
        <v>85.068996170337257</v>
      </c>
      <c r="U135" s="254" t="s">
        <v>520</v>
      </c>
      <c r="V135" s="254" t="s">
        <v>520</v>
      </c>
      <c r="W135" s="64">
        <f>IF(AND(ISNUMBER(W$10),($M50)&gt;0),(W50/W$10)/($M50/$M$10)*100,0)</f>
        <v>78.682366827267529</v>
      </c>
      <c r="X135" s="187" t="s">
        <v>520</v>
      </c>
      <c r="Y135" s="187" t="s">
        <v>520</v>
      </c>
      <c r="Z135" s="64">
        <f>IF(AND(ISNUMBER(Z$10),($M50)&gt;0),(Z50/Z$10)/($M50/$M$10)*100,0)</f>
        <v>71.655988953321213</v>
      </c>
      <c r="AA135" s="242" t="s">
        <v>520</v>
      </c>
      <c r="AB135" s="242" t="s">
        <v>520</v>
      </c>
      <c r="AC135" s="64">
        <f>IF(AND(ISNUMBER(AC$10),($M50)&gt;0),(AC50/AC$10)/($M50/$M$10)*100,0)</f>
        <v>70.685238651155487</v>
      </c>
      <c r="AD135" s="242" t="s">
        <v>520</v>
      </c>
      <c r="AE135" s="242" t="s">
        <v>520</v>
      </c>
    </row>
    <row r="136" spans="1:31" s="73" customFormat="1" ht="17.25" customHeight="1">
      <c r="A136" s="306" t="s">
        <v>409</v>
      </c>
    </row>
    <row r="137" spans="1:31" s="73" customFormat="1" ht="15" customHeight="1">
      <c r="A137" s="307" t="s">
        <v>563</v>
      </c>
    </row>
    <row r="138" spans="1:31" s="73" customFormat="1" ht="15" customHeight="1">
      <c r="A138" s="176" t="s">
        <v>564</v>
      </c>
    </row>
    <row r="139" spans="1:31" s="73" customFormat="1" ht="15" customHeight="1">
      <c r="A139" s="283" t="s">
        <v>565</v>
      </c>
    </row>
    <row r="140" spans="1:31" s="73" customFormat="1" ht="15" customHeight="1">
      <c r="A140" s="308" t="s">
        <v>566</v>
      </c>
    </row>
    <row r="141" spans="1:31" s="73" customFormat="1" ht="15" customHeight="1">
      <c r="A141" s="308" t="s">
        <v>567</v>
      </c>
    </row>
    <row r="142" spans="1:31" s="73" customFormat="1" ht="17.25" customHeight="1">
      <c r="A142" s="283"/>
    </row>
    <row r="143" spans="1:31" s="73" customFormat="1" ht="17.25" customHeight="1"/>
    <row r="144" spans="1:31" s="73" customFormat="1" ht="17.25" customHeight="1"/>
    <row r="145" spans="1:1" s="73" customFormat="1" ht="17.25" customHeight="1"/>
    <row r="146" spans="1:1" s="73" customFormat="1" ht="17.25" customHeight="1"/>
    <row r="147" spans="1:1" s="73" customFormat="1" ht="17.25" customHeight="1"/>
    <row r="148" spans="1:1" s="73" customFormat="1" ht="17.25" customHeight="1"/>
    <row r="149" spans="1:1" s="73" customFormat="1" ht="17.25" customHeight="1"/>
    <row r="150" spans="1:1" s="73" customFormat="1" ht="17.25" customHeight="1"/>
    <row r="151" spans="1:1" s="73" customFormat="1" ht="17.25" customHeight="1"/>
    <row r="152" spans="1:1" s="73" customFormat="1" ht="17.25" customHeight="1"/>
    <row r="153" spans="1:1" s="73" customFormat="1" ht="17.25" customHeight="1"/>
    <row r="154" spans="1:1" s="73" customFormat="1" ht="17.25" customHeight="1"/>
    <row r="155" spans="1:1" s="73" customFormat="1" ht="17.25" customHeight="1"/>
    <row r="156" spans="1:1" s="73" customFormat="1" ht="17.25" customHeight="1">
      <c r="A156" s="80"/>
    </row>
    <row r="157" spans="1:1" ht="17.25" customHeight="1"/>
    <row r="158" spans="1:1" ht="17.25" customHeight="1"/>
    <row r="159" spans="1:1" ht="17.25" customHeight="1"/>
    <row r="160" spans="1:1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  <row r="202" ht="17.25" customHeight="1"/>
    <row r="203" ht="17.25" customHeight="1"/>
    <row r="204" ht="17.25" customHeight="1"/>
    <row r="205" ht="17.25" customHeight="1"/>
    <row r="206" ht="17.25" customHeight="1"/>
    <row r="207" ht="17.25" customHeight="1"/>
    <row r="208" ht="17.25" customHeight="1"/>
    <row r="209" ht="17.25" customHeight="1"/>
    <row r="210" ht="17.25" customHeight="1"/>
    <row r="211" ht="17.25" customHeight="1"/>
    <row r="212" ht="17.25" customHeight="1"/>
    <row r="213" ht="17.25" customHeight="1"/>
    <row r="214" ht="17.25" customHeight="1"/>
    <row r="215" ht="17.25" customHeight="1"/>
    <row r="216" ht="17.25" customHeight="1"/>
    <row r="217" ht="17.25" customHeight="1"/>
    <row r="218" ht="17.25" customHeight="1"/>
    <row r="219" ht="17.25" customHeight="1"/>
    <row r="220" ht="17.25" customHeight="1"/>
    <row r="221" ht="17.25" customHeight="1"/>
    <row r="222" ht="17.25" customHeight="1"/>
    <row r="223" ht="17.25" customHeight="1"/>
    <row r="224" ht="17.25" customHeight="1"/>
    <row r="225" ht="17.25" customHeight="1"/>
    <row r="226" ht="17.25" customHeight="1"/>
    <row r="227" ht="17.25" customHeight="1"/>
    <row r="228" ht="17.25" customHeight="1"/>
    <row r="229" ht="17.25" customHeight="1"/>
    <row r="230" ht="17.25" customHeight="1"/>
    <row r="231" ht="17.25" customHeight="1"/>
    <row r="232" ht="17.25" customHeight="1"/>
    <row r="233" ht="17.25" customHeight="1"/>
    <row r="234" ht="17.25" customHeight="1"/>
    <row r="235" ht="17.25" customHeight="1"/>
    <row r="236" ht="17.25" customHeight="1"/>
    <row r="237" ht="17.25" customHeight="1"/>
    <row r="238" ht="17.25" customHeight="1"/>
    <row r="239" ht="17.25" customHeight="1"/>
    <row r="240" ht="17.25" customHeight="1"/>
    <row r="241" ht="17.25" customHeight="1"/>
    <row r="242" ht="17.25" customHeight="1"/>
    <row r="243" ht="17.25" customHeight="1"/>
    <row r="244" ht="17.25" customHeight="1"/>
    <row r="245" ht="17.25" customHeight="1"/>
    <row r="246" ht="17.25" customHeight="1"/>
    <row r="247" ht="17.25" customHeight="1"/>
    <row r="248" ht="17.25" customHeight="1"/>
    <row r="249" ht="17.25" customHeight="1"/>
    <row r="250" ht="17.25" customHeight="1"/>
    <row r="251" ht="17.25" customHeight="1"/>
    <row r="252" ht="17.25" customHeight="1"/>
    <row r="253" ht="17.25" customHeight="1"/>
    <row r="254" ht="17.25" customHeight="1"/>
    <row r="255" ht="17.25" customHeight="1"/>
    <row r="256" ht="17.25" customHeight="1"/>
    <row r="257" ht="17.25" customHeight="1"/>
    <row r="258" ht="17.25" customHeight="1"/>
    <row r="259" ht="17.25" customHeight="1"/>
    <row r="260" ht="17.25" customHeight="1"/>
    <row r="261" ht="17.25" customHeight="1"/>
    <row r="262" ht="17.25" customHeight="1"/>
    <row r="263" ht="17.25" customHeight="1"/>
    <row r="264" ht="17.25" customHeight="1"/>
    <row r="265" ht="17.25" customHeight="1"/>
    <row r="266" ht="17.25" customHeight="1"/>
    <row r="267" ht="17.25" customHeight="1"/>
    <row r="268" ht="17.25" customHeight="1"/>
    <row r="269" ht="17.25" customHeight="1"/>
    <row r="270" ht="17.25" customHeight="1"/>
    <row r="271" ht="17.25" customHeight="1"/>
    <row r="272" ht="17.25" customHeight="1"/>
    <row r="273" ht="17.25" customHeight="1"/>
    <row r="274" ht="17.25" customHeight="1"/>
    <row r="275" ht="17.25" customHeight="1"/>
    <row r="276" ht="17.25" customHeight="1"/>
    <row r="277" ht="17.25" customHeight="1"/>
    <row r="278" ht="17.25" customHeight="1"/>
    <row r="279" ht="17.25" customHeight="1"/>
    <row r="280" ht="17.25" customHeight="1"/>
    <row r="281" ht="17.25" customHeight="1"/>
    <row r="282" ht="17.25" customHeight="1"/>
    <row r="283" ht="17.25" customHeight="1"/>
    <row r="284" ht="17.25" customHeight="1"/>
    <row r="285" ht="17.25" customHeight="1"/>
    <row r="286" ht="17.25" customHeight="1"/>
    <row r="287" ht="17.25" customHeight="1"/>
    <row r="288" ht="17.25" customHeight="1"/>
    <row r="289" ht="17.25" customHeight="1"/>
    <row r="290" ht="17.25" customHeight="1"/>
    <row r="291" ht="17.25" customHeight="1"/>
    <row r="292" ht="17.25" customHeight="1"/>
    <row r="293" ht="17.25" customHeight="1"/>
    <row r="294" ht="17.25" customHeight="1"/>
    <row r="295" ht="17.25" customHeight="1"/>
    <row r="296" ht="17.25" customHeight="1"/>
    <row r="297" ht="17.25" customHeight="1"/>
    <row r="298" ht="17.25" customHeight="1"/>
    <row r="299" ht="17.25" customHeight="1"/>
    <row r="300" ht="17.25" customHeight="1"/>
    <row r="301" ht="17.25" customHeight="1"/>
    <row r="302" ht="17.25" customHeight="1"/>
    <row r="303" ht="17.25" customHeight="1"/>
    <row r="304" ht="17.25" customHeight="1"/>
    <row r="305" ht="17.25" customHeight="1"/>
    <row r="306" ht="17.25" customHeight="1"/>
    <row r="307" ht="17.25" customHeight="1"/>
    <row r="308" ht="17.25" customHeight="1"/>
    <row r="309" ht="17.25" customHeight="1"/>
    <row r="310" ht="17.25" customHeight="1"/>
    <row r="311" ht="17.25" customHeight="1"/>
    <row r="312" ht="17.25" customHeight="1"/>
    <row r="313" ht="17.25" customHeight="1"/>
    <row r="314" ht="17.25" customHeight="1"/>
    <row r="315" ht="17.25" customHeight="1"/>
    <row r="316" ht="17.25" customHeight="1"/>
    <row r="317" ht="17.25" customHeight="1"/>
    <row r="318" ht="17.25" customHeight="1"/>
    <row r="319" ht="17.25" customHeight="1"/>
    <row r="320" ht="17.25" customHeight="1"/>
    <row r="321" ht="17.25" customHeight="1"/>
    <row r="322" ht="17.25" customHeight="1"/>
    <row r="323" ht="17.25" customHeight="1"/>
    <row r="324" ht="17.25" customHeight="1"/>
    <row r="325" ht="17.25" customHeight="1"/>
    <row r="326" ht="17.25" customHeight="1"/>
    <row r="327" ht="17.25" customHeight="1"/>
    <row r="328" ht="17.25" customHeight="1"/>
    <row r="329" ht="17.25" customHeight="1"/>
    <row r="330" ht="17.25" customHeight="1"/>
    <row r="331" ht="17.25" customHeight="1"/>
    <row r="332" ht="17.25" customHeight="1"/>
    <row r="333" ht="17.25" customHeight="1"/>
    <row r="334" ht="17.25" customHeight="1"/>
    <row r="335" ht="17.25" customHeight="1"/>
    <row r="336" ht="17.25" customHeight="1"/>
    <row r="337" ht="17.25" customHeight="1"/>
    <row r="338" ht="17.25" customHeight="1"/>
    <row r="339" ht="17.25" customHeight="1"/>
    <row r="340" ht="17.25" customHeight="1"/>
    <row r="341" ht="17.25" customHeight="1"/>
    <row r="342" ht="17.25" customHeight="1"/>
    <row r="343" ht="17.25" customHeight="1"/>
    <row r="344" ht="17.25" customHeight="1"/>
    <row r="345" ht="17.25" customHeight="1"/>
    <row r="346" ht="17.25" customHeight="1"/>
    <row r="347" ht="17.25" customHeight="1"/>
    <row r="348" ht="17.25" customHeight="1"/>
    <row r="349" ht="17.25" customHeight="1"/>
    <row r="350" ht="17.25" customHeight="1"/>
    <row r="351" ht="17.25" customHeight="1"/>
    <row r="352" ht="17.25" customHeight="1"/>
    <row r="353" ht="17.25" customHeight="1"/>
    <row r="354" ht="17.25" customHeight="1"/>
    <row r="355" ht="17.25" customHeight="1"/>
    <row r="356" ht="17.25" customHeight="1"/>
    <row r="357" ht="17.25" customHeight="1"/>
    <row r="358" ht="17.25" customHeight="1"/>
    <row r="359" ht="17.25" customHeight="1"/>
    <row r="360" ht="17.25" customHeight="1"/>
    <row r="361" ht="17.25" customHeight="1"/>
    <row r="362" ht="17.25" customHeight="1"/>
    <row r="363" ht="17.25" customHeight="1"/>
    <row r="364" ht="17.25" customHeight="1"/>
    <row r="365" ht="17.25" customHeight="1"/>
    <row r="366" ht="17.25" customHeight="1"/>
    <row r="367" ht="17.25" customHeight="1"/>
    <row r="368" ht="17.25" customHeight="1"/>
    <row r="369" ht="17.25" customHeight="1"/>
    <row r="370" ht="17.25" customHeight="1"/>
    <row r="371" ht="17.25" customHeight="1"/>
    <row r="372" ht="17.25" customHeight="1"/>
    <row r="373" ht="17.25" customHeight="1"/>
    <row r="374" ht="17.25" customHeight="1"/>
    <row r="375" ht="17.25" customHeight="1"/>
    <row r="376" ht="17.25" customHeight="1"/>
  </sheetData>
  <printOptions horizontalCentered="1"/>
  <pageMargins left="0.59055118110236227" right="0.19685039370078741" top="0.78740157480314965" bottom="0.59055118110236227" header="0.11811023622047245" footer="0.19685039370078741"/>
  <pageSetup paperSize="9" scale="70" firstPageNumber="4" fitToHeight="2" pageOrder="overThenDown" orientation="portrait" useFirstPageNumber="1" r:id="rId1"/>
  <headerFooter alignWithMargins="0">
    <oddFooter>&amp;L&amp;"MetaNormalLF-Roman,Standard"Statistisches Bundesamt, Tabellen zu den UGR, Teil 1, 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"/>
  <sheetViews>
    <sheetView workbookViewId="0"/>
  </sheetViews>
  <sheetFormatPr baseColWidth="10" defaultRowHeight="12.75"/>
  <cols>
    <col min="1" max="1" width="8.7109375" style="37" customWidth="1"/>
    <col min="2" max="2" width="65.7109375" style="37" customWidth="1"/>
    <col min="3" max="3" width="15.7109375" style="37" customWidth="1"/>
    <col min="4" max="4" width="10.7109375" style="37" customWidth="1"/>
    <col min="5" max="8" width="9.7109375" style="37" hidden="1" customWidth="1"/>
    <col min="9" max="9" width="10.7109375" style="37" customWidth="1"/>
    <col min="10" max="13" width="9.7109375" style="37" hidden="1" customWidth="1"/>
    <col min="14" max="14" width="10.7109375" style="37" customWidth="1"/>
    <col min="15" max="18" width="9.7109375" style="37" hidden="1" customWidth="1"/>
    <col min="19" max="22" width="10.7109375" style="37" customWidth="1"/>
    <col min="23" max="16384" width="11.42578125" style="37"/>
  </cols>
  <sheetData>
    <row r="1" spans="1:25" ht="20.100000000000001" customHeight="1">
      <c r="A1" s="47" t="s">
        <v>415</v>
      </c>
      <c r="H1" s="192"/>
    </row>
    <row r="2" spans="1:25" ht="15" customHeight="1">
      <c r="A2" s="193"/>
    </row>
    <row r="3" spans="1:25" ht="15" customHeight="1">
      <c r="A3" s="194"/>
      <c r="B3" s="194"/>
      <c r="C3" s="194"/>
      <c r="D3" s="194"/>
      <c r="E3" s="194"/>
      <c r="F3" s="195"/>
      <c r="G3" s="195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5"/>
      <c r="T3" s="194"/>
      <c r="U3" s="194"/>
      <c r="V3" s="194"/>
    </row>
    <row r="4" spans="1:25" ht="27" customHeight="1">
      <c r="A4" s="196" t="s">
        <v>416</v>
      </c>
      <c r="B4" s="197" t="s">
        <v>417</v>
      </c>
      <c r="C4" s="198" t="s">
        <v>300</v>
      </c>
      <c r="D4" s="197">
        <v>2000</v>
      </c>
      <c r="E4" s="199">
        <v>2001</v>
      </c>
      <c r="F4" s="199">
        <v>2002</v>
      </c>
      <c r="G4" s="197">
        <v>2003</v>
      </c>
      <c r="H4" s="198">
        <v>2004</v>
      </c>
      <c r="I4" s="197">
        <v>2005</v>
      </c>
      <c r="J4" s="197">
        <v>2006</v>
      </c>
      <c r="K4" s="200">
        <v>2007</v>
      </c>
      <c r="L4" s="200">
        <v>2008</v>
      </c>
      <c r="M4" s="200">
        <v>2009</v>
      </c>
      <c r="N4" s="200">
        <v>2010</v>
      </c>
      <c r="O4" s="200">
        <v>2011</v>
      </c>
      <c r="P4" s="201" t="s">
        <v>418</v>
      </c>
      <c r="Q4" s="200" t="s">
        <v>419</v>
      </c>
      <c r="R4" s="201" t="s">
        <v>420</v>
      </c>
      <c r="S4" s="257">
        <v>2015</v>
      </c>
      <c r="T4" s="201" t="s">
        <v>421</v>
      </c>
      <c r="U4" s="200" t="s">
        <v>422</v>
      </c>
      <c r="V4" s="201" t="s">
        <v>423</v>
      </c>
      <c r="Y4" s="195"/>
    </row>
    <row r="5" spans="1:25" ht="18" customHeight="1">
      <c r="A5" s="202" t="s">
        <v>424</v>
      </c>
      <c r="B5" s="203" t="s">
        <v>425</v>
      </c>
      <c r="C5" s="69" t="s">
        <v>426</v>
      </c>
      <c r="D5" s="204">
        <v>107.6</v>
      </c>
      <c r="E5" s="204">
        <v>107.2</v>
      </c>
      <c r="F5" s="204">
        <v>104.6</v>
      </c>
      <c r="G5" s="204">
        <v>102</v>
      </c>
      <c r="H5" s="204">
        <v>102.8</v>
      </c>
      <c r="I5" s="204">
        <v>101.6</v>
      </c>
      <c r="J5" s="204">
        <v>101</v>
      </c>
      <c r="K5" s="204">
        <v>98</v>
      </c>
      <c r="L5" s="204">
        <v>95.6</v>
      </c>
      <c r="M5" s="204">
        <v>95.8</v>
      </c>
      <c r="N5" s="204">
        <v>94.2</v>
      </c>
      <c r="O5" s="204">
        <v>92.6</v>
      </c>
      <c r="P5" s="204">
        <v>93.2</v>
      </c>
      <c r="Q5" s="204">
        <v>95.6</v>
      </c>
      <c r="R5" s="204">
        <v>94</v>
      </c>
      <c r="S5" s="204">
        <v>94.4</v>
      </c>
      <c r="T5" s="204" t="s">
        <v>330</v>
      </c>
      <c r="U5" s="205" t="s">
        <v>330</v>
      </c>
      <c r="V5" s="205" t="s">
        <v>330</v>
      </c>
      <c r="Y5" s="195"/>
    </row>
    <row r="6" spans="1:25" ht="18" customHeight="1">
      <c r="A6" s="202" t="s">
        <v>427</v>
      </c>
      <c r="B6" s="203" t="s">
        <v>428</v>
      </c>
      <c r="C6" s="69" t="s">
        <v>305</v>
      </c>
      <c r="D6" s="204">
        <v>3.191771235069687</v>
      </c>
      <c r="E6" s="204">
        <v>3.5725367543115638</v>
      </c>
      <c r="F6" s="204">
        <v>3.9189794848021959</v>
      </c>
      <c r="G6" s="204">
        <v>4.2990181091251172</v>
      </c>
      <c r="H6" s="204">
        <v>4.4437155815573943</v>
      </c>
      <c r="I6" s="204">
        <v>4.5932833192448577</v>
      </c>
      <c r="J6" s="204">
        <v>4.8301860792735312</v>
      </c>
      <c r="K6" s="204">
        <v>5.0793073143686263</v>
      </c>
      <c r="L6" s="204">
        <v>5.2585563525850096</v>
      </c>
      <c r="M6" s="204">
        <v>5.4441310993503933</v>
      </c>
      <c r="N6" s="204">
        <v>5.6362547892720309</v>
      </c>
      <c r="O6" s="204">
        <v>5.6982766884716751</v>
      </c>
      <c r="P6" s="204">
        <v>5.76</v>
      </c>
      <c r="Q6" s="204">
        <v>6.04</v>
      </c>
      <c r="R6" s="204">
        <v>6.18</v>
      </c>
      <c r="S6" s="204">
        <v>6.34</v>
      </c>
      <c r="T6" s="204">
        <v>6.82</v>
      </c>
      <c r="U6" s="204">
        <v>6.82</v>
      </c>
      <c r="V6" s="205" t="s">
        <v>330</v>
      </c>
      <c r="Y6" s="195"/>
    </row>
    <row r="7" spans="1:25" ht="18" customHeight="1">
      <c r="A7" s="202" t="s">
        <v>429</v>
      </c>
      <c r="B7" s="203" t="s">
        <v>430</v>
      </c>
      <c r="C7" s="69" t="s">
        <v>351</v>
      </c>
      <c r="D7" s="207" t="s">
        <v>331</v>
      </c>
      <c r="E7" s="207" t="s">
        <v>331</v>
      </c>
      <c r="F7" s="207" t="s">
        <v>331</v>
      </c>
      <c r="G7" s="207" t="s">
        <v>331</v>
      </c>
      <c r="H7" s="207" t="s">
        <v>331</v>
      </c>
      <c r="I7" s="208">
        <v>100</v>
      </c>
      <c r="J7" s="204">
        <v>99.636101495453673</v>
      </c>
      <c r="K7" s="204">
        <v>96.347888693900003</v>
      </c>
      <c r="L7" s="204">
        <v>93.456389987217705</v>
      </c>
      <c r="M7" s="204">
        <v>87.575183151736354</v>
      </c>
      <c r="N7" s="204">
        <v>90.766936782924603</v>
      </c>
      <c r="O7" s="204">
        <v>88.536469643568651</v>
      </c>
      <c r="P7" s="204">
        <v>85.87781731377585</v>
      </c>
      <c r="Q7" s="204">
        <v>85.20727420618087</v>
      </c>
      <c r="R7" s="204">
        <v>82.80808474634334</v>
      </c>
      <c r="S7" s="204">
        <v>82.203610824314552</v>
      </c>
      <c r="T7" s="204">
        <v>80.227397624727615</v>
      </c>
      <c r="U7" s="204">
        <v>79.482459974598342</v>
      </c>
      <c r="V7" s="205" t="s">
        <v>330</v>
      </c>
      <c r="Y7" s="195"/>
    </row>
    <row r="8" spans="1:25" ht="18" customHeight="1">
      <c r="A8" s="209" t="s">
        <v>431</v>
      </c>
      <c r="B8" s="203" t="s">
        <v>432</v>
      </c>
      <c r="C8" s="69" t="s">
        <v>433</v>
      </c>
      <c r="D8" s="207" t="s">
        <v>331</v>
      </c>
      <c r="E8" s="207" t="s">
        <v>331</v>
      </c>
      <c r="F8" s="207" t="s">
        <v>331</v>
      </c>
      <c r="G8" s="207" t="s">
        <v>331</v>
      </c>
      <c r="H8" s="207" t="s">
        <v>331</v>
      </c>
      <c r="I8" s="207" t="s">
        <v>331</v>
      </c>
      <c r="J8" s="207" t="s">
        <v>331</v>
      </c>
      <c r="K8" s="204">
        <v>29.659175000000001</v>
      </c>
      <c r="L8" s="204">
        <v>21.015882000000001</v>
      </c>
      <c r="M8" s="204">
        <v>31.125615</v>
      </c>
      <c r="N8" s="204">
        <v>34.611283999999998</v>
      </c>
      <c r="O8" s="204">
        <v>36.371937000000003</v>
      </c>
      <c r="P8" s="204">
        <v>12.506705</v>
      </c>
      <c r="Q8" s="204">
        <v>17.184446999999999</v>
      </c>
      <c r="R8" s="204">
        <v>11.903651999999999</v>
      </c>
      <c r="S8" s="204">
        <v>4.9869070000000004</v>
      </c>
      <c r="T8" s="204">
        <v>3.8423980000000002</v>
      </c>
      <c r="U8" s="204">
        <v>2.5391430000000001</v>
      </c>
      <c r="V8" s="205" t="s">
        <v>330</v>
      </c>
      <c r="Y8" s="195"/>
    </row>
    <row r="9" spans="1:25" ht="18" customHeight="1">
      <c r="A9" s="209" t="s">
        <v>434</v>
      </c>
      <c r="B9" s="203" t="s">
        <v>435</v>
      </c>
      <c r="C9" s="69" t="s">
        <v>305</v>
      </c>
      <c r="D9" s="206">
        <v>28.506787330316754</v>
      </c>
      <c r="E9" s="206">
        <v>29.223744292237427</v>
      </c>
      <c r="F9" s="206">
        <v>26.785714285714292</v>
      </c>
      <c r="G9" s="206">
        <v>31.1111111111111</v>
      </c>
      <c r="H9" s="206">
        <v>32.000000000000014</v>
      </c>
      <c r="I9" s="206">
        <v>30.522088353413665</v>
      </c>
      <c r="J9" s="206">
        <v>34.024896265560173</v>
      </c>
      <c r="K9" s="206">
        <v>31.174089068825921</v>
      </c>
      <c r="L9" s="206">
        <v>32.911392405063282</v>
      </c>
      <c r="M9" s="206">
        <v>33.333333333333343</v>
      </c>
      <c r="N9" s="206">
        <v>31.872509960159348</v>
      </c>
      <c r="O9" s="206">
        <v>37.944664031620555</v>
      </c>
      <c r="P9" s="206">
        <v>35.390946502057602</v>
      </c>
      <c r="Q9" s="206">
        <v>35.887096774193552</v>
      </c>
      <c r="R9" s="206">
        <v>35.08064516129032</v>
      </c>
      <c r="S9" s="206">
        <v>30.204081632653057</v>
      </c>
      <c r="T9" s="206">
        <v>36.947791164658632</v>
      </c>
      <c r="U9" s="206">
        <v>35.021097046413487</v>
      </c>
      <c r="V9" s="205" t="s">
        <v>330</v>
      </c>
      <c r="Y9" s="195"/>
    </row>
    <row r="10" spans="1:25" ht="18" customHeight="1">
      <c r="A10" s="209" t="s">
        <v>436</v>
      </c>
      <c r="B10" s="203" t="s">
        <v>437</v>
      </c>
      <c r="C10" s="69" t="s">
        <v>305</v>
      </c>
      <c r="D10" s="207" t="s">
        <v>331</v>
      </c>
      <c r="E10" s="207" t="s">
        <v>331</v>
      </c>
      <c r="F10" s="207" t="s">
        <v>331</v>
      </c>
      <c r="G10" s="207" t="s">
        <v>331</v>
      </c>
      <c r="H10" s="207" t="s">
        <v>331</v>
      </c>
      <c r="I10" s="207" t="s">
        <v>331</v>
      </c>
      <c r="J10" s="207" t="s">
        <v>331</v>
      </c>
      <c r="K10" s="207" t="s">
        <v>331</v>
      </c>
      <c r="L10" s="206">
        <v>81.837476066144475</v>
      </c>
      <c r="M10" s="206">
        <v>82.530323144104813</v>
      </c>
      <c r="N10" s="206">
        <v>81.65741852487136</v>
      </c>
      <c r="O10" s="206">
        <v>81.971713810316146</v>
      </c>
      <c r="P10" s="206">
        <v>80.952658008658005</v>
      </c>
      <c r="Q10" s="206">
        <v>81.411116666666658</v>
      </c>
      <c r="R10" s="206">
        <v>81.821321266968326</v>
      </c>
      <c r="S10" s="206">
        <v>81.02</v>
      </c>
      <c r="T10" s="206">
        <v>81.8</v>
      </c>
      <c r="U10" s="206">
        <v>83.1</v>
      </c>
      <c r="V10" s="206">
        <v>82.66</v>
      </c>
      <c r="Y10" s="195"/>
    </row>
    <row r="11" spans="1:25" ht="18" customHeight="1">
      <c r="A11" s="202" t="s">
        <v>438</v>
      </c>
      <c r="B11" s="203" t="s">
        <v>439</v>
      </c>
      <c r="C11" s="69" t="s">
        <v>440</v>
      </c>
      <c r="D11" s="207" t="s">
        <v>331</v>
      </c>
      <c r="E11" s="207" t="s">
        <v>331</v>
      </c>
      <c r="F11" s="207" t="s">
        <v>331</v>
      </c>
      <c r="G11" s="207" t="s">
        <v>331</v>
      </c>
      <c r="H11" s="207" t="s">
        <v>331</v>
      </c>
      <c r="I11" s="207" t="s">
        <v>331</v>
      </c>
      <c r="J11" s="207" t="s">
        <v>331</v>
      </c>
      <c r="K11" s="207" t="s">
        <v>331</v>
      </c>
      <c r="L11" s="208">
        <v>100</v>
      </c>
      <c r="M11" s="204">
        <v>99.676075014280357</v>
      </c>
      <c r="N11" s="204">
        <v>96.651366317275517</v>
      </c>
      <c r="O11" s="204">
        <v>105.28833638279092</v>
      </c>
      <c r="P11" s="204">
        <v>105.28937409704695</v>
      </c>
      <c r="Q11" s="204">
        <v>102.74519633034774</v>
      </c>
      <c r="R11" s="204">
        <v>110.82435547398552</v>
      </c>
      <c r="S11" s="204">
        <v>110.22708801471828</v>
      </c>
      <c r="T11" s="204">
        <v>110.53487495790377</v>
      </c>
      <c r="U11" s="204">
        <v>111.57924771250143</v>
      </c>
      <c r="V11" s="204">
        <v>115.95326387553715</v>
      </c>
      <c r="Y11" s="195"/>
    </row>
    <row r="12" spans="1:25" ht="18" customHeight="1">
      <c r="A12" s="202" t="s">
        <v>441</v>
      </c>
      <c r="B12" s="203" t="s">
        <v>442</v>
      </c>
      <c r="C12" s="69" t="s">
        <v>440</v>
      </c>
      <c r="D12" s="207" t="s">
        <v>331</v>
      </c>
      <c r="E12" s="207" t="s">
        <v>331</v>
      </c>
      <c r="F12" s="207" t="s">
        <v>331</v>
      </c>
      <c r="G12" s="207" t="s">
        <v>331</v>
      </c>
      <c r="H12" s="207" t="s">
        <v>331</v>
      </c>
      <c r="I12" s="207" t="s">
        <v>331</v>
      </c>
      <c r="J12" s="207" t="s">
        <v>331</v>
      </c>
      <c r="K12" s="207" t="s">
        <v>331</v>
      </c>
      <c r="L12" s="208">
        <v>100</v>
      </c>
      <c r="M12" s="204">
        <v>94.097069832316976</v>
      </c>
      <c r="N12" s="204">
        <v>98.866922643459134</v>
      </c>
      <c r="O12" s="204">
        <v>94.573227557285847</v>
      </c>
      <c r="P12" s="204">
        <v>93.514240815639354</v>
      </c>
      <c r="Q12" s="204">
        <v>96.118963351710889</v>
      </c>
      <c r="R12" s="204">
        <v>91.654186679558933</v>
      </c>
      <c r="S12" s="204">
        <v>92.223893020217631</v>
      </c>
      <c r="T12" s="204">
        <v>93.81714722759304</v>
      </c>
      <c r="U12" s="204">
        <v>94.042298133151576</v>
      </c>
      <c r="V12" s="204">
        <v>91.141407856595507</v>
      </c>
      <c r="Y12" s="195"/>
    </row>
    <row r="13" spans="1:25" ht="18" customHeight="1">
      <c r="A13" s="202" t="s">
        <v>443</v>
      </c>
      <c r="B13" s="203" t="s">
        <v>444</v>
      </c>
      <c r="C13" s="69" t="s">
        <v>305</v>
      </c>
      <c r="D13" s="206">
        <v>3.7</v>
      </c>
      <c r="E13" s="206">
        <v>4</v>
      </c>
      <c r="F13" s="206">
        <v>4.4000000000000004</v>
      </c>
      <c r="G13" s="206">
        <v>5.8</v>
      </c>
      <c r="H13" s="206">
        <v>6.2</v>
      </c>
      <c r="I13" s="206">
        <v>7.1</v>
      </c>
      <c r="J13" s="206">
        <v>8.4</v>
      </c>
      <c r="K13" s="206">
        <v>10.199999999999999</v>
      </c>
      <c r="L13" s="206">
        <v>10.1</v>
      </c>
      <c r="M13" s="206">
        <v>10.7</v>
      </c>
      <c r="N13" s="206">
        <v>11.4</v>
      </c>
      <c r="O13" s="206">
        <v>12.4</v>
      </c>
      <c r="P13" s="206">
        <v>13.6</v>
      </c>
      <c r="Q13" s="206">
        <v>13.8</v>
      </c>
      <c r="R13" s="206">
        <v>14.3</v>
      </c>
      <c r="S13" s="206">
        <v>15.1</v>
      </c>
      <c r="T13" s="206">
        <v>14.8</v>
      </c>
      <c r="U13" s="206">
        <v>15.9</v>
      </c>
      <c r="V13" s="206">
        <v>16.7</v>
      </c>
      <c r="Y13" s="195"/>
    </row>
    <row r="14" spans="1:25" ht="18" customHeight="1">
      <c r="A14" s="202" t="s">
        <v>445</v>
      </c>
      <c r="B14" s="203" t="s">
        <v>446</v>
      </c>
      <c r="C14" s="69" t="s">
        <v>305</v>
      </c>
      <c r="D14" s="206">
        <v>6.3</v>
      </c>
      <c r="E14" s="206">
        <v>6.6</v>
      </c>
      <c r="F14" s="206">
        <v>7.7</v>
      </c>
      <c r="G14" s="206">
        <v>7.7</v>
      </c>
      <c r="H14" s="206">
        <v>9.4</v>
      </c>
      <c r="I14" s="206">
        <v>10.3</v>
      </c>
      <c r="J14" s="206">
        <v>11.6</v>
      </c>
      <c r="K14" s="206">
        <v>14.3</v>
      </c>
      <c r="L14" s="206">
        <v>15.2</v>
      </c>
      <c r="M14" s="206">
        <v>16.399999999999999</v>
      </c>
      <c r="N14" s="206">
        <v>17</v>
      </c>
      <c r="O14" s="206">
        <v>20.399999999999999</v>
      </c>
      <c r="P14" s="206">
        <v>23.5</v>
      </c>
      <c r="Q14" s="206">
        <v>25.1</v>
      </c>
      <c r="R14" s="206">
        <v>27.4</v>
      </c>
      <c r="S14" s="206">
        <v>31.5</v>
      </c>
      <c r="T14" s="206">
        <v>31.6</v>
      </c>
      <c r="U14" s="206">
        <v>36</v>
      </c>
      <c r="V14" s="206">
        <v>37.799999999999997</v>
      </c>
      <c r="Y14" s="195"/>
    </row>
    <row r="15" spans="1:25" ht="18" customHeight="1">
      <c r="A15" s="211" t="s">
        <v>447</v>
      </c>
      <c r="B15" s="203" t="s">
        <v>577</v>
      </c>
      <c r="C15" s="69" t="s">
        <v>353</v>
      </c>
      <c r="D15" s="208">
        <v>100</v>
      </c>
      <c r="E15" s="208">
        <v>104</v>
      </c>
      <c r="F15" s="208">
        <v>110</v>
      </c>
      <c r="G15" s="208">
        <v>108</v>
      </c>
      <c r="H15" s="208">
        <v>108</v>
      </c>
      <c r="I15" s="208">
        <v>109</v>
      </c>
      <c r="J15" s="208">
        <v>108</v>
      </c>
      <c r="K15" s="208">
        <v>111</v>
      </c>
      <c r="L15" s="208">
        <v>115</v>
      </c>
      <c r="M15" s="208">
        <v>122</v>
      </c>
      <c r="N15" s="208">
        <v>117</v>
      </c>
      <c r="O15" s="208">
        <v>115</v>
      </c>
      <c r="P15" s="208">
        <v>121</v>
      </c>
      <c r="Q15" s="208">
        <v>122</v>
      </c>
      <c r="R15" s="208">
        <v>126</v>
      </c>
      <c r="S15" s="205" t="s">
        <v>330</v>
      </c>
      <c r="T15" s="205" t="s">
        <v>330</v>
      </c>
      <c r="U15" s="205" t="s">
        <v>330</v>
      </c>
      <c r="V15" s="205" t="s">
        <v>330</v>
      </c>
      <c r="Y15" s="195"/>
    </row>
    <row r="16" spans="1:25" ht="18" customHeight="1">
      <c r="A16" s="202" t="s">
        <v>448</v>
      </c>
      <c r="B16" s="203" t="s">
        <v>449</v>
      </c>
      <c r="C16" s="69" t="s">
        <v>305</v>
      </c>
      <c r="D16" s="212">
        <v>1.5471127358244552</v>
      </c>
      <c r="E16" s="212">
        <v>-3.0254448709805115</v>
      </c>
      <c r="F16" s="212">
        <v>-3.8749931759867531</v>
      </c>
      <c r="G16" s="212">
        <v>-3.7042010879149205</v>
      </c>
      <c r="H16" s="212">
        <v>-3.3341583720806893</v>
      </c>
      <c r="I16" s="212">
        <v>-3.3194366147943244</v>
      </c>
      <c r="J16" s="212">
        <v>-1.6531520955271943</v>
      </c>
      <c r="K16" s="212">
        <v>0.26088695965273745</v>
      </c>
      <c r="L16" s="212">
        <v>-0.11635623937262665</v>
      </c>
      <c r="M16" s="212">
        <v>-3.1505112992848758</v>
      </c>
      <c r="N16" s="212">
        <v>-4.3786460770550617</v>
      </c>
      <c r="O16" s="212">
        <v>-0.88139859516773345</v>
      </c>
      <c r="P16" s="212">
        <v>9.324994262942983E-3</v>
      </c>
      <c r="Q16" s="212">
        <v>3.9980792146121977E-2</v>
      </c>
      <c r="R16" s="212">
        <v>0.57955271347222659</v>
      </c>
      <c r="S16" s="212">
        <v>0.94321253304379093</v>
      </c>
      <c r="T16" s="212">
        <v>1.184135796560416</v>
      </c>
      <c r="U16" s="212">
        <v>1.2417603752245769</v>
      </c>
      <c r="V16" s="212">
        <v>1.8665996884316032</v>
      </c>
      <c r="Y16" s="195"/>
    </row>
    <row r="17" spans="1:25" ht="18" customHeight="1">
      <c r="A17" s="202" t="s">
        <v>450</v>
      </c>
      <c r="B17" s="203" t="s">
        <v>588</v>
      </c>
      <c r="C17" s="69" t="s">
        <v>305</v>
      </c>
      <c r="D17" s="212" t="s">
        <v>331</v>
      </c>
      <c r="E17" s="212" t="s">
        <v>331</v>
      </c>
      <c r="F17" s="212" t="s">
        <v>331</v>
      </c>
      <c r="G17" s="212" t="s">
        <v>331</v>
      </c>
      <c r="H17" s="212" t="s">
        <v>331</v>
      </c>
      <c r="I17" s="212">
        <v>-2.0193280342567705</v>
      </c>
      <c r="J17" s="212">
        <v>-1.6316416253668846</v>
      </c>
      <c r="K17" s="212">
        <v>-0.72882484014146054</v>
      </c>
      <c r="L17" s="212">
        <v>-0.69120182442505129</v>
      </c>
      <c r="M17" s="212">
        <v>-0.30253001011975744</v>
      </c>
      <c r="N17" s="212">
        <v>-1.9258769377982166</v>
      </c>
      <c r="O17" s="212">
        <v>-1.0761868418717582</v>
      </c>
      <c r="P17" s="212">
        <v>0.24193552065450194</v>
      </c>
      <c r="Q17" s="212">
        <v>0.6387141533304278</v>
      </c>
      <c r="R17" s="212">
        <v>1.3184163915147438</v>
      </c>
      <c r="S17" s="212">
        <v>0.96523151100185833</v>
      </c>
      <c r="T17" s="212">
        <v>0.84919608711724692</v>
      </c>
      <c r="U17" s="212">
        <v>0.8910070337482443</v>
      </c>
      <c r="V17" s="212">
        <v>1.3869775344414137</v>
      </c>
      <c r="Y17" s="195"/>
    </row>
    <row r="18" spans="1:25" ht="18" customHeight="1">
      <c r="A18" s="202" t="s">
        <v>451</v>
      </c>
      <c r="B18" s="203" t="s">
        <v>589</v>
      </c>
      <c r="C18" s="69" t="s">
        <v>305</v>
      </c>
      <c r="D18" s="206">
        <v>59.1</v>
      </c>
      <c r="E18" s="206">
        <v>57.9</v>
      </c>
      <c r="F18" s="206">
        <v>59.7</v>
      </c>
      <c r="G18" s="206">
        <v>63.3</v>
      </c>
      <c r="H18" s="206">
        <v>65</v>
      </c>
      <c r="I18" s="206">
        <v>67.3</v>
      </c>
      <c r="J18" s="206">
        <v>66.7</v>
      </c>
      <c r="K18" s="206">
        <v>64</v>
      </c>
      <c r="L18" s="206">
        <v>65.5</v>
      </c>
      <c r="M18" s="206">
        <v>73</v>
      </c>
      <c r="N18" s="206">
        <v>82.4</v>
      </c>
      <c r="O18" s="206">
        <v>79.8</v>
      </c>
      <c r="P18" s="206">
        <v>81.099999999999994</v>
      </c>
      <c r="Q18" s="206">
        <v>78.7</v>
      </c>
      <c r="R18" s="206">
        <v>75.7</v>
      </c>
      <c r="S18" s="206">
        <v>72.099999999999994</v>
      </c>
      <c r="T18" s="206">
        <v>69.2</v>
      </c>
      <c r="U18" s="206">
        <v>65.3</v>
      </c>
      <c r="V18" s="206">
        <v>61.9</v>
      </c>
      <c r="Y18" s="195"/>
    </row>
    <row r="19" spans="1:25" ht="18" customHeight="1">
      <c r="A19" s="211" t="s">
        <v>452</v>
      </c>
      <c r="B19" s="203" t="s">
        <v>453</v>
      </c>
      <c r="C19" s="69" t="s">
        <v>305</v>
      </c>
      <c r="D19" s="206">
        <v>23.114328928590055</v>
      </c>
      <c r="E19" s="206">
        <v>21.778195108030236</v>
      </c>
      <c r="F19" s="206">
        <v>20.121785889760343</v>
      </c>
      <c r="G19" s="206">
        <v>19.523325058668728</v>
      </c>
      <c r="H19" s="206">
        <v>19.091013560101121</v>
      </c>
      <c r="I19" s="206">
        <v>19.07669852423841</v>
      </c>
      <c r="J19" s="206">
        <v>19.802899693092058</v>
      </c>
      <c r="K19" s="206">
        <v>20.056530175431575</v>
      </c>
      <c r="L19" s="206">
        <v>20.302966043455896</v>
      </c>
      <c r="M19" s="206">
        <v>19.267539752957195</v>
      </c>
      <c r="N19" s="206">
        <v>19.542505069411948</v>
      </c>
      <c r="O19" s="206">
        <v>20.370847502932925</v>
      </c>
      <c r="P19" s="206">
        <v>20.321093064171258</v>
      </c>
      <c r="Q19" s="206">
        <v>19.901470823625665</v>
      </c>
      <c r="R19" s="206">
        <v>20.040274233713532</v>
      </c>
      <c r="S19" s="206">
        <v>19.997590814733655</v>
      </c>
      <c r="T19" s="206">
        <v>20.306339938100251</v>
      </c>
      <c r="U19" s="206">
        <v>20.520525486981466</v>
      </c>
      <c r="V19" s="206">
        <v>21.161504259397145</v>
      </c>
      <c r="Y19" s="195"/>
    </row>
    <row r="20" spans="1:25" ht="18" customHeight="1">
      <c r="A20" s="211" t="s">
        <v>454</v>
      </c>
      <c r="B20" s="203" t="s">
        <v>455</v>
      </c>
      <c r="C20" s="69" t="s">
        <v>456</v>
      </c>
      <c r="D20" s="204">
        <v>28.904</v>
      </c>
      <c r="E20" s="204">
        <v>29.373000000000001</v>
      </c>
      <c r="F20" s="204">
        <v>29.292999999999999</v>
      </c>
      <c r="G20" s="204">
        <v>29.094000000000001</v>
      </c>
      <c r="H20" s="204">
        <v>29.474</v>
      </c>
      <c r="I20" s="204">
        <v>29.73</v>
      </c>
      <c r="J20" s="204">
        <v>30.927</v>
      </c>
      <c r="K20" s="204">
        <v>31.920999999999999</v>
      </c>
      <c r="L20" s="204">
        <v>32.319000000000003</v>
      </c>
      <c r="M20" s="204">
        <v>30.584</v>
      </c>
      <c r="N20" s="204">
        <v>31.940999999999999</v>
      </c>
      <c r="O20" s="204">
        <v>33.198</v>
      </c>
      <c r="P20" s="204">
        <v>33.274999999999999</v>
      </c>
      <c r="Q20" s="204">
        <v>33.326000000000001</v>
      </c>
      <c r="R20" s="204">
        <v>33.926000000000002</v>
      </c>
      <c r="S20" s="204">
        <v>34.219000000000001</v>
      </c>
      <c r="T20" s="204">
        <v>34.701000000000001</v>
      </c>
      <c r="U20" s="204">
        <v>35.423999999999999</v>
      </c>
      <c r="V20" s="204">
        <v>35.856999999999999</v>
      </c>
      <c r="Y20" s="195"/>
    </row>
    <row r="21" spans="1:25" ht="18" customHeight="1">
      <c r="A21" s="202" t="s">
        <v>457</v>
      </c>
      <c r="B21" s="203" t="s">
        <v>590</v>
      </c>
      <c r="C21" s="69" t="s">
        <v>458</v>
      </c>
      <c r="D21" s="208">
        <v>129.1</v>
      </c>
      <c r="E21" s="208">
        <v>128.30000000000001</v>
      </c>
      <c r="F21" s="208">
        <v>123.1</v>
      </c>
      <c r="G21" s="208">
        <v>115.1</v>
      </c>
      <c r="H21" s="208">
        <v>115.1</v>
      </c>
      <c r="I21" s="208">
        <v>114.3</v>
      </c>
      <c r="J21" s="208">
        <v>113.3</v>
      </c>
      <c r="K21" s="208">
        <v>112.8</v>
      </c>
      <c r="L21" s="208">
        <v>103.8</v>
      </c>
      <c r="M21" s="208">
        <v>93.9</v>
      </c>
      <c r="N21" s="208">
        <v>86.6</v>
      </c>
      <c r="O21" s="208">
        <v>80.900000000000006</v>
      </c>
      <c r="P21" s="208">
        <v>74.400000000000006</v>
      </c>
      <c r="Q21" s="208">
        <v>72.599999999999994</v>
      </c>
      <c r="R21" s="208">
        <v>69.2</v>
      </c>
      <c r="S21" s="208">
        <v>66.099999999999994</v>
      </c>
      <c r="T21" s="208">
        <v>61.538552608489148</v>
      </c>
      <c r="U21" s="208">
        <v>57.692297300845027</v>
      </c>
      <c r="V21" s="205" t="s">
        <v>330</v>
      </c>
      <c r="Y21" s="195"/>
    </row>
    <row r="22" spans="1:25" ht="18" customHeight="1">
      <c r="A22" s="202" t="s">
        <v>459</v>
      </c>
      <c r="B22" s="203" t="s">
        <v>591</v>
      </c>
      <c r="C22" s="69" t="s">
        <v>460</v>
      </c>
      <c r="D22" s="207" t="s">
        <v>331</v>
      </c>
      <c r="E22" s="207" t="s">
        <v>331</v>
      </c>
      <c r="F22" s="207" t="s">
        <v>331</v>
      </c>
      <c r="G22" s="207" t="s">
        <v>331</v>
      </c>
      <c r="H22" s="213">
        <v>-5.0958542649397405</v>
      </c>
      <c r="I22" s="213">
        <v>-4.9705094548255335</v>
      </c>
      <c r="J22" s="213">
        <v>-4.8483722748692824</v>
      </c>
      <c r="K22" s="213">
        <v>-4.7275170653836023</v>
      </c>
      <c r="L22" s="213">
        <v>-4.6092149588748317</v>
      </c>
      <c r="M22" s="213">
        <v>-4.3300228478796887</v>
      </c>
      <c r="N22" s="213">
        <v>-4.03548469319687</v>
      </c>
      <c r="O22" s="213">
        <v>-4.222514678534913</v>
      </c>
      <c r="P22" s="213">
        <v>-3.7982791069681623</v>
      </c>
      <c r="Q22" s="213">
        <v>-3.6362808941077853</v>
      </c>
      <c r="R22" s="213">
        <v>-3.693045076892735</v>
      </c>
      <c r="S22" s="213">
        <v>-2.8763849555183474</v>
      </c>
      <c r="T22" s="213">
        <v>-2.7154526725250165</v>
      </c>
      <c r="U22" s="213">
        <v>-2.7637777819233742</v>
      </c>
      <c r="V22" s="205" t="s">
        <v>330</v>
      </c>
      <c r="Y22" s="195"/>
    </row>
    <row r="23" spans="1:25" ht="18" customHeight="1">
      <c r="A23" s="202" t="s">
        <v>461</v>
      </c>
      <c r="B23" s="203" t="s">
        <v>592</v>
      </c>
      <c r="C23" s="69" t="s">
        <v>353</v>
      </c>
      <c r="D23" s="208">
        <v>100</v>
      </c>
      <c r="E23" s="205">
        <v>99.26991766942821</v>
      </c>
      <c r="F23" s="205">
        <v>98.452871058541831</v>
      </c>
      <c r="G23" s="205">
        <v>97.531218434539184</v>
      </c>
      <c r="H23" s="205">
        <v>96.596329608374063</v>
      </c>
      <c r="I23" s="205">
        <v>95.72731405770493</v>
      </c>
      <c r="J23" s="205">
        <v>94.803130755351191</v>
      </c>
      <c r="K23" s="205">
        <v>93.923657077029659</v>
      </c>
      <c r="L23" s="205">
        <v>92.924145648365808</v>
      </c>
      <c r="M23" s="205">
        <v>92.14069103096675</v>
      </c>
      <c r="N23" s="205">
        <v>91.542805913837583</v>
      </c>
      <c r="O23" s="205">
        <v>90.806632131878203</v>
      </c>
      <c r="P23" s="205">
        <v>90.584638641474456</v>
      </c>
      <c r="Q23" s="205">
        <v>90.430924087468412</v>
      </c>
      <c r="R23" s="205">
        <v>90.360768176184209</v>
      </c>
      <c r="S23" s="205">
        <v>91.128873174683676</v>
      </c>
      <c r="T23" s="205">
        <v>91.120530655516717</v>
      </c>
      <c r="U23" s="205">
        <v>90.956656261152332</v>
      </c>
      <c r="V23" s="205" t="s">
        <v>330</v>
      </c>
      <c r="Y23" s="195"/>
    </row>
    <row r="24" spans="1:25" ht="18" customHeight="1">
      <c r="A24" s="202" t="s">
        <v>462</v>
      </c>
      <c r="B24" s="203" t="s">
        <v>593</v>
      </c>
      <c r="C24" s="69" t="s">
        <v>351</v>
      </c>
      <c r="D24" s="207" t="s">
        <v>331</v>
      </c>
      <c r="E24" s="207" t="s">
        <v>331</v>
      </c>
      <c r="F24" s="207" t="s">
        <v>331</v>
      </c>
      <c r="G24" s="207" t="s">
        <v>331</v>
      </c>
      <c r="H24" s="207" t="s">
        <v>331</v>
      </c>
      <c r="I24" s="208">
        <v>100</v>
      </c>
      <c r="J24" s="204">
        <v>104.97914473901592</v>
      </c>
      <c r="K24" s="204">
        <v>108.19376964321856</v>
      </c>
      <c r="L24" s="204">
        <v>106.88626087115557</v>
      </c>
      <c r="M24" s="204">
        <v>97.806264369254833</v>
      </c>
      <c r="N24" s="204">
        <v>103.30752587166869</v>
      </c>
      <c r="O24" s="204">
        <v>105.50903734337018</v>
      </c>
      <c r="P24" s="204">
        <v>102.77523987333089</v>
      </c>
      <c r="Q24" s="204">
        <v>103.87883534251139</v>
      </c>
      <c r="R24" s="204">
        <v>106.19898482931916</v>
      </c>
      <c r="S24" s="204">
        <v>107.98810265249399</v>
      </c>
      <c r="T24" s="204">
        <v>109.48398483162251</v>
      </c>
      <c r="U24" s="204">
        <v>110.51008096234995</v>
      </c>
      <c r="V24" s="205" t="s">
        <v>330</v>
      </c>
      <c r="Y24" s="195"/>
    </row>
    <row r="25" spans="1:25" ht="18" customHeight="1">
      <c r="A25" s="202" t="s">
        <v>463</v>
      </c>
      <c r="B25" s="203" t="s">
        <v>594</v>
      </c>
      <c r="C25" s="69" t="s">
        <v>351</v>
      </c>
      <c r="D25" s="207" t="s">
        <v>331</v>
      </c>
      <c r="E25" s="207" t="s">
        <v>331</v>
      </c>
      <c r="F25" s="207" t="s">
        <v>331</v>
      </c>
      <c r="G25" s="207" t="s">
        <v>331</v>
      </c>
      <c r="H25" s="207" t="s">
        <v>331</v>
      </c>
      <c r="I25" s="208">
        <v>100</v>
      </c>
      <c r="J25" s="204">
        <v>99.151823784218209</v>
      </c>
      <c r="K25" s="204">
        <v>98.402093984708728</v>
      </c>
      <c r="L25" s="204">
        <v>97.159489341690787</v>
      </c>
      <c r="M25" s="204">
        <v>98.075004432664144</v>
      </c>
      <c r="N25" s="204">
        <v>97.925951044323355</v>
      </c>
      <c r="O25" s="204">
        <v>98.521580671322056</v>
      </c>
      <c r="P25" s="204">
        <v>97.764072346781205</v>
      </c>
      <c r="Q25" s="204">
        <v>97.505062792538382</v>
      </c>
      <c r="R25" s="204">
        <v>98.198266021319853</v>
      </c>
      <c r="S25" s="204">
        <v>98.916975529911809</v>
      </c>
      <c r="T25" s="204">
        <v>99.450247004258998</v>
      </c>
      <c r="U25" s="204">
        <v>99.260261564582734</v>
      </c>
      <c r="V25" s="205" t="s">
        <v>330</v>
      </c>
      <c r="Y25" s="195"/>
    </row>
    <row r="26" spans="1:25" ht="18" customHeight="1">
      <c r="A26" s="202" t="s">
        <v>464</v>
      </c>
      <c r="B26" s="203" t="s">
        <v>595</v>
      </c>
      <c r="C26" s="69" t="s">
        <v>305</v>
      </c>
      <c r="D26" s="207" t="s">
        <v>331</v>
      </c>
      <c r="E26" s="207" t="s">
        <v>331</v>
      </c>
      <c r="F26" s="207" t="s">
        <v>331</v>
      </c>
      <c r="G26" s="207" t="s">
        <v>331</v>
      </c>
      <c r="H26" s="207" t="s">
        <v>331</v>
      </c>
      <c r="I26" s="207" t="s">
        <v>331</v>
      </c>
      <c r="J26" s="207" t="s">
        <v>331</v>
      </c>
      <c r="K26" s="207" t="s">
        <v>331</v>
      </c>
      <c r="L26" s="207" t="s">
        <v>331</v>
      </c>
      <c r="M26" s="207" t="s">
        <v>331</v>
      </c>
      <c r="N26" s="207" t="s">
        <v>331</v>
      </c>
      <c r="O26" s="207" t="s">
        <v>331</v>
      </c>
      <c r="P26" s="206">
        <v>3.6</v>
      </c>
      <c r="Q26" s="206">
        <v>4.4000000000000004</v>
      </c>
      <c r="R26" s="206">
        <v>5.9</v>
      </c>
      <c r="S26" s="206">
        <v>7.5</v>
      </c>
      <c r="T26" s="206">
        <v>8.6</v>
      </c>
      <c r="U26" s="206">
        <v>8.3000000000000007</v>
      </c>
      <c r="V26" s="205" t="s">
        <v>330</v>
      </c>
      <c r="Y26" s="195"/>
    </row>
    <row r="27" spans="1:25" ht="18" customHeight="1">
      <c r="A27" s="202" t="s">
        <v>465</v>
      </c>
      <c r="B27" s="203" t="s">
        <v>466</v>
      </c>
      <c r="C27" s="69" t="s">
        <v>351</v>
      </c>
      <c r="D27" s="207" t="s">
        <v>331</v>
      </c>
      <c r="E27" s="207" t="s">
        <v>331</v>
      </c>
      <c r="F27" s="207" t="s">
        <v>331</v>
      </c>
      <c r="G27" s="207" t="s">
        <v>331</v>
      </c>
      <c r="H27" s="207" t="s">
        <v>331</v>
      </c>
      <c r="I27" s="208">
        <v>100</v>
      </c>
      <c r="J27" s="204">
        <v>98.014250093508991</v>
      </c>
      <c r="K27" s="204">
        <v>93.251172702833827</v>
      </c>
      <c r="L27" s="204">
        <v>98.843384905828785</v>
      </c>
      <c r="M27" s="204">
        <v>98.464208178939643</v>
      </c>
      <c r="N27" s="204">
        <v>101.86032389642078</v>
      </c>
      <c r="O27" s="204">
        <v>97.532079206445019</v>
      </c>
      <c r="P27" s="204">
        <v>96.80382906838129</v>
      </c>
      <c r="Q27" s="204">
        <v>98.277494130014631</v>
      </c>
      <c r="R27" s="204">
        <v>91.719261424661383</v>
      </c>
      <c r="S27" s="204">
        <v>93.60164657710348</v>
      </c>
      <c r="T27" s="205" t="s">
        <v>330</v>
      </c>
      <c r="U27" s="205" t="s">
        <v>330</v>
      </c>
      <c r="V27" s="205" t="s">
        <v>330</v>
      </c>
      <c r="Y27" s="195"/>
    </row>
    <row r="28" spans="1:25" ht="18" customHeight="1">
      <c r="A28" s="202" t="s">
        <v>465</v>
      </c>
      <c r="B28" s="203" t="s">
        <v>467</v>
      </c>
      <c r="C28" s="69" t="s">
        <v>351</v>
      </c>
      <c r="D28" s="207" t="s">
        <v>331</v>
      </c>
      <c r="E28" s="207" t="s">
        <v>331</v>
      </c>
      <c r="F28" s="207" t="s">
        <v>331</v>
      </c>
      <c r="G28" s="207" t="s">
        <v>331</v>
      </c>
      <c r="H28" s="207" t="s">
        <v>331</v>
      </c>
      <c r="I28" s="208">
        <v>100</v>
      </c>
      <c r="J28" s="204">
        <v>98.534958734829587</v>
      </c>
      <c r="K28" s="204">
        <v>96.199965492699221</v>
      </c>
      <c r="L28" s="204">
        <v>102.48904801139078</v>
      </c>
      <c r="M28" s="204">
        <v>101.75212971154731</v>
      </c>
      <c r="N28" s="204">
        <v>105.13620654045619</v>
      </c>
      <c r="O28" s="204">
        <v>102.34193585167748</v>
      </c>
      <c r="P28" s="204">
        <v>102.14223188342272</v>
      </c>
      <c r="Q28" s="204">
        <v>103.31603596284543</v>
      </c>
      <c r="R28" s="204">
        <v>97.38535078845031</v>
      </c>
      <c r="S28" s="204">
        <v>98.399219556199114</v>
      </c>
      <c r="T28" s="205" t="s">
        <v>330</v>
      </c>
      <c r="U28" s="205" t="s">
        <v>330</v>
      </c>
      <c r="V28" s="205" t="s">
        <v>330</v>
      </c>
      <c r="Y28" s="195"/>
    </row>
    <row r="29" spans="1:25" ht="18" customHeight="1">
      <c r="A29" s="211" t="s">
        <v>468</v>
      </c>
      <c r="B29" s="203" t="s">
        <v>596</v>
      </c>
      <c r="C29" s="69" t="s">
        <v>469</v>
      </c>
      <c r="D29" s="207" t="s">
        <v>331</v>
      </c>
      <c r="E29" s="207" t="s">
        <v>331</v>
      </c>
      <c r="F29" s="207" t="s">
        <v>331</v>
      </c>
      <c r="G29" s="207" t="s">
        <v>331</v>
      </c>
      <c r="H29" s="207" t="s">
        <v>331</v>
      </c>
      <c r="I29" s="214">
        <v>1958</v>
      </c>
      <c r="J29" s="214">
        <v>1985</v>
      </c>
      <c r="K29" s="214">
        <v>1956</v>
      </c>
      <c r="L29" s="214">
        <v>1917</v>
      </c>
      <c r="M29" s="214">
        <v>1906</v>
      </c>
      <c r="N29" s="214">
        <v>1913</v>
      </c>
      <c r="O29" s="214">
        <v>1903</v>
      </c>
      <c r="P29" s="214">
        <v>1834</v>
      </c>
      <c r="Q29" s="214">
        <v>1877</v>
      </c>
      <c r="R29" s="214">
        <v>1926</v>
      </c>
      <c r="S29" s="214">
        <v>2031</v>
      </c>
      <c r="T29" s="214">
        <v>2111</v>
      </c>
      <c r="U29" s="214">
        <v>2233</v>
      </c>
      <c r="V29" s="214">
        <v>2226</v>
      </c>
      <c r="Y29" s="195"/>
    </row>
    <row r="30" spans="1:25" ht="18" customHeight="1">
      <c r="A30" s="211" t="s">
        <v>470</v>
      </c>
      <c r="B30" s="203" t="s">
        <v>597</v>
      </c>
      <c r="C30" s="69" t="s">
        <v>359</v>
      </c>
      <c r="D30" s="207" t="s">
        <v>331</v>
      </c>
      <c r="E30" s="207" t="s">
        <v>331</v>
      </c>
      <c r="F30" s="207" t="s">
        <v>331</v>
      </c>
      <c r="G30" s="207" t="s">
        <v>331</v>
      </c>
      <c r="H30" s="207" t="s">
        <v>331</v>
      </c>
      <c r="I30" s="207" t="s">
        <v>331</v>
      </c>
      <c r="J30" s="207" t="s">
        <v>331</v>
      </c>
      <c r="K30" s="207" t="s">
        <v>331</v>
      </c>
      <c r="L30" s="207" t="s">
        <v>331</v>
      </c>
      <c r="M30" s="207" t="s">
        <v>331</v>
      </c>
      <c r="N30" s="207" t="s">
        <v>331</v>
      </c>
      <c r="O30" s="207" t="s">
        <v>331</v>
      </c>
      <c r="P30" s="207" t="s">
        <v>331</v>
      </c>
      <c r="Q30" s="207" t="s">
        <v>331</v>
      </c>
      <c r="R30" s="207" t="s">
        <v>331</v>
      </c>
      <c r="S30" s="214">
        <v>100</v>
      </c>
      <c r="T30" s="214">
        <v>136.80175621252297</v>
      </c>
      <c r="U30" s="214">
        <v>147.73536028184009</v>
      </c>
      <c r="V30" s="218" t="s">
        <v>330</v>
      </c>
      <c r="Y30" s="195"/>
    </row>
    <row r="31" spans="1:25" ht="18" customHeight="1">
      <c r="A31" s="211" t="s">
        <v>471</v>
      </c>
      <c r="B31" s="203" t="s">
        <v>598</v>
      </c>
      <c r="C31" s="69" t="s">
        <v>359</v>
      </c>
      <c r="D31" s="207" t="s">
        <v>331</v>
      </c>
      <c r="E31" s="207" t="s">
        <v>331</v>
      </c>
      <c r="F31" s="207" t="s">
        <v>331</v>
      </c>
      <c r="G31" s="207" t="s">
        <v>331</v>
      </c>
      <c r="H31" s="207" t="s">
        <v>331</v>
      </c>
      <c r="I31" s="207" t="s">
        <v>331</v>
      </c>
      <c r="J31" s="207" t="s">
        <v>331</v>
      </c>
      <c r="K31" s="207" t="s">
        <v>331</v>
      </c>
      <c r="L31" s="207" t="s">
        <v>331</v>
      </c>
      <c r="M31" s="207" t="s">
        <v>331</v>
      </c>
      <c r="N31" s="207" t="s">
        <v>331</v>
      </c>
      <c r="O31" s="207" t="s">
        <v>331</v>
      </c>
      <c r="P31" s="207" t="s">
        <v>331</v>
      </c>
      <c r="Q31" s="207" t="s">
        <v>331</v>
      </c>
      <c r="R31" s="207" t="s">
        <v>331</v>
      </c>
      <c r="S31" s="214">
        <v>100</v>
      </c>
      <c r="T31" s="214">
        <v>98.163356139997546</v>
      </c>
      <c r="U31" s="214" t="s">
        <v>330</v>
      </c>
      <c r="V31" s="218" t="s">
        <v>330</v>
      </c>
      <c r="Y31" s="195"/>
    </row>
    <row r="32" spans="1:25" ht="18" customHeight="1">
      <c r="A32" s="202" t="s">
        <v>472</v>
      </c>
      <c r="B32" s="203" t="s">
        <v>599</v>
      </c>
      <c r="C32" s="69" t="s">
        <v>350</v>
      </c>
      <c r="D32" s="204">
        <v>83.548649846561915</v>
      </c>
      <c r="E32" s="204">
        <v>84.754400497727474</v>
      </c>
      <c r="F32" s="204">
        <v>83.047631478970303</v>
      </c>
      <c r="G32" s="204">
        <v>82.780199869168158</v>
      </c>
      <c r="H32" s="204">
        <v>81.465189595063592</v>
      </c>
      <c r="I32" s="204">
        <v>79.404440125266433</v>
      </c>
      <c r="J32" s="204">
        <v>79.987511847188514</v>
      </c>
      <c r="K32" s="204">
        <v>77.853513868121851</v>
      </c>
      <c r="L32" s="204">
        <v>77.989741468321725</v>
      </c>
      <c r="M32" s="204">
        <v>72.586681721379136</v>
      </c>
      <c r="N32" s="204">
        <v>75.343521632417065</v>
      </c>
      <c r="O32" s="204">
        <v>73.566050308212596</v>
      </c>
      <c r="P32" s="204">
        <v>73.910220529095312</v>
      </c>
      <c r="Q32" s="204">
        <v>75.320193369188331</v>
      </c>
      <c r="R32" s="204">
        <v>72.198381306193852</v>
      </c>
      <c r="S32" s="204">
        <v>72.517653251121331</v>
      </c>
      <c r="T32" s="204">
        <v>72.826090226119035</v>
      </c>
      <c r="U32" s="204">
        <v>72.471368501326481</v>
      </c>
      <c r="V32" s="204">
        <v>69.440857916724653</v>
      </c>
      <c r="Y32" s="195"/>
    </row>
    <row r="33" spans="1:25" ht="18" customHeight="1">
      <c r="A33" s="202" t="s">
        <v>473</v>
      </c>
      <c r="B33" s="203" t="s">
        <v>600</v>
      </c>
      <c r="C33" s="69" t="s">
        <v>474</v>
      </c>
      <c r="D33" s="207" t="s">
        <v>331</v>
      </c>
      <c r="E33" s="207" t="s">
        <v>331</v>
      </c>
      <c r="F33" s="207" t="s">
        <v>331</v>
      </c>
      <c r="G33" s="207" t="s">
        <v>331</v>
      </c>
      <c r="H33" s="207" t="s">
        <v>331</v>
      </c>
      <c r="I33" s="207" t="s">
        <v>331</v>
      </c>
      <c r="J33" s="207" t="s">
        <v>331</v>
      </c>
      <c r="K33" s="207" t="s">
        <v>331</v>
      </c>
      <c r="L33" s="207" t="s">
        <v>331</v>
      </c>
      <c r="M33" s="207" t="s">
        <v>331</v>
      </c>
      <c r="N33" s="207" t="s">
        <v>331</v>
      </c>
      <c r="O33" s="205">
        <v>1.56</v>
      </c>
      <c r="P33" s="205">
        <v>1.66</v>
      </c>
      <c r="Q33" s="205">
        <v>1.95</v>
      </c>
      <c r="R33" s="205">
        <v>2.34</v>
      </c>
      <c r="S33" s="205">
        <v>2.6840000000000002</v>
      </c>
      <c r="T33" s="205">
        <v>3.3620000000000001</v>
      </c>
      <c r="U33" s="205">
        <v>3.65</v>
      </c>
      <c r="V33" s="205">
        <v>3.3660000000000001</v>
      </c>
      <c r="Y33" s="195"/>
    </row>
    <row r="34" spans="1:25" ht="18" customHeight="1">
      <c r="A34" s="202" t="s">
        <v>475</v>
      </c>
      <c r="B34" s="203" t="s">
        <v>618</v>
      </c>
      <c r="C34" s="69"/>
      <c r="D34" s="205"/>
      <c r="E34" s="215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05"/>
      <c r="V34" s="205"/>
      <c r="Y34" s="195"/>
    </row>
    <row r="35" spans="1:25" ht="18" customHeight="1">
      <c r="A35" s="202"/>
      <c r="B35" s="216" t="s">
        <v>619</v>
      </c>
      <c r="C35" s="69" t="s">
        <v>476</v>
      </c>
      <c r="D35" s="205">
        <v>3.8322600000000002</v>
      </c>
      <c r="E35" s="205">
        <v>3.9577599999999999</v>
      </c>
      <c r="F35" s="205">
        <v>4.1815199999999999</v>
      </c>
      <c r="G35" s="205">
        <v>3.7407499999999998</v>
      </c>
      <c r="H35" s="205">
        <v>3.5824400000000001</v>
      </c>
      <c r="I35" s="205">
        <v>3.57734</v>
      </c>
      <c r="J35" s="205">
        <v>3.51546</v>
      </c>
      <c r="K35" s="205">
        <v>3.5240399999999998</v>
      </c>
      <c r="L35" s="205">
        <v>3.6863800000000002</v>
      </c>
      <c r="M35" s="205">
        <v>3.6021700000000001</v>
      </c>
      <c r="N35" s="205">
        <v>3.7537199999999999</v>
      </c>
      <c r="O35" s="205">
        <v>3.7846000000000002</v>
      </c>
      <c r="P35" s="205">
        <v>3.4474900000000002</v>
      </c>
      <c r="Q35" s="205">
        <v>3.4101699999999999</v>
      </c>
      <c r="R35" s="205">
        <v>3.35181</v>
      </c>
      <c r="S35" s="205">
        <v>3.1455199999999999</v>
      </c>
      <c r="T35" s="205">
        <v>2.9536899999999999</v>
      </c>
      <c r="U35" s="205">
        <v>3.1910699999999999</v>
      </c>
      <c r="V35" s="205" t="s">
        <v>330</v>
      </c>
      <c r="Y35" s="195"/>
    </row>
    <row r="36" spans="1:25" ht="18" customHeight="1">
      <c r="A36" s="202"/>
      <c r="B36" s="216" t="s">
        <v>620</v>
      </c>
      <c r="C36" s="69" t="s">
        <v>476</v>
      </c>
      <c r="D36" s="205">
        <v>4.0335299999999998</v>
      </c>
      <c r="E36" s="205">
        <v>3.8469199999999999</v>
      </c>
      <c r="F36" s="205">
        <v>3.7756400000000001</v>
      </c>
      <c r="G36" s="205">
        <v>3.6314799999999998</v>
      </c>
      <c r="H36" s="205">
        <v>3.59768</v>
      </c>
      <c r="I36" s="205">
        <v>3.5666600000000002</v>
      </c>
      <c r="J36" s="205">
        <v>3.5697700000000001</v>
      </c>
      <c r="K36" s="205">
        <v>3.4929899999999998</v>
      </c>
      <c r="L36" s="205">
        <v>3.4584999999999999</v>
      </c>
      <c r="M36" s="205">
        <v>3.3919299999999999</v>
      </c>
      <c r="N36" s="205">
        <v>3.39717</v>
      </c>
      <c r="O36" s="205">
        <v>3.30884</v>
      </c>
      <c r="P36" s="205">
        <v>3.1785000000000001</v>
      </c>
      <c r="Q36" s="205">
        <v>3.16622</v>
      </c>
      <c r="R36" s="205">
        <v>3.0967500000000001</v>
      </c>
      <c r="S36" s="205">
        <v>2.9889100000000002</v>
      </c>
      <c r="T36" s="205">
        <v>2.93161</v>
      </c>
      <c r="U36" s="205">
        <v>2.98814</v>
      </c>
      <c r="V36" s="205" t="s">
        <v>330</v>
      </c>
      <c r="Y36" s="195"/>
    </row>
    <row r="37" spans="1:25" ht="18" customHeight="1">
      <c r="A37" s="202" t="s">
        <v>477</v>
      </c>
      <c r="B37" s="203" t="s">
        <v>578</v>
      </c>
      <c r="C37" s="69" t="s">
        <v>305</v>
      </c>
      <c r="D37" s="207" t="s">
        <v>331</v>
      </c>
      <c r="E37" s="207" t="s">
        <v>331</v>
      </c>
      <c r="F37" s="207" t="s">
        <v>331</v>
      </c>
      <c r="G37" s="210">
        <v>31.03448275862069</v>
      </c>
      <c r="H37" s="210">
        <v>24.137931034482758</v>
      </c>
      <c r="I37" s="210">
        <v>20.689655172413794</v>
      </c>
      <c r="J37" s="210">
        <v>13.793103448275861</v>
      </c>
      <c r="K37" s="210">
        <v>20.689655172413794</v>
      </c>
      <c r="L37" s="210">
        <v>20.689655172413794</v>
      </c>
      <c r="M37" s="210">
        <v>34.482758620689658</v>
      </c>
      <c r="N37" s="210">
        <v>41.379310344827587</v>
      </c>
      <c r="O37" s="210">
        <v>44.827586206896555</v>
      </c>
      <c r="P37" s="210">
        <v>41.379310344827587</v>
      </c>
      <c r="Q37" s="210">
        <v>44.827586206896555</v>
      </c>
      <c r="R37" s="210">
        <v>44.827586206896555</v>
      </c>
      <c r="S37" s="210">
        <v>41.379310344827587</v>
      </c>
      <c r="T37" s="210">
        <v>55.172413793103445</v>
      </c>
      <c r="U37" s="210">
        <v>48.275862068965516</v>
      </c>
      <c r="V37" s="205" t="s">
        <v>330</v>
      </c>
      <c r="Y37" s="195"/>
    </row>
    <row r="38" spans="1:25" ht="18" customHeight="1">
      <c r="A38" s="211" t="s">
        <v>478</v>
      </c>
      <c r="B38" s="203" t="s">
        <v>579</v>
      </c>
      <c r="C38" s="69" t="s">
        <v>479</v>
      </c>
      <c r="D38" s="204">
        <v>71.900000000000006</v>
      </c>
      <c r="E38" s="204">
        <v>71.099999999999994</v>
      </c>
      <c r="F38" s="204">
        <v>69.7</v>
      </c>
      <c r="G38" s="204">
        <v>69.8</v>
      </c>
      <c r="H38" s="204">
        <v>72.400000000000006</v>
      </c>
      <c r="I38" s="204">
        <v>71.099999999999994</v>
      </c>
      <c r="J38" s="204">
        <v>70.2</v>
      </c>
      <c r="K38" s="204">
        <v>70.2</v>
      </c>
      <c r="L38" s="204">
        <v>70.400000000000006</v>
      </c>
      <c r="M38" s="204">
        <v>67.400000000000006</v>
      </c>
      <c r="N38" s="204">
        <v>68</v>
      </c>
      <c r="O38" s="204">
        <v>66.599999999999994</v>
      </c>
      <c r="P38" s="204">
        <v>70.8</v>
      </c>
      <c r="Q38" s="204">
        <v>68</v>
      </c>
      <c r="R38" s="204">
        <v>67.2</v>
      </c>
      <c r="S38" s="204">
        <v>70.3</v>
      </c>
      <c r="T38" s="205" t="s">
        <v>330</v>
      </c>
      <c r="U38" s="205" t="s">
        <v>330</v>
      </c>
      <c r="V38" s="205" t="s">
        <v>330</v>
      </c>
      <c r="Y38" s="195"/>
    </row>
    <row r="39" spans="1:25" ht="18" customHeight="1">
      <c r="A39" s="211" t="s">
        <v>480</v>
      </c>
      <c r="B39" s="203" t="s">
        <v>580</v>
      </c>
      <c r="C39" s="69" t="s">
        <v>481</v>
      </c>
      <c r="D39" s="206">
        <v>79.03</v>
      </c>
      <c r="E39" s="206">
        <v>77.080000000000013</v>
      </c>
      <c r="F39" s="206">
        <v>76.400000000000006</v>
      </c>
      <c r="G39" s="206">
        <v>72.330000000000013</v>
      </c>
      <c r="H39" s="206">
        <v>74.710000000000008</v>
      </c>
      <c r="I39" s="206">
        <v>76.89</v>
      </c>
      <c r="J39" s="206">
        <v>75.44</v>
      </c>
      <c r="K39" s="206">
        <v>74.680000000000007</v>
      </c>
      <c r="L39" s="206">
        <v>71.740000000000009</v>
      </c>
      <c r="M39" s="206">
        <v>72.42</v>
      </c>
      <c r="N39" s="206">
        <v>73.16</v>
      </c>
      <c r="O39" s="206">
        <v>68.34</v>
      </c>
      <c r="P39" s="206">
        <v>69.45</v>
      </c>
      <c r="Q39" s="206">
        <v>70.28</v>
      </c>
      <c r="R39" s="206">
        <v>68.989999999999995</v>
      </c>
      <c r="S39" s="206">
        <v>67.97</v>
      </c>
      <c r="T39" s="205" t="s">
        <v>330</v>
      </c>
      <c r="U39" s="205" t="s">
        <v>330</v>
      </c>
      <c r="V39" s="205" t="s">
        <v>330</v>
      </c>
      <c r="Y39" s="195"/>
    </row>
    <row r="40" spans="1:25" ht="18" customHeight="1">
      <c r="A40" s="211" t="s">
        <v>482</v>
      </c>
      <c r="B40" s="203" t="s">
        <v>581</v>
      </c>
      <c r="C40" s="69" t="s">
        <v>474</v>
      </c>
      <c r="D40" s="207" t="s">
        <v>331</v>
      </c>
      <c r="E40" s="207" t="s">
        <v>331</v>
      </c>
      <c r="F40" s="207" t="s">
        <v>331</v>
      </c>
      <c r="G40" s="207" t="s">
        <v>331</v>
      </c>
      <c r="H40" s="207" t="s">
        <v>331</v>
      </c>
      <c r="I40" s="207" t="s">
        <v>331</v>
      </c>
      <c r="J40" s="207" t="s">
        <v>331</v>
      </c>
      <c r="K40" s="207" t="s">
        <v>331</v>
      </c>
      <c r="L40" s="207" t="s">
        <v>331</v>
      </c>
      <c r="M40" s="204">
        <v>3</v>
      </c>
      <c r="N40" s="204">
        <v>20</v>
      </c>
      <c r="O40" s="204">
        <v>12</v>
      </c>
      <c r="P40" s="204">
        <v>24.9</v>
      </c>
      <c r="Q40" s="204">
        <v>36.299999999999997</v>
      </c>
      <c r="R40" s="204">
        <v>31</v>
      </c>
      <c r="S40" s="204">
        <v>15.7</v>
      </c>
      <c r="T40" s="204">
        <v>59.75</v>
      </c>
      <c r="U40" s="204">
        <v>67.95</v>
      </c>
      <c r="V40" s="204">
        <v>63</v>
      </c>
      <c r="Y40" s="195"/>
    </row>
    <row r="41" spans="1:25" ht="18" customHeight="1">
      <c r="A41" s="217" t="s">
        <v>409</v>
      </c>
    </row>
    <row r="42" spans="1:25" ht="15" customHeight="1">
      <c r="A42" s="65" t="s">
        <v>483</v>
      </c>
    </row>
    <row r="43" spans="1:25" ht="15" customHeight="1">
      <c r="A43" s="65" t="s">
        <v>487</v>
      </c>
    </row>
    <row r="44" spans="1:25" ht="15" customHeight="1">
      <c r="A44" s="65" t="s">
        <v>582</v>
      </c>
    </row>
    <row r="45" spans="1:25" ht="15" customHeight="1">
      <c r="A45" s="177" t="s">
        <v>603</v>
      </c>
    </row>
    <row r="46" spans="1:25" ht="15" customHeight="1">
      <c r="A46" s="75" t="s">
        <v>604</v>
      </c>
    </row>
    <row r="47" spans="1:25" ht="15" customHeight="1">
      <c r="A47" s="65" t="s">
        <v>605</v>
      </c>
    </row>
    <row r="48" spans="1:25" ht="15" customHeight="1">
      <c r="A48" s="65" t="s">
        <v>584</v>
      </c>
    </row>
    <row r="49" spans="1:1" ht="15" customHeight="1">
      <c r="A49" s="177" t="s">
        <v>583</v>
      </c>
    </row>
    <row r="50" spans="1:1" ht="15" customHeight="1">
      <c r="A50" s="65" t="s">
        <v>586</v>
      </c>
    </row>
    <row r="51" spans="1:1" ht="15" customHeight="1">
      <c r="A51" s="177" t="s">
        <v>585</v>
      </c>
    </row>
    <row r="52" spans="1:1" ht="15" customHeight="1">
      <c r="A52" s="65" t="s">
        <v>576</v>
      </c>
    </row>
    <row r="53" spans="1:1" ht="15" customHeight="1">
      <c r="A53" s="65" t="s">
        <v>606</v>
      </c>
    </row>
    <row r="54" spans="1:1" ht="15" customHeight="1">
      <c r="A54" s="65" t="s">
        <v>587</v>
      </c>
    </row>
    <row r="55" spans="1:1" ht="15" customHeight="1">
      <c r="A55" s="65" t="s">
        <v>607</v>
      </c>
    </row>
    <row r="56" spans="1:1" ht="15" customHeight="1">
      <c r="A56" s="65" t="s">
        <v>608</v>
      </c>
    </row>
    <row r="57" spans="1:1" ht="15" customHeight="1">
      <c r="A57" s="65" t="s">
        <v>601</v>
      </c>
    </row>
    <row r="58" spans="1:1" ht="15" customHeight="1">
      <c r="A58" s="75" t="s">
        <v>602</v>
      </c>
    </row>
    <row r="59" spans="1:1" ht="15" customHeight="1">
      <c r="A59" s="65" t="s">
        <v>609</v>
      </c>
    </row>
    <row r="60" spans="1:1" ht="15" customHeight="1">
      <c r="A60" s="65" t="s">
        <v>610</v>
      </c>
    </row>
    <row r="61" spans="1:1" ht="15" customHeight="1">
      <c r="A61" s="65" t="s">
        <v>611</v>
      </c>
    </row>
    <row r="62" spans="1:1" ht="15" customHeight="1">
      <c r="A62" s="177" t="s">
        <v>612</v>
      </c>
    </row>
    <row r="63" spans="1:1" ht="15" customHeight="1">
      <c r="A63" s="65" t="s">
        <v>613</v>
      </c>
    </row>
    <row r="64" spans="1:1" ht="15" customHeight="1">
      <c r="A64" s="75" t="s">
        <v>614</v>
      </c>
    </row>
    <row r="65" spans="1:2" ht="15" customHeight="1">
      <c r="A65" s="177" t="s">
        <v>484</v>
      </c>
    </row>
    <row r="66" spans="1:2" ht="15" customHeight="1">
      <c r="A66" s="75" t="s">
        <v>615</v>
      </c>
    </row>
    <row r="67" spans="1:2" ht="15" customHeight="1">
      <c r="A67" s="75" t="s">
        <v>616</v>
      </c>
    </row>
    <row r="68" spans="1:2" ht="15" customHeight="1">
      <c r="A68" s="65" t="s">
        <v>617</v>
      </c>
    </row>
    <row r="69" spans="1:2" ht="15" customHeight="1">
      <c r="A69" s="177" t="s">
        <v>485</v>
      </c>
    </row>
    <row r="70" spans="1:2" ht="15" customHeight="1">
      <c r="A70" s="65" t="s">
        <v>621</v>
      </c>
    </row>
    <row r="71" spans="1:2" ht="15" customHeight="1">
      <c r="A71" s="177" t="s">
        <v>626</v>
      </c>
    </row>
    <row r="72" spans="1:2" ht="15" customHeight="1">
      <c r="A72" s="177" t="s">
        <v>622</v>
      </c>
    </row>
    <row r="73" spans="1:2" ht="15" customHeight="1">
      <c r="A73" s="65" t="s">
        <v>627</v>
      </c>
    </row>
    <row r="74" spans="1:2" ht="15" customHeight="1">
      <c r="A74" s="177" t="s">
        <v>623</v>
      </c>
    </row>
    <row r="75" spans="1:2" ht="15" customHeight="1">
      <c r="A75" s="65" t="s">
        <v>624</v>
      </c>
    </row>
    <row r="76" spans="1:2" ht="15" customHeight="1">
      <c r="A76" s="65" t="s">
        <v>625</v>
      </c>
      <c r="B76" s="203"/>
    </row>
    <row r="77" spans="1:2" ht="15" customHeight="1">
      <c r="A77" s="65" t="s">
        <v>628</v>
      </c>
      <c r="B77" s="203"/>
    </row>
    <row r="78" spans="1:2" ht="15" customHeight="1">
      <c r="A78" s="177" t="s">
        <v>486</v>
      </c>
    </row>
    <row r="79" spans="1:2" ht="15" customHeight="1">
      <c r="A79" s="65" t="s">
        <v>629</v>
      </c>
    </row>
  </sheetData>
  <pageMargins left="0.59055118110236227" right="0.39370078740157483" top="0.59055118110236227" bottom="0.39370078740157483" header="0.11811023622047245" footer="0.19685039370078741"/>
  <pageSetup paperSize="9" scale="70" pageOrder="overThenDown" orientation="portrait" r:id="rId1"/>
  <headerFooter alignWithMargins="0">
    <oddFooter>&amp;L&amp;"MetaNormalLF-Roman,Standard"Statistisches Bundesamt, Tabellen zu den UGR, Teil 1, 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2"/>
  <sheetViews>
    <sheetView workbookViewId="0"/>
  </sheetViews>
  <sheetFormatPr baseColWidth="10" defaultRowHeight="12.75"/>
  <cols>
    <col min="1" max="1" width="8.7109375" style="65" customWidth="1"/>
    <col min="2" max="2" width="52.7109375" style="177" customWidth="1"/>
    <col min="3" max="3" width="11.7109375" style="172" customWidth="1"/>
    <col min="4" max="7" width="11.7109375" style="172" hidden="1" customWidth="1"/>
    <col min="8" max="8" width="11.7109375" style="172" customWidth="1"/>
    <col min="9" max="12" width="11.7109375" style="172" hidden="1" customWidth="1"/>
    <col min="13" max="13" width="11.7109375" style="172" customWidth="1"/>
    <col min="14" max="17" width="11.7109375" style="172" hidden="1" customWidth="1"/>
    <col min="18" max="19" width="11.7109375" style="172" customWidth="1"/>
    <col min="20" max="254" width="11.42578125" style="172"/>
    <col min="255" max="255" width="5.7109375" style="172" customWidth="1"/>
    <col min="256" max="256" width="11.7109375" style="172" customWidth="1"/>
    <col min="257" max="257" width="52.7109375" style="172" customWidth="1"/>
    <col min="258" max="274" width="10.5703125" style="172" customWidth="1"/>
    <col min="275" max="275" width="5.7109375" style="172" customWidth="1"/>
    <col min="276" max="510" width="11.42578125" style="172"/>
    <col min="511" max="511" width="5.7109375" style="172" customWidth="1"/>
    <col min="512" max="512" width="11.7109375" style="172" customWidth="1"/>
    <col min="513" max="513" width="52.7109375" style="172" customWidth="1"/>
    <col min="514" max="530" width="10.5703125" style="172" customWidth="1"/>
    <col min="531" max="531" width="5.7109375" style="172" customWidth="1"/>
    <col min="532" max="766" width="11.42578125" style="172"/>
    <col min="767" max="767" width="5.7109375" style="172" customWidth="1"/>
    <col min="768" max="768" width="11.7109375" style="172" customWidth="1"/>
    <col min="769" max="769" width="52.7109375" style="172" customWidth="1"/>
    <col min="770" max="786" width="10.5703125" style="172" customWidth="1"/>
    <col min="787" max="787" width="5.7109375" style="172" customWidth="1"/>
    <col min="788" max="1022" width="11.42578125" style="172"/>
    <col min="1023" max="1023" width="5.7109375" style="172" customWidth="1"/>
    <col min="1024" max="1024" width="11.7109375" style="172" customWidth="1"/>
    <col min="1025" max="1025" width="52.7109375" style="172" customWidth="1"/>
    <col min="1026" max="1042" width="10.5703125" style="172" customWidth="1"/>
    <col min="1043" max="1043" width="5.7109375" style="172" customWidth="1"/>
    <col min="1044" max="1278" width="11.42578125" style="172"/>
    <col min="1279" max="1279" width="5.7109375" style="172" customWidth="1"/>
    <col min="1280" max="1280" width="11.7109375" style="172" customWidth="1"/>
    <col min="1281" max="1281" width="52.7109375" style="172" customWidth="1"/>
    <col min="1282" max="1298" width="10.5703125" style="172" customWidth="1"/>
    <col min="1299" max="1299" width="5.7109375" style="172" customWidth="1"/>
    <col min="1300" max="1534" width="11.42578125" style="172"/>
    <col min="1535" max="1535" width="5.7109375" style="172" customWidth="1"/>
    <col min="1536" max="1536" width="11.7109375" style="172" customWidth="1"/>
    <col min="1537" max="1537" width="52.7109375" style="172" customWidth="1"/>
    <col min="1538" max="1554" width="10.5703125" style="172" customWidth="1"/>
    <col min="1555" max="1555" width="5.7109375" style="172" customWidth="1"/>
    <col min="1556" max="1790" width="11.42578125" style="172"/>
    <col min="1791" max="1791" width="5.7109375" style="172" customWidth="1"/>
    <col min="1792" max="1792" width="11.7109375" style="172" customWidth="1"/>
    <col min="1793" max="1793" width="52.7109375" style="172" customWidth="1"/>
    <col min="1794" max="1810" width="10.5703125" style="172" customWidth="1"/>
    <col min="1811" max="1811" width="5.7109375" style="172" customWidth="1"/>
    <col min="1812" max="2046" width="11.42578125" style="172"/>
    <col min="2047" max="2047" width="5.7109375" style="172" customWidth="1"/>
    <col min="2048" max="2048" width="11.7109375" style="172" customWidth="1"/>
    <col min="2049" max="2049" width="52.7109375" style="172" customWidth="1"/>
    <col min="2050" max="2066" width="10.5703125" style="172" customWidth="1"/>
    <col min="2067" max="2067" width="5.7109375" style="172" customWidth="1"/>
    <col min="2068" max="2302" width="11.42578125" style="172"/>
    <col min="2303" max="2303" width="5.7109375" style="172" customWidth="1"/>
    <col min="2304" max="2304" width="11.7109375" style="172" customWidth="1"/>
    <col min="2305" max="2305" width="52.7109375" style="172" customWidth="1"/>
    <col min="2306" max="2322" width="10.5703125" style="172" customWidth="1"/>
    <col min="2323" max="2323" width="5.7109375" style="172" customWidth="1"/>
    <col min="2324" max="2558" width="11.42578125" style="172"/>
    <col min="2559" max="2559" width="5.7109375" style="172" customWidth="1"/>
    <col min="2560" max="2560" width="11.7109375" style="172" customWidth="1"/>
    <col min="2561" max="2561" width="52.7109375" style="172" customWidth="1"/>
    <col min="2562" max="2578" width="10.5703125" style="172" customWidth="1"/>
    <col min="2579" max="2579" width="5.7109375" style="172" customWidth="1"/>
    <col min="2580" max="2814" width="11.42578125" style="172"/>
    <col min="2815" max="2815" width="5.7109375" style="172" customWidth="1"/>
    <col min="2816" max="2816" width="11.7109375" style="172" customWidth="1"/>
    <col min="2817" max="2817" width="52.7109375" style="172" customWidth="1"/>
    <col min="2818" max="2834" width="10.5703125" style="172" customWidth="1"/>
    <col min="2835" max="2835" width="5.7109375" style="172" customWidth="1"/>
    <col min="2836" max="3070" width="11.42578125" style="172"/>
    <col min="3071" max="3071" width="5.7109375" style="172" customWidth="1"/>
    <col min="3072" max="3072" width="11.7109375" style="172" customWidth="1"/>
    <col min="3073" max="3073" width="52.7109375" style="172" customWidth="1"/>
    <col min="3074" max="3090" width="10.5703125" style="172" customWidth="1"/>
    <col min="3091" max="3091" width="5.7109375" style="172" customWidth="1"/>
    <col min="3092" max="3326" width="11.42578125" style="172"/>
    <col min="3327" max="3327" width="5.7109375" style="172" customWidth="1"/>
    <col min="3328" max="3328" width="11.7109375" style="172" customWidth="1"/>
    <col min="3329" max="3329" width="52.7109375" style="172" customWidth="1"/>
    <col min="3330" max="3346" width="10.5703125" style="172" customWidth="1"/>
    <col min="3347" max="3347" width="5.7109375" style="172" customWidth="1"/>
    <col min="3348" max="3582" width="11.42578125" style="172"/>
    <col min="3583" max="3583" width="5.7109375" style="172" customWidth="1"/>
    <col min="3584" max="3584" width="11.7109375" style="172" customWidth="1"/>
    <col min="3585" max="3585" width="52.7109375" style="172" customWidth="1"/>
    <col min="3586" max="3602" width="10.5703125" style="172" customWidth="1"/>
    <col min="3603" max="3603" width="5.7109375" style="172" customWidth="1"/>
    <col min="3604" max="3838" width="11.42578125" style="172"/>
    <col min="3839" max="3839" width="5.7109375" style="172" customWidth="1"/>
    <col min="3840" max="3840" width="11.7109375" style="172" customWidth="1"/>
    <col min="3841" max="3841" width="52.7109375" style="172" customWidth="1"/>
    <col min="3842" max="3858" width="10.5703125" style="172" customWidth="1"/>
    <col min="3859" max="3859" width="5.7109375" style="172" customWidth="1"/>
    <col min="3860" max="4094" width="11.42578125" style="172"/>
    <col min="4095" max="4095" width="5.7109375" style="172" customWidth="1"/>
    <col min="4096" max="4096" width="11.7109375" style="172" customWidth="1"/>
    <col min="4097" max="4097" width="52.7109375" style="172" customWidth="1"/>
    <col min="4098" max="4114" width="10.5703125" style="172" customWidth="1"/>
    <col min="4115" max="4115" width="5.7109375" style="172" customWidth="1"/>
    <col min="4116" max="4350" width="11.42578125" style="172"/>
    <col min="4351" max="4351" width="5.7109375" style="172" customWidth="1"/>
    <col min="4352" max="4352" width="11.7109375" style="172" customWidth="1"/>
    <col min="4353" max="4353" width="52.7109375" style="172" customWidth="1"/>
    <col min="4354" max="4370" width="10.5703125" style="172" customWidth="1"/>
    <col min="4371" max="4371" width="5.7109375" style="172" customWidth="1"/>
    <col min="4372" max="4606" width="11.42578125" style="172"/>
    <col min="4607" max="4607" width="5.7109375" style="172" customWidth="1"/>
    <col min="4608" max="4608" width="11.7109375" style="172" customWidth="1"/>
    <col min="4609" max="4609" width="52.7109375" style="172" customWidth="1"/>
    <col min="4610" max="4626" width="10.5703125" style="172" customWidth="1"/>
    <col min="4627" max="4627" width="5.7109375" style="172" customWidth="1"/>
    <col min="4628" max="4862" width="11.42578125" style="172"/>
    <col min="4863" max="4863" width="5.7109375" style="172" customWidth="1"/>
    <col min="4864" max="4864" width="11.7109375" style="172" customWidth="1"/>
    <col min="4865" max="4865" width="52.7109375" style="172" customWidth="1"/>
    <col min="4866" max="4882" width="10.5703125" style="172" customWidth="1"/>
    <col min="4883" max="4883" width="5.7109375" style="172" customWidth="1"/>
    <col min="4884" max="5118" width="11.42578125" style="172"/>
    <col min="5119" max="5119" width="5.7109375" style="172" customWidth="1"/>
    <col min="5120" max="5120" width="11.7109375" style="172" customWidth="1"/>
    <col min="5121" max="5121" width="52.7109375" style="172" customWidth="1"/>
    <col min="5122" max="5138" width="10.5703125" style="172" customWidth="1"/>
    <col min="5139" max="5139" width="5.7109375" style="172" customWidth="1"/>
    <col min="5140" max="5374" width="11.42578125" style="172"/>
    <col min="5375" max="5375" width="5.7109375" style="172" customWidth="1"/>
    <col min="5376" max="5376" width="11.7109375" style="172" customWidth="1"/>
    <col min="5377" max="5377" width="52.7109375" style="172" customWidth="1"/>
    <col min="5378" max="5394" width="10.5703125" style="172" customWidth="1"/>
    <col min="5395" max="5395" width="5.7109375" style="172" customWidth="1"/>
    <col min="5396" max="5630" width="11.42578125" style="172"/>
    <col min="5631" max="5631" width="5.7109375" style="172" customWidth="1"/>
    <col min="5632" max="5632" width="11.7109375" style="172" customWidth="1"/>
    <col min="5633" max="5633" width="52.7109375" style="172" customWidth="1"/>
    <col min="5634" max="5650" width="10.5703125" style="172" customWidth="1"/>
    <col min="5651" max="5651" width="5.7109375" style="172" customWidth="1"/>
    <col min="5652" max="5886" width="11.42578125" style="172"/>
    <col min="5887" max="5887" width="5.7109375" style="172" customWidth="1"/>
    <col min="5888" max="5888" width="11.7109375" style="172" customWidth="1"/>
    <col min="5889" max="5889" width="52.7109375" style="172" customWidth="1"/>
    <col min="5890" max="5906" width="10.5703125" style="172" customWidth="1"/>
    <col min="5907" max="5907" width="5.7109375" style="172" customWidth="1"/>
    <col min="5908" max="6142" width="11.42578125" style="172"/>
    <col min="6143" max="6143" width="5.7109375" style="172" customWidth="1"/>
    <col min="6144" max="6144" width="11.7109375" style="172" customWidth="1"/>
    <col min="6145" max="6145" width="52.7109375" style="172" customWidth="1"/>
    <col min="6146" max="6162" width="10.5703125" style="172" customWidth="1"/>
    <col min="6163" max="6163" width="5.7109375" style="172" customWidth="1"/>
    <col min="6164" max="6398" width="11.42578125" style="172"/>
    <col min="6399" max="6399" width="5.7109375" style="172" customWidth="1"/>
    <col min="6400" max="6400" width="11.7109375" style="172" customWidth="1"/>
    <col min="6401" max="6401" width="52.7109375" style="172" customWidth="1"/>
    <col min="6402" max="6418" width="10.5703125" style="172" customWidth="1"/>
    <col min="6419" max="6419" width="5.7109375" style="172" customWidth="1"/>
    <col min="6420" max="6654" width="11.42578125" style="172"/>
    <col min="6655" max="6655" width="5.7109375" style="172" customWidth="1"/>
    <col min="6656" max="6656" width="11.7109375" style="172" customWidth="1"/>
    <col min="6657" max="6657" width="52.7109375" style="172" customWidth="1"/>
    <col min="6658" max="6674" width="10.5703125" style="172" customWidth="1"/>
    <col min="6675" max="6675" width="5.7109375" style="172" customWidth="1"/>
    <col min="6676" max="6910" width="11.42578125" style="172"/>
    <col min="6911" max="6911" width="5.7109375" style="172" customWidth="1"/>
    <col min="6912" max="6912" width="11.7109375" style="172" customWidth="1"/>
    <col min="6913" max="6913" width="52.7109375" style="172" customWidth="1"/>
    <col min="6914" max="6930" width="10.5703125" style="172" customWidth="1"/>
    <col min="6931" max="6931" width="5.7109375" style="172" customWidth="1"/>
    <col min="6932" max="7166" width="11.42578125" style="172"/>
    <col min="7167" max="7167" width="5.7109375" style="172" customWidth="1"/>
    <col min="7168" max="7168" width="11.7109375" style="172" customWidth="1"/>
    <col min="7169" max="7169" width="52.7109375" style="172" customWidth="1"/>
    <col min="7170" max="7186" width="10.5703125" style="172" customWidth="1"/>
    <col min="7187" max="7187" width="5.7109375" style="172" customWidth="1"/>
    <col min="7188" max="7422" width="11.42578125" style="172"/>
    <col min="7423" max="7423" width="5.7109375" style="172" customWidth="1"/>
    <col min="7424" max="7424" width="11.7109375" style="172" customWidth="1"/>
    <col min="7425" max="7425" width="52.7109375" style="172" customWidth="1"/>
    <col min="7426" max="7442" width="10.5703125" style="172" customWidth="1"/>
    <col min="7443" max="7443" width="5.7109375" style="172" customWidth="1"/>
    <col min="7444" max="7678" width="11.42578125" style="172"/>
    <col min="7679" max="7679" width="5.7109375" style="172" customWidth="1"/>
    <col min="7680" max="7680" width="11.7109375" style="172" customWidth="1"/>
    <col min="7681" max="7681" width="52.7109375" style="172" customWidth="1"/>
    <col min="7682" max="7698" width="10.5703125" style="172" customWidth="1"/>
    <col min="7699" max="7699" width="5.7109375" style="172" customWidth="1"/>
    <col min="7700" max="7934" width="11.42578125" style="172"/>
    <col min="7935" max="7935" width="5.7109375" style="172" customWidth="1"/>
    <col min="7936" max="7936" width="11.7109375" style="172" customWidth="1"/>
    <col min="7937" max="7937" width="52.7109375" style="172" customWidth="1"/>
    <col min="7938" max="7954" width="10.5703125" style="172" customWidth="1"/>
    <col min="7955" max="7955" width="5.7109375" style="172" customWidth="1"/>
    <col min="7956" max="8190" width="11.42578125" style="172"/>
    <col min="8191" max="8191" width="5.7109375" style="172" customWidth="1"/>
    <col min="8192" max="8192" width="11.7109375" style="172" customWidth="1"/>
    <col min="8193" max="8193" width="52.7109375" style="172" customWidth="1"/>
    <col min="8194" max="8210" width="10.5703125" style="172" customWidth="1"/>
    <col min="8211" max="8211" width="5.7109375" style="172" customWidth="1"/>
    <col min="8212" max="8446" width="11.42578125" style="172"/>
    <col min="8447" max="8447" width="5.7109375" style="172" customWidth="1"/>
    <col min="8448" max="8448" width="11.7109375" style="172" customWidth="1"/>
    <col min="8449" max="8449" width="52.7109375" style="172" customWidth="1"/>
    <col min="8450" max="8466" width="10.5703125" style="172" customWidth="1"/>
    <col min="8467" max="8467" width="5.7109375" style="172" customWidth="1"/>
    <col min="8468" max="8702" width="11.42578125" style="172"/>
    <col min="8703" max="8703" width="5.7109375" style="172" customWidth="1"/>
    <col min="8704" max="8704" width="11.7109375" style="172" customWidth="1"/>
    <col min="8705" max="8705" width="52.7109375" style="172" customWidth="1"/>
    <col min="8706" max="8722" width="10.5703125" style="172" customWidth="1"/>
    <col min="8723" max="8723" width="5.7109375" style="172" customWidth="1"/>
    <col min="8724" max="8958" width="11.42578125" style="172"/>
    <col min="8959" max="8959" width="5.7109375" style="172" customWidth="1"/>
    <col min="8960" max="8960" width="11.7109375" style="172" customWidth="1"/>
    <col min="8961" max="8961" width="52.7109375" style="172" customWidth="1"/>
    <col min="8962" max="8978" width="10.5703125" style="172" customWidth="1"/>
    <col min="8979" max="8979" width="5.7109375" style="172" customWidth="1"/>
    <col min="8980" max="9214" width="11.42578125" style="172"/>
    <col min="9215" max="9215" width="5.7109375" style="172" customWidth="1"/>
    <col min="9216" max="9216" width="11.7109375" style="172" customWidth="1"/>
    <col min="9217" max="9217" width="52.7109375" style="172" customWidth="1"/>
    <col min="9218" max="9234" width="10.5703125" style="172" customWidth="1"/>
    <col min="9235" max="9235" width="5.7109375" style="172" customWidth="1"/>
    <col min="9236" max="9470" width="11.42578125" style="172"/>
    <col min="9471" max="9471" width="5.7109375" style="172" customWidth="1"/>
    <col min="9472" max="9472" width="11.7109375" style="172" customWidth="1"/>
    <col min="9473" max="9473" width="52.7109375" style="172" customWidth="1"/>
    <col min="9474" max="9490" width="10.5703125" style="172" customWidth="1"/>
    <col min="9491" max="9491" width="5.7109375" style="172" customWidth="1"/>
    <col min="9492" max="9726" width="11.42578125" style="172"/>
    <col min="9727" max="9727" width="5.7109375" style="172" customWidth="1"/>
    <col min="9728" max="9728" width="11.7109375" style="172" customWidth="1"/>
    <col min="9729" max="9729" width="52.7109375" style="172" customWidth="1"/>
    <col min="9730" max="9746" width="10.5703125" style="172" customWidth="1"/>
    <col min="9747" max="9747" width="5.7109375" style="172" customWidth="1"/>
    <col min="9748" max="9982" width="11.42578125" style="172"/>
    <col min="9983" max="9983" width="5.7109375" style="172" customWidth="1"/>
    <col min="9984" max="9984" width="11.7109375" style="172" customWidth="1"/>
    <col min="9985" max="9985" width="52.7109375" style="172" customWidth="1"/>
    <col min="9986" max="10002" width="10.5703125" style="172" customWidth="1"/>
    <col min="10003" max="10003" width="5.7109375" style="172" customWidth="1"/>
    <col min="10004" max="10238" width="11.42578125" style="172"/>
    <col min="10239" max="10239" width="5.7109375" style="172" customWidth="1"/>
    <col min="10240" max="10240" width="11.7109375" style="172" customWidth="1"/>
    <col min="10241" max="10241" width="52.7109375" style="172" customWidth="1"/>
    <col min="10242" max="10258" width="10.5703125" style="172" customWidth="1"/>
    <col min="10259" max="10259" width="5.7109375" style="172" customWidth="1"/>
    <col min="10260" max="10494" width="11.42578125" style="172"/>
    <col min="10495" max="10495" width="5.7109375" style="172" customWidth="1"/>
    <col min="10496" max="10496" width="11.7109375" style="172" customWidth="1"/>
    <col min="10497" max="10497" width="52.7109375" style="172" customWidth="1"/>
    <col min="10498" max="10514" width="10.5703125" style="172" customWidth="1"/>
    <col min="10515" max="10515" width="5.7109375" style="172" customWidth="1"/>
    <col min="10516" max="10750" width="11.42578125" style="172"/>
    <col min="10751" max="10751" width="5.7109375" style="172" customWidth="1"/>
    <col min="10752" max="10752" width="11.7109375" style="172" customWidth="1"/>
    <col min="10753" max="10753" width="52.7109375" style="172" customWidth="1"/>
    <col min="10754" max="10770" width="10.5703125" style="172" customWidth="1"/>
    <col min="10771" max="10771" width="5.7109375" style="172" customWidth="1"/>
    <col min="10772" max="11006" width="11.42578125" style="172"/>
    <col min="11007" max="11007" width="5.7109375" style="172" customWidth="1"/>
    <col min="11008" max="11008" width="11.7109375" style="172" customWidth="1"/>
    <col min="11009" max="11009" width="52.7109375" style="172" customWidth="1"/>
    <col min="11010" max="11026" width="10.5703125" style="172" customWidth="1"/>
    <col min="11027" max="11027" width="5.7109375" style="172" customWidth="1"/>
    <col min="11028" max="11262" width="11.42578125" style="172"/>
    <col min="11263" max="11263" width="5.7109375" style="172" customWidth="1"/>
    <col min="11264" max="11264" width="11.7109375" style="172" customWidth="1"/>
    <col min="11265" max="11265" width="52.7109375" style="172" customWidth="1"/>
    <col min="11266" max="11282" width="10.5703125" style="172" customWidth="1"/>
    <col min="11283" max="11283" width="5.7109375" style="172" customWidth="1"/>
    <col min="11284" max="11518" width="11.42578125" style="172"/>
    <col min="11519" max="11519" width="5.7109375" style="172" customWidth="1"/>
    <col min="11520" max="11520" width="11.7109375" style="172" customWidth="1"/>
    <col min="11521" max="11521" width="52.7109375" style="172" customWidth="1"/>
    <col min="11522" max="11538" width="10.5703125" style="172" customWidth="1"/>
    <col min="11539" max="11539" width="5.7109375" style="172" customWidth="1"/>
    <col min="11540" max="11774" width="11.42578125" style="172"/>
    <col min="11775" max="11775" width="5.7109375" style="172" customWidth="1"/>
    <col min="11776" max="11776" width="11.7109375" style="172" customWidth="1"/>
    <col min="11777" max="11777" width="52.7109375" style="172" customWidth="1"/>
    <col min="11778" max="11794" width="10.5703125" style="172" customWidth="1"/>
    <col min="11795" max="11795" width="5.7109375" style="172" customWidth="1"/>
    <col min="11796" max="12030" width="11.42578125" style="172"/>
    <col min="12031" max="12031" width="5.7109375" style="172" customWidth="1"/>
    <col min="12032" max="12032" width="11.7109375" style="172" customWidth="1"/>
    <col min="12033" max="12033" width="52.7109375" style="172" customWidth="1"/>
    <col min="12034" max="12050" width="10.5703125" style="172" customWidth="1"/>
    <col min="12051" max="12051" width="5.7109375" style="172" customWidth="1"/>
    <col min="12052" max="12286" width="11.42578125" style="172"/>
    <col min="12287" max="12287" width="5.7109375" style="172" customWidth="1"/>
    <col min="12288" max="12288" width="11.7109375" style="172" customWidth="1"/>
    <col min="12289" max="12289" width="52.7109375" style="172" customWidth="1"/>
    <col min="12290" max="12306" width="10.5703125" style="172" customWidth="1"/>
    <col min="12307" max="12307" width="5.7109375" style="172" customWidth="1"/>
    <col min="12308" max="12542" width="11.42578125" style="172"/>
    <col min="12543" max="12543" width="5.7109375" style="172" customWidth="1"/>
    <col min="12544" max="12544" width="11.7109375" style="172" customWidth="1"/>
    <col min="12545" max="12545" width="52.7109375" style="172" customWidth="1"/>
    <col min="12546" max="12562" width="10.5703125" style="172" customWidth="1"/>
    <col min="12563" max="12563" width="5.7109375" style="172" customWidth="1"/>
    <col min="12564" max="12798" width="11.42578125" style="172"/>
    <col min="12799" max="12799" width="5.7109375" style="172" customWidth="1"/>
    <col min="12800" max="12800" width="11.7109375" style="172" customWidth="1"/>
    <col min="12801" max="12801" width="52.7109375" style="172" customWidth="1"/>
    <col min="12802" max="12818" width="10.5703125" style="172" customWidth="1"/>
    <col min="12819" max="12819" width="5.7109375" style="172" customWidth="1"/>
    <col min="12820" max="13054" width="11.42578125" style="172"/>
    <col min="13055" max="13055" width="5.7109375" style="172" customWidth="1"/>
    <col min="13056" max="13056" width="11.7109375" style="172" customWidth="1"/>
    <col min="13057" max="13057" width="52.7109375" style="172" customWidth="1"/>
    <col min="13058" max="13074" width="10.5703125" style="172" customWidth="1"/>
    <col min="13075" max="13075" width="5.7109375" style="172" customWidth="1"/>
    <col min="13076" max="13310" width="11.42578125" style="172"/>
    <col min="13311" max="13311" width="5.7109375" style="172" customWidth="1"/>
    <col min="13312" max="13312" width="11.7109375" style="172" customWidth="1"/>
    <col min="13313" max="13313" width="52.7109375" style="172" customWidth="1"/>
    <col min="13314" max="13330" width="10.5703125" style="172" customWidth="1"/>
    <col min="13331" max="13331" width="5.7109375" style="172" customWidth="1"/>
    <col min="13332" max="13566" width="11.42578125" style="172"/>
    <col min="13567" max="13567" width="5.7109375" style="172" customWidth="1"/>
    <col min="13568" max="13568" width="11.7109375" style="172" customWidth="1"/>
    <col min="13569" max="13569" width="52.7109375" style="172" customWidth="1"/>
    <col min="13570" max="13586" width="10.5703125" style="172" customWidth="1"/>
    <col min="13587" max="13587" width="5.7109375" style="172" customWidth="1"/>
    <col min="13588" max="13822" width="11.42578125" style="172"/>
    <col min="13823" max="13823" width="5.7109375" style="172" customWidth="1"/>
    <col min="13824" max="13824" width="11.7109375" style="172" customWidth="1"/>
    <col min="13825" max="13825" width="52.7109375" style="172" customWidth="1"/>
    <col min="13826" max="13842" width="10.5703125" style="172" customWidth="1"/>
    <col min="13843" max="13843" width="5.7109375" style="172" customWidth="1"/>
    <col min="13844" max="14078" width="11.42578125" style="172"/>
    <col min="14079" max="14079" width="5.7109375" style="172" customWidth="1"/>
    <col min="14080" max="14080" width="11.7109375" style="172" customWidth="1"/>
    <col min="14081" max="14081" width="52.7109375" style="172" customWidth="1"/>
    <col min="14082" max="14098" width="10.5703125" style="172" customWidth="1"/>
    <col min="14099" max="14099" width="5.7109375" style="172" customWidth="1"/>
    <col min="14100" max="14334" width="11.42578125" style="172"/>
    <col min="14335" max="14335" width="5.7109375" style="172" customWidth="1"/>
    <col min="14336" max="14336" width="11.7109375" style="172" customWidth="1"/>
    <col min="14337" max="14337" width="52.7109375" style="172" customWidth="1"/>
    <col min="14338" max="14354" width="10.5703125" style="172" customWidth="1"/>
    <col min="14355" max="14355" width="5.7109375" style="172" customWidth="1"/>
    <col min="14356" max="14590" width="11.42578125" style="172"/>
    <col min="14591" max="14591" width="5.7109375" style="172" customWidth="1"/>
    <col min="14592" max="14592" width="11.7109375" style="172" customWidth="1"/>
    <col min="14593" max="14593" width="52.7109375" style="172" customWidth="1"/>
    <col min="14594" max="14610" width="10.5703125" style="172" customWidth="1"/>
    <col min="14611" max="14611" width="5.7109375" style="172" customWidth="1"/>
    <col min="14612" max="14846" width="11.42578125" style="172"/>
    <col min="14847" max="14847" width="5.7109375" style="172" customWidth="1"/>
    <col min="14848" max="14848" width="11.7109375" style="172" customWidth="1"/>
    <col min="14849" max="14849" width="52.7109375" style="172" customWidth="1"/>
    <col min="14850" max="14866" width="10.5703125" style="172" customWidth="1"/>
    <col min="14867" max="14867" width="5.7109375" style="172" customWidth="1"/>
    <col min="14868" max="15102" width="11.42578125" style="172"/>
    <col min="15103" max="15103" width="5.7109375" style="172" customWidth="1"/>
    <col min="15104" max="15104" width="11.7109375" style="172" customWidth="1"/>
    <col min="15105" max="15105" width="52.7109375" style="172" customWidth="1"/>
    <col min="15106" max="15122" width="10.5703125" style="172" customWidth="1"/>
    <col min="15123" max="15123" width="5.7109375" style="172" customWidth="1"/>
    <col min="15124" max="15358" width="11.42578125" style="172"/>
    <col min="15359" max="15359" width="5.7109375" style="172" customWidth="1"/>
    <col min="15360" max="15360" width="11.7109375" style="172" customWidth="1"/>
    <col min="15361" max="15361" width="52.7109375" style="172" customWidth="1"/>
    <col min="15362" max="15378" width="10.5703125" style="172" customWidth="1"/>
    <col min="15379" max="15379" width="5.7109375" style="172" customWidth="1"/>
    <col min="15380" max="15614" width="11.42578125" style="172"/>
    <col min="15615" max="15615" width="5.7109375" style="172" customWidth="1"/>
    <col min="15616" max="15616" width="11.7109375" style="172" customWidth="1"/>
    <col min="15617" max="15617" width="52.7109375" style="172" customWidth="1"/>
    <col min="15618" max="15634" width="10.5703125" style="172" customWidth="1"/>
    <col min="15635" max="15635" width="5.7109375" style="172" customWidth="1"/>
    <col min="15636" max="15870" width="11.42578125" style="172"/>
    <col min="15871" max="15871" width="5.7109375" style="172" customWidth="1"/>
    <col min="15872" max="15872" width="11.7109375" style="172" customWidth="1"/>
    <col min="15873" max="15873" width="52.7109375" style="172" customWidth="1"/>
    <col min="15874" max="15890" width="10.5703125" style="172" customWidth="1"/>
    <col min="15891" max="15891" width="5.7109375" style="172" customWidth="1"/>
    <col min="15892" max="16126" width="11.42578125" style="172"/>
    <col min="16127" max="16127" width="5.7109375" style="172" customWidth="1"/>
    <col min="16128" max="16128" width="11.7109375" style="172" customWidth="1"/>
    <col min="16129" max="16129" width="52.7109375" style="172" customWidth="1"/>
    <col min="16130" max="16146" width="10.5703125" style="172" customWidth="1"/>
    <col min="16147" max="16147" width="5.7109375" style="172" customWidth="1"/>
    <col min="16148" max="16384" width="11.42578125" style="172"/>
  </cols>
  <sheetData>
    <row r="1" spans="1:21" s="165" customFormat="1" ht="20.100000000000001" customHeight="1">
      <c r="A1" s="184" t="s">
        <v>633</v>
      </c>
      <c r="B1" s="166"/>
      <c r="D1" s="164"/>
    </row>
    <row r="2" spans="1:21" s="167" customFormat="1" ht="18" customHeight="1">
      <c r="A2" s="183" t="s">
        <v>556</v>
      </c>
      <c r="B2" s="168"/>
      <c r="D2" s="49"/>
    </row>
    <row r="3" spans="1:21" s="65" customFormat="1" ht="15" customHeight="1">
      <c r="B3" s="169"/>
      <c r="C3" s="170"/>
    </row>
    <row r="4" spans="1:21" s="80" customFormat="1" ht="30" customHeight="1">
      <c r="A4" s="58" t="s">
        <v>634</v>
      </c>
      <c r="B4" s="58" t="s">
        <v>124</v>
      </c>
      <c r="C4" s="59">
        <v>2000</v>
      </c>
      <c r="D4" s="62">
        <v>2001</v>
      </c>
      <c r="E4" s="62">
        <v>2002</v>
      </c>
      <c r="F4" s="59">
        <v>2003</v>
      </c>
      <c r="G4" s="59">
        <v>2004</v>
      </c>
      <c r="H4" s="61">
        <v>2005</v>
      </c>
      <c r="I4" s="61">
        <v>2006</v>
      </c>
      <c r="J4" s="61">
        <v>2007</v>
      </c>
      <c r="K4" s="59">
        <v>2008</v>
      </c>
      <c r="L4" s="61">
        <v>2009</v>
      </c>
      <c r="M4" s="61">
        <v>2010</v>
      </c>
      <c r="N4" s="59">
        <v>2011</v>
      </c>
      <c r="O4" s="61">
        <v>2012</v>
      </c>
      <c r="P4" s="59">
        <v>2013</v>
      </c>
      <c r="Q4" s="61">
        <v>2014</v>
      </c>
      <c r="R4" s="59">
        <v>2015</v>
      </c>
      <c r="S4" s="61">
        <v>2016</v>
      </c>
    </row>
    <row r="5" spans="1:21" ht="18" customHeight="1">
      <c r="A5" s="173" t="s">
        <v>372</v>
      </c>
      <c r="B5" s="186" t="s">
        <v>373</v>
      </c>
      <c r="C5" s="187">
        <v>20109</v>
      </c>
      <c r="D5" s="187">
        <v>22690</v>
      </c>
      <c r="E5" s="187">
        <v>18911</v>
      </c>
      <c r="F5" s="187">
        <v>17446</v>
      </c>
      <c r="G5" s="187">
        <v>20683</v>
      </c>
      <c r="H5" s="187">
        <v>15818</v>
      </c>
      <c r="I5" s="187">
        <v>16879</v>
      </c>
      <c r="J5" s="187">
        <v>18622</v>
      </c>
      <c r="K5" s="187">
        <v>20563</v>
      </c>
      <c r="L5" s="187">
        <v>16279</v>
      </c>
      <c r="M5" s="187">
        <v>16705</v>
      </c>
      <c r="N5" s="187">
        <v>19001</v>
      </c>
      <c r="O5" s="187">
        <v>18570</v>
      </c>
      <c r="P5" s="187">
        <v>23386</v>
      </c>
      <c r="Q5" s="187">
        <v>19552</v>
      </c>
      <c r="R5" s="187">
        <v>19012</v>
      </c>
      <c r="S5" s="187">
        <v>20075.912100474332</v>
      </c>
      <c r="T5" s="171"/>
      <c r="U5" s="171"/>
    </row>
    <row r="6" spans="1:21" ht="18" customHeight="1">
      <c r="A6" s="173" t="s">
        <v>374</v>
      </c>
      <c r="B6" s="186" t="s">
        <v>375</v>
      </c>
      <c r="C6" s="187">
        <v>5370</v>
      </c>
      <c r="D6" s="187">
        <v>5233</v>
      </c>
      <c r="E6" s="187">
        <v>5551</v>
      </c>
      <c r="F6" s="187">
        <v>4711</v>
      </c>
      <c r="G6" s="187">
        <v>4883</v>
      </c>
      <c r="H6" s="187">
        <v>4893</v>
      </c>
      <c r="I6" s="187">
        <v>6055</v>
      </c>
      <c r="J6" s="187">
        <v>6305</v>
      </c>
      <c r="K6" s="187">
        <v>7484</v>
      </c>
      <c r="L6" s="187">
        <v>6989</v>
      </c>
      <c r="M6" s="187">
        <v>7846</v>
      </c>
      <c r="N6" s="187">
        <v>8267</v>
      </c>
      <c r="O6" s="187">
        <v>8206</v>
      </c>
      <c r="P6" s="187">
        <v>7427</v>
      </c>
      <c r="Q6" s="187">
        <v>6884</v>
      </c>
      <c r="R6" s="187">
        <v>6622</v>
      </c>
      <c r="S6" s="187">
        <v>5830.9712183510055</v>
      </c>
      <c r="T6" s="171"/>
      <c r="U6" s="171"/>
    </row>
    <row r="7" spans="1:21" ht="18" customHeight="1">
      <c r="A7" s="173" t="s">
        <v>376</v>
      </c>
      <c r="B7" s="186" t="s">
        <v>377</v>
      </c>
      <c r="C7" s="187">
        <v>383846</v>
      </c>
      <c r="D7" s="187">
        <v>388090</v>
      </c>
      <c r="E7" s="187">
        <v>382142</v>
      </c>
      <c r="F7" s="187">
        <v>385649</v>
      </c>
      <c r="G7" s="187">
        <v>400044</v>
      </c>
      <c r="H7" s="187">
        <v>404575</v>
      </c>
      <c r="I7" s="187">
        <v>435277</v>
      </c>
      <c r="J7" s="187">
        <v>462959</v>
      </c>
      <c r="K7" s="187">
        <v>449062</v>
      </c>
      <c r="L7" s="187">
        <v>371955</v>
      </c>
      <c r="M7" s="187">
        <v>446690</v>
      </c>
      <c r="N7" s="187">
        <v>475429</v>
      </c>
      <c r="O7" s="187">
        <v>481939</v>
      </c>
      <c r="P7" s="187">
        <v>484830</v>
      </c>
      <c r="Q7" s="187">
        <v>511962</v>
      </c>
      <c r="R7" s="187">
        <v>531349</v>
      </c>
      <c r="S7" s="187">
        <v>557872.28821338678</v>
      </c>
      <c r="T7" s="171"/>
      <c r="U7" s="171"/>
    </row>
    <row r="8" spans="1:21" ht="18" customHeight="1">
      <c r="A8" s="173" t="s">
        <v>378</v>
      </c>
      <c r="B8" s="186" t="s">
        <v>379</v>
      </c>
      <c r="C8" s="187">
        <v>21887</v>
      </c>
      <c r="D8" s="187">
        <v>21945</v>
      </c>
      <c r="E8" s="187">
        <v>23949</v>
      </c>
      <c r="F8" s="187">
        <v>23331</v>
      </c>
      <c r="G8" s="187">
        <v>28335</v>
      </c>
      <c r="H8" s="187">
        <v>29093</v>
      </c>
      <c r="I8" s="187">
        <v>31651</v>
      </c>
      <c r="J8" s="187">
        <v>34307</v>
      </c>
      <c r="K8" s="187">
        <v>41419</v>
      </c>
      <c r="L8" s="187">
        <v>43386</v>
      </c>
      <c r="M8" s="187">
        <v>43833</v>
      </c>
      <c r="N8" s="187">
        <v>35990</v>
      </c>
      <c r="O8" s="187">
        <v>43654</v>
      </c>
      <c r="P8" s="187">
        <v>38501</v>
      </c>
      <c r="Q8" s="187">
        <v>35639</v>
      </c>
      <c r="R8" s="187">
        <v>33187</v>
      </c>
      <c r="S8" s="187">
        <v>34090.721626634091</v>
      </c>
      <c r="T8" s="171"/>
      <c r="U8" s="171"/>
    </row>
    <row r="9" spans="1:21" ht="18" customHeight="1">
      <c r="A9" s="173" t="s">
        <v>380</v>
      </c>
      <c r="B9" s="186" t="s">
        <v>381</v>
      </c>
      <c r="C9" s="187">
        <v>19325</v>
      </c>
      <c r="D9" s="187">
        <v>19163</v>
      </c>
      <c r="E9" s="187">
        <v>19514</v>
      </c>
      <c r="F9" s="187">
        <v>20425</v>
      </c>
      <c r="G9" s="187">
        <v>21472</v>
      </c>
      <c r="H9" s="187">
        <v>22360</v>
      </c>
      <c r="I9" s="187">
        <v>22666</v>
      </c>
      <c r="J9" s="187">
        <v>23543</v>
      </c>
      <c r="K9" s="187">
        <v>24833</v>
      </c>
      <c r="L9" s="187">
        <v>23709</v>
      </c>
      <c r="M9" s="187">
        <v>25034</v>
      </c>
      <c r="N9" s="187">
        <v>26658</v>
      </c>
      <c r="O9" s="187">
        <v>27312</v>
      </c>
      <c r="P9" s="187">
        <v>27636</v>
      </c>
      <c r="Q9" s="187">
        <v>29136</v>
      </c>
      <c r="R9" s="187">
        <v>30422</v>
      </c>
      <c r="S9" s="187">
        <v>31078.158867918501</v>
      </c>
      <c r="T9" s="171"/>
      <c r="U9" s="171"/>
    </row>
    <row r="10" spans="1:21" ht="18" customHeight="1">
      <c r="A10" s="173" t="s">
        <v>382</v>
      </c>
      <c r="B10" s="186" t="s">
        <v>383</v>
      </c>
      <c r="C10" s="187">
        <v>101578</v>
      </c>
      <c r="D10" s="187">
        <v>96393</v>
      </c>
      <c r="E10" s="187">
        <v>92928</v>
      </c>
      <c r="F10" s="187">
        <v>88940</v>
      </c>
      <c r="G10" s="187">
        <v>86401</v>
      </c>
      <c r="H10" s="187">
        <v>84414</v>
      </c>
      <c r="I10" s="187">
        <v>86974</v>
      </c>
      <c r="J10" s="187">
        <v>92012</v>
      </c>
      <c r="K10" s="187">
        <v>96213</v>
      </c>
      <c r="L10" s="187">
        <v>96771</v>
      </c>
      <c r="M10" s="187">
        <v>105833</v>
      </c>
      <c r="N10" s="187">
        <v>112884</v>
      </c>
      <c r="O10" s="187">
        <v>116928</v>
      </c>
      <c r="P10" s="187">
        <v>118513</v>
      </c>
      <c r="Q10" s="187">
        <v>125123</v>
      </c>
      <c r="R10" s="187">
        <v>132138</v>
      </c>
      <c r="S10" s="187">
        <v>140390.20361834986</v>
      </c>
      <c r="T10" s="171"/>
      <c r="U10" s="171"/>
    </row>
    <row r="11" spans="1:21" ht="18" customHeight="1">
      <c r="A11" s="173" t="s">
        <v>384</v>
      </c>
      <c r="B11" s="186" t="s">
        <v>385</v>
      </c>
      <c r="C11" s="187">
        <v>213549</v>
      </c>
      <c r="D11" s="187">
        <v>228024</v>
      </c>
      <c r="E11" s="187">
        <v>231465</v>
      </c>
      <c r="F11" s="187">
        <v>234947</v>
      </c>
      <c r="G11" s="187">
        <v>236050</v>
      </c>
      <c r="H11" s="187">
        <v>240653</v>
      </c>
      <c r="I11" s="187">
        <v>247883</v>
      </c>
      <c r="J11" s="187">
        <v>255593</v>
      </c>
      <c r="K11" s="187">
        <v>264982</v>
      </c>
      <c r="L11" s="187">
        <v>261454</v>
      </c>
      <c r="M11" s="187">
        <v>251374</v>
      </c>
      <c r="N11" s="187">
        <v>273656</v>
      </c>
      <c r="O11" s="187">
        <v>264704</v>
      </c>
      <c r="P11" s="187">
        <v>266089</v>
      </c>
      <c r="Q11" s="187">
        <v>283676</v>
      </c>
      <c r="R11" s="187">
        <v>298458</v>
      </c>
      <c r="S11" s="187">
        <v>313879.04952727689</v>
      </c>
      <c r="T11" s="171"/>
      <c r="U11" s="171"/>
    </row>
    <row r="12" spans="1:21" ht="18" customHeight="1">
      <c r="A12" s="173" t="s">
        <v>386</v>
      </c>
      <c r="B12" s="186" t="s">
        <v>387</v>
      </c>
      <c r="C12" s="187">
        <v>79451</v>
      </c>
      <c r="D12" s="187">
        <v>83511</v>
      </c>
      <c r="E12" s="187">
        <v>85813</v>
      </c>
      <c r="F12" s="187">
        <v>86995</v>
      </c>
      <c r="G12" s="187">
        <v>88619</v>
      </c>
      <c r="H12" s="187">
        <v>92691</v>
      </c>
      <c r="I12" s="187">
        <v>98338</v>
      </c>
      <c r="J12" s="187">
        <v>103550</v>
      </c>
      <c r="K12" s="187">
        <v>106223</v>
      </c>
      <c r="L12" s="187">
        <v>102806</v>
      </c>
      <c r="M12" s="187">
        <v>106124</v>
      </c>
      <c r="N12" s="187">
        <v>106947</v>
      </c>
      <c r="O12" s="187">
        <v>113417</v>
      </c>
      <c r="P12" s="187">
        <v>120539</v>
      </c>
      <c r="Q12" s="187">
        <v>122490</v>
      </c>
      <c r="R12" s="187">
        <v>128377</v>
      </c>
      <c r="S12" s="187">
        <v>129071.39416357478</v>
      </c>
      <c r="T12" s="171"/>
      <c r="U12" s="171"/>
    </row>
    <row r="13" spans="1:21" ht="18" customHeight="1">
      <c r="A13" s="173" t="s">
        <v>388</v>
      </c>
      <c r="B13" s="186" t="s">
        <v>389</v>
      </c>
      <c r="C13" s="187">
        <v>31549</v>
      </c>
      <c r="D13" s="187">
        <v>32446</v>
      </c>
      <c r="E13" s="187">
        <v>31784</v>
      </c>
      <c r="F13" s="187">
        <v>31337</v>
      </c>
      <c r="G13" s="187">
        <v>31485</v>
      </c>
      <c r="H13" s="187">
        <v>31946</v>
      </c>
      <c r="I13" s="187">
        <v>32190</v>
      </c>
      <c r="J13" s="187">
        <v>34219</v>
      </c>
      <c r="K13" s="187">
        <v>33908</v>
      </c>
      <c r="L13" s="187">
        <v>32519</v>
      </c>
      <c r="M13" s="187">
        <v>34311</v>
      </c>
      <c r="N13" s="187">
        <v>36749</v>
      </c>
      <c r="O13" s="187">
        <v>38439</v>
      </c>
      <c r="P13" s="187">
        <v>37790</v>
      </c>
      <c r="Q13" s="187">
        <v>40368</v>
      </c>
      <c r="R13" s="187">
        <v>44043</v>
      </c>
      <c r="S13" s="187">
        <v>46668.30326571715</v>
      </c>
      <c r="T13" s="171"/>
      <c r="U13" s="171"/>
    </row>
    <row r="14" spans="1:21" ht="18" customHeight="1">
      <c r="A14" s="173" t="s">
        <v>390</v>
      </c>
      <c r="B14" s="186" t="s">
        <v>391</v>
      </c>
      <c r="C14" s="187">
        <v>88415</v>
      </c>
      <c r="D14" s="187">
        <v>97556</v>
      </c>
      <c r="E14" s="187">
        <v>100923</v>
      </c>
      <c r="F14" s="187">
        <v>92257</v>
      </c>
      <c r="G14" s="187">
        <v>98623</v>
      </c>
      <c r="H14" s="187">
        <v>98229</v>
      </c>
      <c r="I14" s="187">
        <v>104265</v>
      </c>
      <c r="J14" s="187">
        <v>110900</v>
      </c>
      <c r="K14" s="187">
        <v>112265</v>
      </c>
      <c r="L14" s="187">
        <v>107777</v>
      </c>
      <c r="M14" s="187">
        <v>107282</v>
      </c>
      <c r="N14" s="187">
        <v>117351</v>
      </c>
      <c r="O14" s="187">
        <v>121490</v>
      </c>
      <c r="P14" s="187">
        <v>125560</v>
      </c>
      <c r="Q14" s="187">
        <v>130000</v>
      </c>
      <c r="R14" s="187">
        <v>134344</v>
      </c>
      <c r="S14" s="187">
        <v>138382.86823839133</v>
      </c>
      <c r="T14" s="171"/>
      <c r="U14" s="171"/>
    </row>
    <row r="15" spans="1:21" ht="18" customHeight="1">
      <c r="A15" s="173" t="s">
        <v>392</v>
      </c>
      <c r="B15" s="186" t="s">
        <v>393</v>
      </c>
      <c r="C15" s="187">
        <v>81854</v>
      </c>
      <c r="D15" s="187">
        <v>85121</v>
      </c>
      <c r="E15" s="187">
        <v>92126</v>
      </c>
      <c r="F15" s="187">
        <v>96262</v>
      </c>
      <c r="G15" s="187">
        <v>108296</v>
      </c>
      <c r="H15" s="187">
        <v>106227</v>
      </c>
      <c r="I15" s="187">
        <v>105790</v>
      </c>
      <c r="J15" s="187">
        <v>99916</v>
      </c>
      <c r="K15" s="187">
        <v>91246</v>
      </c>
      <c r="L15" s="187">
        <v>100612</v>
      </c>
      <c r="M15" s="187">
        <v>102507</v>
      </c>
      <c r="N15" s="187">
        <v>95511</v>
      </c>
      <c r="O15" s="187">
        <v>99445</v>
      </c>
      <c r="P15" s="187">
        <v>104327</v>
      </c>
      <c r="Q15" s="187">
        <v>104559</v>
      </c>
      <c r="R15" s="187">
        <v>106222</v>
      </c>
      <c r="S15" s="187">
        <v>104924.70565629334</v>
      </c>
      <c r="T15" s="171"/>
      <c r="U15" s="171"/>
    </row>
    <row r="16" spans="1:21" ht="18" customHeight="1">
      <c r="A16" s="173" t="s">
        <v>394</v>
      </c>
      <c r="B16" s="186" t="s">
        <v>395</v>
      </c>
      <c r="C16" s="187">
        <v>221789</v>
      </c>
      <c r="D16" s="187">
        <v>231807</v>
      </c>
      <c r="E16" s="187">
        <v>239346</v>
      </c>
      <c r="F16" s="187">
        <v>239328</v>
      </c>
      <c r="G16" s="187">
        <v>241764</v>
      </c>
      <c r="H16" s="187">
        <v>247732</v>
      </c>
      <c r="I16" s="187">
        <v>257754</v>
      </c>
      <c r="J16" s="187">
        <v>274488</v>
      </c>
      <c r="K16" s="187">
        <v>286270</v>
      </c>
      <c r="L16" s="187">
        <v>282293</v>
      </c>
      <c r="M16" s="187">
        <v>283744</v>
      </c>
      <c r="N16" s="187">
        <v>299420</v>
      </c>
      <c r="O16" s="187">
        <v>295114</v>
      </c>
      <c r="P16" s="187">
        <v>305238</v>
      </c>
      <c r="Q16" s="187">
        <v>309299</v>
      </c>
      <c r="R16" s="187">
        <v>323244</v>
      </c>
      <c r="S16" s="187">
        <v>328762.67913939501</v>
      </c>
      <c r="T16" s="171"/>
      <c r="U16" s="171"/>
    </row>
    <row r="17" spans="1:21" ht="18" customHeight="1">
      <c r="A17" s="173" t="s">
        <v>396</v>
      </c>
      <c r="B17" s="186" t="s">
        <v>397</v>
      </c>
      <c r="C17" s="187">
        <v>151113</v>
      </c>
      <c r="D17" s="187">
        <v>157646</v>
      </c>
      <c r="E17" s="187">
        <v>157960</v>
      </c>
      <c r="F17" s="187">
        <v>159391</v>
      </c>
      <c r="G17" s="187">
        <v>155930</v>
      </c>
      <c r="H17" s="187">
        <v>158915</v>
      </c>
      <c r="I17" s="187">
        <v>165964</v>
      </c>
      <c r="J17" s="187">
        <v>175056</v>
      </c>
      <c r="K17" s="187">
        <v>180628</v>
      </c>
      <c r="L17" s="187">
        <v>164069</v>
      </c>
      <c r="M17" s="187">
        <v>170141</v>
      </c>
      <c r="N17" s="187">
        <v>176181</v>
      </c>
      <c r="O17" s="187">
        <v>187182</v>
      </c>
      <c r="P17" s="187">
        <v>192660</v>
      </c>
      <c r="Q17" s="187">
        <v>196468</v>
      </c>
      <c r="R17" s="187">
        <v>201896</v>
      </c>
      <c r="S17" s="187">
        <v>207417.71185354586</v>
      </c>
      <c r="T17" s="171"/>
      <c r="U17" s="171"/>
    </row>
    <row r="18" spans="1:21" ht="18" customHeight="1">
      <c r="A18" s="173" t="s">
        <v>398</v>
      </c>
      <c r="B18" s="186" t="s">
        <v>399</v>
      </c>
      <c r="C18" s="187">
        <v>80191</v>
      </c>
      <c r="D18" s="187">
        <v>82043</v>
      </c>
      <c r="E18" s="187">
        <v>83725</v>
      </c>
      <c r="F18" s="187">
        <v>86038</v>
      </c>
      <c r="G18" s="187">
        <v>88987</v>
      </c>
      <c r="H18" s="187">
        <v>93856</v>
      </c>
      <c r="I18" s="187">
        <v>96752</v>
      </c>
      <c r="J18" s="187">
        <v>106420</v>
      </c>
      <c r="K18" s="187">
        <v>109130</v>
      </c>
      <c r="L18" s="187">
        <v>101668</v>
      </c>
      <c r="M18" s="187">
        <v>108201</v>
      </c>
      <c r="N18" s="187">
        <v>113952</v>
      </c>
      <c r="O18" s="187">
        <v>118838</v>
      </c>
      <c r="P18" s="187">
        <v>131637</v>
      </c>
      <c r="Q18" s="187">
        <v>143260</v>
      </c>
      <c r="R18" s="187">
        <v>150900</v>
      </c>
      <c r="S18" s="187">
        <v>155786.42258486646</v>
      </c>
      <c r="T18" s="171"/>
      <c r="U18" s="171"/>
    </row>
    <row r="19" spans="1:21" ht="18" customHeight="1">
      <c r="A19" s="173" t="s">
        <v>400</v>
      </c>
      <c r="B19" s="186" t="s">
        <v>401</v>
      </c>
      <c r="C19" s="187">
        <v>124277</v>
      </c>
      <c r="D19" s="187">
        <v>126180</v>
      </c>
      <c r="E19" s="187">
        <v>128708</v>
      </c>
      <c r="F19" s="187">
        <v>129938</v>
      </c>
      <c r="G19" s="187">
        <v>129917</v>
      </c>
      <c r="H19" s="187">
        <v>130278</v>
      </c>
      <c r="I19" s="187">
        <v>131623</v>
      </c>
      <c r="J19" s="187">
        <v>133275</v>
      </c>
      <c r="K19" s="187">
        <v>137671</v>
      </c>
      <c r="L19" s="187">
        <v>142953</v>
      </c>
      <c r="M19" s="187">
        <v>146337</v>
      </c>
      <c r="N19" s="187">
        <v>148661</v>
      </c>
      <c r="O19" s="187">
        <v>152416</v>
      </c>
      <c r="P19" s="187">
        <v>156632</v>
      </c>
      <c r="Q19" s="187">
        <v>160060</v>
      </c>
      <c r="R19" s="187">
        <v>164029</v>
      </c>
      <c r="S19" s="187">
        <v>169419.15319370647</v>
      </c>
      <c r="T19" s="171"/>
      <c r="U19" s="171"/>
    </row>
    <row r="20" spans="1:21" ht="18" customHeight="1">
      <c r="A20" s="173" t="s">
        <v>402</v>
      </c>
      <c r="B20" s="186" t="s">
        <v>403</v>
      </c>
      <c r="C20" s="187">
        <v>81378</v>
      </c>
      <c r="D20" s="187">
        <v>83498</v>
      </c>
      <c r="E20" s="187">
        <v>86326</v>
      </c>
      <c r="F20" s="187">
        <v>86597</v>
      </c>
      <c r="G20" s="187">
        <v>88484</v>
      </c>
      <c r="H20" s="187">
        <v>89425</v>
      </c>
      <c r="I20" s="187">
        <v>89000</v>
      </c>
      <c r="J20" s="187">
        <v>91061</v>
      </c>
      <c r="K20" s="187">
        <v>93391</v>
      </c>
      <c r="L20" s="187">
        <v>96785</v>
      </c>
      <c r="M20" s="187">
        <v>100598</v>
      </c>
      <c r="N20" s="187">
        <v>104893</v>
      </c>
      <c r="O20" s="187">
        <v>107947</v>
      </c>
      <c r="P20" s="187">
        <v>111687</v>
      </c>
      <c r="Q20" s="187">
        <v>117918</v>
      </c>
      <c r="R20" s="187">
        <v>123232</v>
      </c>
      <c r="S20" s="187">
        <v>128772.10545501887</v>
      </c>
      <c r="T20" s="171"/>
      <c r="U20" s="171"/>
    </row>
    <row r="21" spans="1:21" ht="18" customHeight="1">
      <c r="A21" s="173" t="s">
        <v>404</v>
      </c>
      <c r="B21" s="186" t="s">
        <v>405</v>
      </c>
      <c r="C21" s="187">
        <v>118023</v>
      </c>
      <c r="D21" s="187">
        <v>121559</v>
      </c>
      <c r="E21" s="187">
        <v>129328</v>
      </c>
      <c r="F21" s="187">
        <v>131728</v>
      </c>
      <c r="G21" s="187">
        <v>134906</v>
      </c>
      <c r="H21" s="187">
        <v>137076</v>
      </c>
      <c r="I21" s="187">
        <v>139689</v>
      </c>
      <c r="J21" s="187">
        <v>141177</v>
      </c>
      <c r="K21" s="187">
        <v>147247</v>
      </c>
      <c r="L21" s="187">
        <v>154993</v>
      </c>
      <c r="M21" s="187">
        <v>162587</v>
      </c>
      <c r="N21" s="187">
        <v>168790</v>
      </c>
      <c r="O21" s="187">
        <v>177653</v>
      </c>
      <c r="P21" s="187">
        <v>185212</v>
      </c>
      <c r="Q21" s="187">
        <v>194157</v>
      </c>
      <c r="R21" s="187">
        <v>203375</v>
      </c>
      <c r="S21" s="187">
        <v>212056.44910768329</v>
      </c>
      <c r="T21" s="171"/>
      <c r="U21" s="171"/>
    </row>
    <row r="22" spans="1:21" ht="18" customHeight="1">
      <c r="A22" s="173" t="s">
        <v>406</v>
      </c>
      <c r="B22" s="186" t="s">
        <v>407</v>
      </c>
      <c r="C22" s="187">
        <v>82548</v>
      </c>
      <c r="D22" s="187">
        <v>83982</v>
      </c>
      <c r="E22" s="187">
        <v>84831</v>
      </c>
      <c r="F22" s="187">
        <v>86709</v>
      </c>
      <c r="G22" s="187">
        <v>89704</v>
      </c>
      <c r="H22" s="187">
        <v>90842</v>
      </c>
      <c r="I22" s="187">
        <v>93146</v>
      </c>
      <c r="J22" s="187">
        <v>94790</v>
      </c>
      <c r="K22" s="187">
        <v>98404</v>
      </c>
      <c r="L22" s="187">
        <v>96571</v>
      </c>
      <c r="M22" s="187">
        <v>98181</v>
      </c>
      <c r="N22" s="187">
        <v>100985</v>
      </c>
      <c r="O22" s="187">
        <v>101866</v>
      </c>
      <c r="P22" s="187">
        <v>104964</v>
      </c>
      <c r="Q22" s="187">
        <v>109265</v>
      </c>
      <c r="R22" s="187">
        <v>114487</v>
      </c>
      <c r="S22" s="187">
        <v>114489.05855043764</v>
      </c>
      <c r="T22" s="171"/>
      <c r="U22" s="171"/>
    </row>
    <row r="23" spans="1:21" ht="18" customHeight="1">
      <c r="A23" s="174"/>
      <c r="B23" s="185" t="s">
        <v>408</v>
      </c>
      <c r="C23" s="187">
        <v>1906252</v>
      </c>
      <c r="D23" s="187">
        <v>1966887</v>
      </c>
      <c r="E23" s="187">
        <v>1995330</v>
      </c>
      <c r="F23" s="187">
        <v>2002029</v>
      </c>
      <c r="G23" s="187">
        <v>2054583</v>
      </c>
      <c r="H23" s="187">
        <v>2079023</v>
      </c>
      <c r="I23" s="187">
        <v>2161896</v>
      </c>
      <c r="J23" s="187">
        <v>2258193</v>
      </c>
      <c r="K23" s="187">
        <v>2300939</v>
      </c>
      <c r="L23" s="187">
        <v>2203589</v>
      </c>
      <c r="M23" s="187">
        <v>2317328</v>
      </c>
      <c r="N23" s="187">
        <v>2421325</v>
      </c>
      <c r="O23" s="187">
        <v>2475120</v>
      </c>
      <c r="P23" s="187">
        <v>2542628</v>
      </c>
      <c r="Q23" s="187">
        <v>2639816</v>
      </c>
      <c r="R23" s="187">
        <v>2745337</v>
      </c>
      <c r="S23" s="187">
        <v>2838968.1563810222</v>
      </c>
      <c r="T23" s="171"/>
      <c r="U23" s="171"/>
    </row>
    <row r="24" spans="1:21" ht="15" customHeight="1">
      <c r="A24" s="175" t="s">
        <v>409</v>
      </c>
      <c r="B24" s="176"/>
      <c r="T24" s="171"/>
      <c r="U24" s="171"/>
    </row>
    <row r="25" spans="1:21" ht="15" customHeight="1">
      <c r="A25" s="175" t="s">
        <v>635</v>
      </c>
      <c r="B25" s="176"/>
      <c r="T25" s="171"/>
      <c r="U25" s="171"/>
    </row>
    <row r="26" spans="1:21" ht="15" customHeight="1">
      <c r="A26" s="75" t="s">
        <v>636</v>
      </c>
      <c r="B26" s="176"/>
      <c r="T26" s="171"/>
      <c r="U26" s="171"/>
    </row>
    <row r="27" spans="1:21" ht="12.95" customHeight="1">
      <c r="T27" s="171"/>
      <c r="U27" s="171"/>
    </row>
    <row r="28" spans="1:21" ht="12.95" customHeight="1">
      <c r="A28" s="75"/>
      <c r="T28" s="171"/>
      <c r="U28" s="171"/>
    </row>
    <row r="29" spans="1:21" ht="12.95" customHeight="1">
      <c r="B29" s="178"/>
      <c r="T29" s="171"/>
      <c r="U29" s="171"/>
    </row>
    <row r="30" spans="1:21" ht="12.95" customHeight="1">
      <c r="A30" s="179"/>
      <c r="B30" s="178"/>
      <c r="T30" s="171"/>
      <c r="U30" s="171"/>
    </row>
    <row r="31" spans="1:21" ht="12.95" customHeight="1">
      <c r="A31" s="179"/>
      <c r="B31" s="178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71"/>
      <c r="U31" s="171"/>
    </row>
    <row r="32" spans="1:21" ht="12.95" customHeight="1">
      <c r="A32" s="179"/>
      <c r="B32" s="178"/>
      <c r="T32" s="171"/>
      <c r="U32" s="171"/>
    </row>
    <row r="33" spans="1:21" ht="12.95" customHeight="1">
      <c r="A33" s="179"/>
      <c r="B33" s="178"/>
      <c r="T33" s="171"/>
      <c r="U33" s="171"/>
    </row>
    <row r="34" spans="1:21" ht="12.95" customHeight="1">
      <c r="A34" s="179"/>
      <c r="B34" s="178"/>
      <c r="T34" s="171"/>
      <c r="U34" s="171"/>
    </row>
    <row r="35" spans="1:21" ht="12.95" customHeight="1">
      <c r="A35" s="179"/>
      <c r="B35" s="178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71"/>
      <c r="U35" s="171"/>
    </row>
    <row r="36" spans="1:21" ht="12.95" customHeight="1">
      <c r="A36" s="179"/>
      <c r="B36" s="178"/>
      <c r="C36" s="181"/>
      <c r="D36" s="181"/>
      <c r="E36" s="181"/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71"/>
      <c r="U36" s="171"/>
    </row>
    <row r="37" spans="1:21" ht="12.95" customHeight="1">
      <c r="A37" s="179"/>
      <c r="B37" s="178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71"/>
      <c r="U37" s="171"/>
    </row>
    <row r="38" spans="1:21" ht="12.95" customHeight="1">
      <c r="A38" s="179"/>
      <c r="B38" s="178"/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71"/>
      <c r="U38" s="171"/>
    </row>
    <row r="39" spans="1:21" ht="12.95" customHeight="1">
      <c r="A39" s="179"/>
      <c r="B39" s="178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71"/>
      <c r="U39" s="171"/>
    </row>
    <row r="40" spans="1:21" ht="12.95" customHeight="1">
      <c r="A40" s="179"/>
      <c r="B40" s="178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71"/>
      <c r="U40" s="171"/>
    </row>
    <row r="41" spans="1:21" ht="12.95" customHeight="1">
      <c r="A41" s="179"/>
      <c r="B41" s="178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71"/>
      <c r="U41" s="171"/>
    </row>
    <row r="42" spans="1:21" ht="12.95" customHeight="1">
      <c r="A42" s="179"/>
      <c r="B42" s="178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71"/>
      <c r="U42" s="171"/>
    </row>
    <row r="43" spans="1:21" ht="12.95" customHeight="1">
      <c r="A43" s="179"/>
      <c r="B43" s="178"/>
      <c r="T43" s="171"/>
      <c r="U43" s="171"/>
    </row>
    <row r="44" spans="1:21" ht="12.95" customHeight="1">
      <c r="A44" s="179"/>
      <c r="B44" s="178"/>
      <c r="T44" s="171"/>
      <c r="U44" s="171"/>
    </row>
    <row r="45" spans="1:21" ht="12.95" customHeight="1">
      <c r="A45" s="179"/>
      <c r="B45" s="178"/>
      <c r="T45" s="171"/>
      <c r="U45" s="171"/>
    </row>
    <row r="46" spans="1:21" ht="12.95" customHeight="1">
      <c r="A46" s="179"/>
      <c r="B46" s="178"/>
      <c r="T46" s="171"/>
      <c r="U46" s="171"/>
    </row>
    <row r="47" spans="1:21" ht="12.95" customHeight="1">
      <c r="A47" s="179"/>
      <c r="B47" s="178"/>
      <c r="T47" s="171"/>
      <c r="U47" s="171"/>
    </row>
    <row r="48" spans="1:21" ht="12.95" customHeight="1">
      <c r="A48" s="179"/>
      <c r="B48" s="178"/>
      <c r="T48" s="171"/>
      <c r="U48" s="171"/>
    </row>
    <row r="49" spans="1:21" ht="12.95" customHeight="1">
      <c r="A49" s="179"/>
      <c r="B49" s="178"/>
      <c r="T49" s="171"/>
      <c r="U49" s="171"/>
    </row>
    <row r="50" spans="1:21" ht="12.95" customHeight="1">
      <c r="A50" s="179"/>
      <c r="B50" s="178"/>
      <c r="T50" s="171"/>
      <c r="U50" s="171"/>
    </row>
    <row r="51" spans="1:21" ht="12.95" customHeight="1">
      <c r="A51" s="179"/>
      <c r="B51" s="178"/>
      <c r="T51" s="171"/>
      <c r="U51" s="171"/>
    </row>
    <row r="52" spans="1:21" ht="12.95" customHeight="1">
      <c r="A52" s="179"/>
      <c r="B52" s="178"/>
      <c r="T52" s="171"/>
      <c r="U52" s="171"/>
    </row>
    <row r="53" spans="1:21" ht="12.95" customHeight="1">
      <c r="A53" s="179"/>
      <c r="B53" s="178"/>
      <c r="T53" s="171"/>
      <c r="U53" s="171"/>
    </row>
    <row r="54" spans="1:21" ht="12.95" customHeight="1">
      <c r="A54" s="179"/>
      <c r="B54" s="178"/>
      <c r="T54" s="171"/>
      <c r="U54" s="171"/>
    </row>
    <row r="55" spans="1:21" ht="12.95" customHeight="1">
      <c r="A55" s="179"/>
      <c r="B55" s="178"/>
      <c r="T55" s="171"/>
      <c r="U55" s="171"/>
    </row>
    <row r="56" spans="1:21" ht="12.95" customHeight="1">
      <c r="A56" s="179"/>
      <c r="B56" s="178"/>
      <c r="T56" s="171"/>
      <c r="U56" s="171"/>
    </row>
    <row r="57" spans="1:21" ht="12.95" customHeight="1">
      <c r="A57" s="179"/>
      <c r="B57" s="178"/>
      <c r="T57" s="171"/>
      <c r="U57" s="171"/>
    </row>
    <row r="58" spans="1:21" ht="12.95" customHeight="1">
      <c r="A58" s="179"/>
      <c r="B58" s="178"/>
      <c r="T58" s="171"/>
      <c r="U58" s="171"/>
    </row>
    <row r="59" spans="1:21" ht="12.95" customHeight="1">
      <c r="A59" s="179"/>
      <c r="B59" s="178"/>
      <c r="T59" s="171"/>
      <c r="U59" s="171"/>
    </row>
    <row r="60" spans="1:21" ht="12.95" customHeight="1">
      <c r="A60" s="179"/>
      <c r="B60" s="178"/>
      <c r="T60" s="171"/>
      <c r="U60" s="171"/>
    </row>
    <row r="61" spans="1:21" ht="12.95" customHeight="1">
      <c r="A61" s="179"/>
      <c r="B61" s="178"/>
      <c r="T61" s="171"/>
      <c r="U61" s="171"/>
    </row>
    <row r="62" spans="1:21" ht="12.95" customHeight="1">
      <c r="A62" s="179"/>
      <c r="B62" s="178"/>
      <c r="T62" s="171"/>
      <c r="U62" s="171"/>
    </row>
    <row r="63" spans="1:21" ht="12.95" customHeight="1">
      <c r="A63" s="179"/>
      <c r="B63" s="178"/>
      <c r="T63" s="171"/>
      <c r="U63" s="171"/>
    </row>
    <row r="64" spans="1:21" ht="12.95" customHeight="1">
      <c r="A64" s="179"/>
      <c r="B64" s="178"/>
      <c r="T64" s="171"/>
      <c r="U64" s="171"/>
    </row>
    <row r="65" spans="1:21" ht="12.95" customHeight="1">
      <c r="A65" s="179"/>
      <c r="B65" s="178"/>
      <c r="T65" s="171"/>
      <c r="U65" s="171"/>
    </row>
    <row r="66" spans="1:21" ht="12.95" customHeight="1">
      <c r="A66" s="179"/>
      <c r="B66" s="178"/>
      <c r="T66" s="171"/>
      <c r="U66" s="171"/>
    </row>
    <row r="67" spans="1:21" ht="12.95" customHeight="1">
      <c r="A67" s="179"/>
      <c r="B67" s="178"/>
      <c r="T67" s="171"/>
      <c r="U67" s="171"/>
    </row>
    <row r="68" spans="1:21" ht="12.95" customHeight="1">
      <c r="A68" s="179"/>
      <c r="B68" s="178"/>
      <c r="T68" s="171"/>
      <c r="U68" s="171"/>
    </row>
    <row r="69" spans="1:21" ht="12.95" customHeight="1">
      <c r="A69" s="179"/>
      <c r="B69" s="178"/>
      <c r="T69" s="171"/>
      <c r="U69" s="171"/>
    </row>
    <row r="70" spans="1:21" ht="12.95" customHeight="1">
      <c r="A70" s="179"/>
      <c r="B70" s="178"/>
      <c r="T70" s="171"/>
      <c r="U70" s="171"/>
    </row>
    <row r="71" spans="1:21" ht="9" customHeight="1">
      <c r="A71" s="179"/>
      <c r="B71" s="178"/>
      <c r="T71" s="171"/>
      <c r="U71" s="171"/>
    </row>
    <row r="72" spans="1:21" ht="15" customHeight="1">
      <c r="A72" s="179"/>
      <c r="B72" s="178"/>
      <c r="T72" s="171"/>
      <c r="U72" s="171"/>
    </row>
    <row r="73" spans="1:21" ht="12" customHeight="1">
      <c r="A73" s="179"/>
      <c r="B73" s="178"/>
    </row>
    <row r="74" spans="1:21" ht="12" customHeight="1">
      <c r="A74" s="179"/>
      <c r="B74" s="178"/>
    </row>
    <row r="75" spans="1:21" ht="12" customHeight="1">
      <c r="A75" s="179"/>
      <c r="B75" s="178"/>
    </row>
    <row r="76" spans="1:21" ht="12" customHeight="1">
      <c r="A76" s="179"/>
      <c r="B76" s="178"/>
    </row>
    <row r="77" spans="1:21" ht="12" customHeight="1">
      <c r="A77" s="179"/>
      <c r="B77" s="178"/>
    </row>
    <row r="78" spans="1:21" ht="12" customHeight="1">
      <c r="A78" s="179"/>
      <c r="B78" s="178"/>
    </row>
    <row r="79" spans="1:21" ht="12" customHeight="1">
      <c r="A79" s="179"/>
      <c r="B79" s="178"/>
    </row>
    <row r="80" spans="1:21" ht="12" customHeight="1">
      <c r="A80" s="179"/>
      <c r="B80" s="178"/>
    </row>
    <row r="81" spans="1:2" ht="12" customHeight="1">
      <c r="A81" s="179"/>
      <c r="B81" s="178"/>
    </row>
    <row r="82" spans="1:2" ht="12" customHeight="1">
      <c r="A82" s="179"/>
      <c r="B82" s="178"/>
    </row>
    <row r="83" spans="1:2" ht="12" customHeight="1">
      <c r="A83" s="179"/>
      <c r="B83" s="178"/>
    </row>
    <row r="84" spans="1:2" ht="12" customHeight="1">
      <c r="A84" s="179"/>
      <c r="B84" s="178"/>
    </row>
    <row r="85" spans="1:2" ht="12" customHeight="1">
      <c r="A85" s="179"/>
      <c r="B85" s="178"/>
    </row>
    <row r="86" spans="1:2" ht="12" customHeight="1">
      <c r="A86" s="179"/>
      <c r="B86" s="178"/>
    </row>
    <row r="87" spans="1:2">
      <c r="A87" s="179"/>
      <c r="B87" s="178"/>
    </row>
    <row r="88" spans="1:2">
      <c r="A88" s="179"/>
      <c r="B88" s="178"/>
    </row>
    <row r="89" spans="1:2">
      <c r="A89" s="179"/>
      <c r="B89" s="178"/>
    </row>
    <row r="90" spans="1:2">
      <c r="A90" s="179"/>
      <c r="B90" s="178"/>
    </row>
    <row r="91" spans="1:2">
      <c r="A91" s="179"/>
      <c r="B91" s="178"/>
    </row>
    <row r="92" spans="1:2">
      <c r="A92" s="179"/>
      <c r="B92" s="178"/>
    </row>
    <row r="93" spans="1:2">
      <c r="A93" s="179"/>
      <c r="B93" s="178"/>
    </row>
    <row r="94" spans="1:2">
      <c r="A94" s="179"/>
      <c r="B94" s="178"/>
    </row>
    <row r="95" spans="1:2">
      <c r="A95" s="179"/>
      <c r="B95" s="178"/>
    </row>
    <row r="96" spans="1:2">
      <c r="A96" s="179"/>
      <c r="B96" s="178"/>
    </row>
    <row r="97" spans="1:2">
      <c r="A97" s="179"/>
      <c r="B97" s="178"/>
    </row>
    <row r="98" spans="1:2">
      <c r="A98" s="179"/>
      <c r="B98" s="178"/>
    </row>
    <row r="99" spans="1:2">
      <c r="A99" s="179"/>
      <c r="B99" s="178"/>
    </row>
    <row r="100" spans="1:2">
      <c r="A100" s="179"/>
      <c r="B100" s="178"/>
    </row>
    <row r="101" spans="1:2">
      <c r="A101" s="179"/>
      <c r="B101" s="178"/>
    </row>
    <row r="102" spans="1:2">
      <c r="A102" s="179"/>
      <c r="B102" s="178"/>
    </row>
    <row r="103" spans="1:2">
      <c r="A103" s="179"/>
      <c r="B103" s="178"/>
    </row>
    <row r="104" spans="1:2">
      <c r="A104" s="179"/>
      <c r="B104" s="178"/>
    </row>
    <row r="105" spans="1:2">
      <c r="A105" s="179"/>
      <c r="B105" s="178"/>
    </row>
    <row r="106" spans="1:2">
      <c r="A106" s="179"/>
      <c r="B106" s="178"/>
    </row>
    <row r="107" spans="1:2">
      <c r="A107" s="179"/>
      <c r="B107" s="178"/>
    </row>
    <row r="108" spans="1:2">
      <c r="A108" s="179"/>
      <c r="B108" s="178"/>
    </row>
    <row r="109" spans="1:2">
      <c r="A109" s="179"/>
      <c r="B109" s="178"/>
    </row>
    <row r="110" spans="1:2">
      <c r="A110" s="179"/>
      <c r="B110" s="178"/>
    </row>
    <row r="111" spans="1:2">
      <c r="A111" s="179"/>
      <c r="B111" s="178"/>
    </row>
    <row r="112" spans="1:2">
      <c r="A112" s="179"/>
      <c r="B112" s="178"/>
    </row>
    <row r="113" spans="1:2">
      <c r="A113" s="179"/>
      <c r="B113" s="178"/>
    </row>
    <row r="114" spans="1:2">
      <c r="A114" s="179"/>
      <c r="B114" s="178"/>
    </row>
    <row r="115" spans="1:2">
      <c r="A115" s="179"/>
      <c r="B115" s="178"/>
    </row>
    <row r="116" spans="1:2">
      <c r="A116" s="179"/>
      <c r="B116" s="178"/>
    </row>
    <row r="117" spans="1:2">
      <c r="A117" s="179"/>
      <c r="B117" s="178"/>
    </row>
    <row r="118" spans="1:2">
      <c r="A118" s="179"/>
      <c r="B118" s="178"/>
    </row>
    <row r="119" spans="1:2">
      <c r="A119" s="179"/>
      <c r="B119" s="178"/>
    </row>
    <row r="120" spans="1:2">
      <c r="A120" s="179"/>
      <c r="B120" s="178"/>
    </row>
    <row r="121" spans="1:2">
      <c r="A121" s="179"/>
      <c r="B121" s="178"/>
    </row>
    <row r="122" spans="1:2">
      <c r="A122" s="179"/>
      <c r="B122" s="178"/>
    </row>
    <row r="123" spans="1:2">
      <c r="A123" s="179"/>
      <c r="B123" s="178"/>
    </row>
    <row r="124" spans="1:2">
      <c r="A124" s="179"/>
      <c r="B124" s="178"/>
    </row>
    <row r="125" spans="1:2">
      <c r="A125" s="179"/>
      <c r="B125" s="178"/>
    </row>
    <row r="126" spans="1:2">
      <c r="A126" s="179"/>
      <c r="B126" s="178"/>
    </row>
    <row r="127" spans="1:2">
      <c r="A127" s="179"/>
      <c r="B127" s="178"/>
    </row>
    <row r="128" spans="1:2">
      <c r="A128" s="179"/>
      <c r="B128" s="178"/>
    </row>
    <row r="129" spans="1:2">
      <c r="A129" s="179"/>
      <c r="B129" s="178"/>
    </row>
    <row r="130" spans="1:2">
      <c r="A130" s="179"/>
      <c r="B130" s="178"/>
    </row>
    <row r="131" spans="1:2">
      <c r="A131" s="179"/>
      <c r="B131" s="178"/>
    </row>
    <row r="132" spans="1:2">
      <c r="A132" s="179"/>
      <c r="B132" s="178"/>
    </row>
    <row r="133" spans="1:2">
      <c r="A133" s="179"/>
      <c r="B133" s="178"/>
    </row>
    <row r="134" spans="1:2">
      <c r="A134" s="179"/>
      <c r="B134" s="178"/>
    </row>
    <row r="135" spans="1:2">
      <c r="A135" s="179"/>
      <c r="B135" s="178"/>
    </row>
    <row r="136" spans="1:2">
      <c r="B136" s="178"/>
    </row>
    <row r="137" spans="1:2">
      <c r="B137" s="178"/>
    </row>
    <row r="138" spans="1:2">
      <c r="B138" s="178"/>
    </row>
    <row r="139" spans="1:2">
      <c r="B139" s="178"/>
    </row>
    <row r="140" spans="1:2">
      <c r="B140" s="178"/>
    </row>
    <row r="141" spans="1:2">
      <c r="B141" s="178"/>
    </row>
    <row r="142" spans="1:2">
      <c r="B142" s="178"/>
    </row>
    <row r="143" spans="1:2">
      <c r="B143" s="178"/>
    </row>
    <row r="144" spans="1:2">
      <c r="B144" s="178"/>
    </row>
    <row r="145" spans="2:2">
      <c r="B145" s="178"/>
    </row>
    <row r="146" spans="2:2">
      <c r="B146" s="178"/>
    </row>
    <row r="147" spans="2:2">
      <c r="B147" s="178"/>
    </row>
    <row r="148" spans="2:2">
      <c r="B148" s="178"/>
    </row>
    <row r="149" spans="2:2">
      <c r="B149" s="178"/>
    </row>
    <row r="150" spans="2:2">
      <c r="B150" s="178"/>
    </row>
    <row r="151" spans="2:2">
      <c r="B151" s="178"/>
    </row>
    <row r="152" spans="2:2">
      <c r="B152" s="178"/>
    </row>
    <row r="153" spans="2:2">
      <c r="B153" s="178"/>
    </row>
    <row r="154" spans="2:2">
      <c r="B154" s="178"/>
    </row>
    <row r="155" spans="2:2">
      <c r="B155" s="178"/>
    </row>
    <row r="156" spans="2:2">
      <c r="B156" s="178"/>
    </row>
    <row r="157" spans="2:2">
      <c r="B157" s="178"/>
    </row>
    <row r="158" spans="2:2">
      <c r="B158" s="178"/>
    </row>
    <row r="159" spans="2:2">
      <c r="B159" s="178"/>
    </row>
    <row r="160" spans="2:2">
      <c r="B160" s="178"/>
    </row>
    <row r="161" spans="2:2">
      <c r="B161" s="178"/>
    </row>
    <row r="162" spans="2:2">
      <c r="B162" s="178"/>
    </row>
  </sheetData>
  <printOptions horizontalCentered="1"/>
  <pageMargins left="0.59055118110236227" right="0.39370078740157483" top="0.78740157480314965" bottom="0.59055118110236227" header="0.11811023622047245" footer="0.19685039370078741"/>
  <pageSetup paperSize="9" scale="75" orientation="portrait" r:id="rId1"/>
  <headerFooter alignWithMargins="0">
    <oddFooter>&amp;L&amp;"MetaNormalLF-Roman,Standard"Statistisches Bundesamt, Tabellen zu den UGR, Teil 1,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Inhalt</vt:lpstr>
      <vt:lpstr>Einführung</vt:lpstr>
      <vt:lpstr>Glossar</vt:lpstr>
      <vt:lpstr>1.1</vt:lpstr>
      <vt:lpstr>1.2</vt:lpstr>
      <vt:lpstr>1.3</vt:lpstr>
      <vt:lpstr>1.6</vt:lpstr>
      <vt:lpstr>2.1</vt:lpstr>
      <vt:lpstr>2.2</vt:lpstr>
      <vt:lpstr>2.3</vt:lpstr>
      <vt:lpstr>Titel!Druckbereich</vt:lpstr>
      <vt:lpstr>'1.1'!Drucktitel</vt:lpstr>
      <vt:lpstr>'1.2'!Drucktitel</vt:lpstr>
      <vt:lpstr>'1.3'!Drucktitel</vt:lpstr>
      <vt:lpstr>'1.6'!Drucktitel</vt:lpstr>
      <vt:lpstr>Titel!Text20</vt:lpstr>
      <vt:lpstr>Titel!Text9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Keune, Thomas (B303)</cp:lastModifiedBy>
  <cp:lastPrinted>2019-12-12T13:31:56Z</cp:lastPrinted>
  <dcterms:created xsi:type="dcterms:W3CDTF">2006-01-04T14:23:03Z</dcterms:created>
  <dcterms:modified xsi:type="dcterms:W3CDTF">2019-12-13T07:37:10Z</dcterms:modified>
</cp:coreProperties>
</file>