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28515" windowHeight="13860"/>
  </bookViews>
  <sheets>
    <sheet name="Titel" sheetId="1" r:id="rId1"/>
    <sheet name="Inhalt" sheetId="2" r:id="rId2"/>
    <sheet name="Einführung" sheetId="3" r:id="rId3"/>
    <sheet name="Glossar" sheetId="4" r:id="rId4"/>
    <sheet name="1.1" sheetId="5" r:id="rId5"/>
    <sheet name="1.2" sheetId="6" r:id="rId6"/>
    <sheet name="1.3" sheetId="11" r:id="rId7"/>
    <sheet name="1.6" sheetId="7" r:id="rId8"/>
    <sheet name="2.1" sheetId="8" r:id="rId9"/>
    <sheet name="2.2" sheetId="9" r:id="rId10"/>
    <sheet name="2.3" sheetId="10" r:id="rId11"/>
  </sheets>
  <definedNames>
    <definedName name="_xlnm.Print_Area" localSheetId="0">Titel!$A$1:$H$61</definedName>
    <definedName name="_xlnm.Print_Titles" localSheetId="4">'1.1'!$A:$B</definedName>
    <definedName name="_xlnm.Print_Titles" localSheetId="5">'1.2'!$A:$C,'1.2'!$4:$4</definedName>
    <definedName name="_xlnm.Print_Titles" localSheetId="6">'1.3'!$1:$4</definedName>
    <definedName name="Text20" localSheetId="0">Titel!$B$58</definedName>
    <definedName name="Text9" localSheetId="0">Titel!$B$57</definedName>
  </definedNames>
  <calcPr calcId="145621"/>
</workbook>
</file>

<file path=xl/calcChain.xml><?xml version="1.0" encoding="utf-8"?>
<calcChain xmlns="http://schemas.openxmlformats.org/spreadsheetml/2006/main">
  <c r="E10" i="11" l="1"/>
  <c r="F10" i="11"/>
  <c r="G10" i="11"/>
  <c r="H10" i="11"/>
  <c r="I10" i="11"/>
  <c r="J10" i="11"/>
  <c r="K10" i="11"/>
  <c r="L10" i="11"/>
  <c r="M10" i="11"/>
  <c r="N10" i="11"/>
  <c r="O10" i="11"/>
  <c r="P10" i="11"/>
  <c r="Q10" i="11"/>
  <c r="R10" i="11"/>
  <c r="S10" i="11"/>
  <c r="T10" i="11"/>
  <c r="U10" i="11"/>
  <c r="V10" i="11"/>
  <c r="W10" i="11"/>
  <c r="X10" i="11"/>
  <c r="Y10" i="11"/>
  <c r="Z10" i="11"/>
  <c r="AA10" i="11"/>
  <c r="AB10" i="11"/>
  <c r="AC10" i="11"/>
  <c r="AD10" i="11"/>
  <c r="E11" i="11"/>
  <c r="F11" i="11"/>
  <c r="G11" i="11"/>
  <c r="H11" i="11"/>
  <c r="I11" i="11"/>
  <c r="J11" i="11"/>
  <c r="K11" i="11"/>
  <c r="L11" i="11"/>
  <c r="M11" i="11"/>
  <c r="N11" i="11"/>
  <c r="O11" i="11"/>
  <c r="P11" i="11"/>
  <c r="Q11" i="11"/>
  <c r="R11" i="11"/>
  <c r="S11" i="11"/>
  <c r="T11" i="11"/>
  <c r="U11" i="11"/>
  <c r="V11" i="11"/>
  <c r="W11" i="11"/>
  <c r="X11" i="11"/>
  <c r="Y11" i="11"/>
  <c r="Z11" i="11"/>
  <c r="AA11" i="11"/>
  <c r="AB11" i="11"/>
  <c r="AC11" i="11"/>
  <c r="AD11" i="11"/>
  <c r="D11" i="11"/>
  <c r="D10" i="11"/>
  <c r="W46" i="11" l="1"/>
  <c r="V46" i="11"/>
  <c r="U46" i="11"/>
  <c r="T46" i="11"/>
  <c r="S46" i="11"/>
  <c r="R46" i="11"/>
  <c r="Q46" i="11"/>
  <c r="P46" i="11"/>
  <c r="O46" i="11"/>
  <c r="N46" i="11"/>
  <c r="M46" i="11"/>
  <c r="L46" i="11"/>
  <c r="K46" i="11"/>
  <c r="J46" i="11"/>
  <c r="I46" i="11"/>
  <c r="H46" i="11"/>
  <c r="G46" i="11"/>
  <c r="F46" i="11"/>
  <c r="E46" i="11"/>
  <c r="D46" i="11"/>
  <c r="C46" i="11"/>
  <c r="W44" i="11"/>
  <c r="V44" i="11"/>
  <c r="U44" i="11"/>
  <c r="T44" i="11"/>
  <c r="S44" i="11"/>
  <c r="R44" i="11"/>
  <c r="Q44" i="11"/>
  <c r="P44" i="11"/>
  <c r="O44" i="11"/>
  <c r="N44" i="11"/>
  <c r="M44" i="11"/>
  <c r="L44" i="11"/>
  <c r="K44" i="11"/>
  <c r="J44" i="11"/>
  <c r="I44" i="11"/>
  <c r="H44" i="11"/>
  <c r="G44" i="11"/>
  <c r="F44" i="11"/>
  <c r="E44" i="11"/>
  <c r="D44" i="11"/>
  <c r="W43" i="11"/>
  <c r="V43" i="11"/>
  <c r="U43" i="11"/>
  <c r="T43" i="11"/>
  <c r="S43" i="11"/>
  <c r="R43" i="11"/>
  <c r="Q43" i="11"/>
  <c r="P43" i="11"/>
  <c r="O43" i="11"/>
  <c r="N43" i="11"/>
  <c r="M43" i="11"/>
  <c r="L43" i="11"/>
  <c r="K43" i="11"/>
  <c r="J43" i="11"/>
  <c r="I43" i="11"/>
  <c r="H43" i="11"/>
  <c r="G43" i="11"/>
  <c r="F43" i="11"/>
  <c r="E43" i="11"/>
  <c r="D43" i="11"/>
  <c r="Q71" i="11"/>
  <c r="N71" i="11"/>
  <c r="L71" i="11"/>
  <c r="K71" i="11"/>
  <c r="J71" i="11"/>
  <c r="I71" i="11"/>
  <c r="H71" i="11"/>
  <c r="G71" i="11"/>
  <c r="F71" i="11"/>
  <c r="E71" i="11"/>
  <c r="D71" i="11"/>
  <c r="L70" i="11"/>
  <c r="K70" i="11"/>
  <c r="J70" i="11"/>
  <c r="I70" i="11"/>
  <c r="H70" i="11"/>
  <c r="G70" i="11"/>
  <c r="F70" i="11"/>
  <c r="E70" i="11"/>
  <c r="D70" i="11"/>
  <c r="N69" i="11"/>
  <c r="K69" i="11"/>
  <c r="J69" i="11"/>
  <c r="I69" i="11"/>
  <c r="H69" i="11"/>
  <c r="G69" i="11"/>
  <c r="F69" i="11"/>
  <c r="E69" i="11"/>
  <c r="D69" i="11"/>
  <c r="U67" i="11"/>
  <c r="T67" i="11"/>
  <c r="S67" i="11"/>
  <c r="Q67" i="11"/>
  <c r="P67" i="11"/>
  <c r="O67" i="11"/>
  <c r="N67" i="11"/>
  <c r="R68" i="11"/>
  <c r="N66" i="11"/>
  <c r="T60" i="11"/>
  <c r="S60" i="11"/>
  <c r="R60" i="11"/>
  <c r="Q60" i="11"/>
  <c r="P60" i="11"/>
  <c r="O60" i="11"/>
  <c r="N60" i="11"/>
  <c r="M60" i="11"/>
  <c r="L60" i="11"/>
  <c r="K60" i="11"/>
  <c r="J60" i="11"/>
  <c r="I60" i="11"/>
  <c r="H60" i="11"/>
  <c r="G60" i="11"/>
  <c r="F60" i="11"/>
  <c r="E60" i="11"/>
  <c r="D60" i="11"/>
  <c r="S59" i="11"/>
  <c r="G59" i="11"/>
  <c r="Q59" i="11"/>
  <c r="P59" i="11"/>
  <c r="O59" i="11"/>
  <c r="N59" i="11"/>
  <c r="M59" i="11"/>
  <c r="L59" i="11"/>
  <c r="K59" i="11"/>
  <c r="J59" i="11"/>
  <c r="I59" i="11"/>
  <c r="H59" i="11"/>
  <c r="R58" i="11"/>
  <c r="N58" i="11"/>
  <c r="J58" i="11"/>
  <c r="F58" i="11"/>
  <c r="J56" i="11"/>
  <c r="I56" i="11"/>
  <c r="H56" i="11"/>
  <c r="G56" i="11"/>
  <c r="F56" i="11"/>
  <c r="E56" i="11"/>
  <c r="D56" i="11"/>
  <c r="Q55" i="11"/>
  <c r="N55" i="11"/>
  <c r="L55" i="11"/>
  <c r="K55" i="11"/>
  <c r="J55" i="11"/>
  <c r="I55" i="11"/>
  <c r="H55" i="11"/>
  <c r="G55" i="11"/>
  <c r="F55" i="11"/>
  <c r="E55" i="11"/>
  <c r="D55" i="11"/>
  <c r="T54" i="11"/>
  <c r="Q54" i="11"/>
  <c r="L54" i="11"/>
  <c r="K54" i="11"/>
  <c r="J54" i="11"/>
  <c r="I54" i="11"/>
  <c r="H54" i="11"/>
  <c r="G54" i="11"/>
  <c r="F54" i="11"/>
  <c r="E54" i="11"/>
  <c r="D54" i="11"/>
  <c r="S53" i="11"/>
  <c r="R53" i="11"/>
  <c r="O53" i="11"/>
  <c r="N53" i="11"/>
  <c r="M53" i="11"/>
  <c r="L53" i="11"/>
  <c r="K53" i="11"/>
  <c r="J53" i="11"/>
  <c r="I53" i="11"/>
  <c r="H53" i="11"/>
  <c r="G53" i="11"/>
  <c r="F53" i="11"/>
  <c r="E53" i="11"/>
  <c r="D53" i="11"/>
  <c r="R52" i="11"/>
  <c r="N52" i="11"/>
  <c r="K52" i="11"/>
  <c r="J52" i="11"/>
  <c r="G52" i="11"/>
  <c r="F52" i="11"/>
  <c r="E52" i="11"/>
  <c r="Y51" i="11"/>
  <c r="U51" i="11"/>
  <c r="R51" i="11"/>
  <c r="Q51" i="11"/>
  <c r="N51" i="11"/>
  <c r="M51" i="11"/>
  <c r="J51" i="11"/>
  <c r="I51" i="11"/>
  <c r="H51" i="11"/>
  <c r="F51" i="11"/>
  <c r="E51" i="11"/>
  <c r="D51" i="11"/>
  <c r="AC50" i="11"/>
  <c r="AB50" i="11"/>
  <c r="Y50" i="11"/>
  <c r="X50" i="11"/>
  <c r="U50" i="11"/>
  <c r="T50" i="11"/>
  <c r="S50" i="11"/>
  <c r="R50" i="11"/>
  <c r="Q50" i="11"/>
  <c r="P50" i="11"/>
  <c r="O50" i="11"/>
  <c r="N50" i="11"/>
  <c r="M50" i="11"/>
  <c r="L50" i="11"/>
  <c r="K50" i="11"/>
  <c r="J50" i="11"/>
  <c r="I50" i="11"/>
  <c r="H50" i="11"/>
  <c r="G50" i="11"/>
  <c r="F50" i="11"/>
  <c r="E50" i="11"/>
  <c r="D50" i="11"/>
  <c r="AD46" i="11"/>
  <c r="AC46" i="11"/>
  <c r="AB46" i="11"/>
  <c r="AA46" i="11"/>
  <c r="Z46" i="11"/>
  <c r="Y46" i="11"/>
  <c r="X46" i="11"/>
  <c r="T45" i="11"/>
  <c r="Q45" i="11"/>
  <c r="P45" i="11"/>
  <c r="O45" i="11"/>
  <c r="N45" i="11"/>
  <c r="AD44" i="11"/>
  <c r="AC44" i="11"/>
  <c r="AB44" i="11"/>
  <c r="AA44" i="11"/>
  <c r="Z44" i="11"/>
  <c r="Y44" i="11"/>
  <c r="X44" i="11"/>
  <c r="AD43" i="11"/>
  <c r="AC43" i="11"/>
  <c r="AB43" i="11"/>
  <c r="AA43" i="11"/>
  <c r="Z43" i="11"/>
  <c r="Y43" i="11"/>
  <c r="X43" i="11"/>
  <c r="U59" i="11" l="1"/>
  <c r="G51" i="11"/>
  <c r="T59" i="11"/>
  <c r="Y59" i="11"/>
  <c r="AC59" i="11"/>
  <c r="W60" i="11"/>
  <c r="O66" i="11"/>
  <c r="S66" i="11"/>
  <c r="W53" i="11"/>
  <c r="V59" i="11"/>
  <c r="Z59" i="11"/>
  <c r="X60" i="11"/>
  <c r="AB60" i="11"/>
  <c r="W59" i="11"/>
  <c r="AA59" i="11"/>
  <c r="U60" i="11"/>
  <c r="Y60" i="11"/>
  <c r="AC60" i="11"/>
  <c r="Q66" i="11"/>
  <c r="V58" i="11"/>
  <c r="Z58" i="11"/>
  <c r="X59" i="11"/>
  <c r="AB59" i="11"/>
  <c r="V60" i="11"/>
  <c r="Z60" i="11"/>
  <c r="S45" i="11"/>
  <c r="W45" i="11"/>
  <c r="AA45" i="11"/>
  <c r="E111" i="11"/>
  <c r="E110" i="11"/>
  <c r="E109" i="11"/>
  <c r="E99" i="11"/>
  <c r="E100" i="11"/>
  <c r="E98" i="11"/>
  <c r="E96" i="11"/>
  <c r="E95" i="11"/>
  <c r="E94" i="11"/>
  <c r="E47" i="11"/>
  <c r="I111" i="11"/>
  <c r="I110" i="11"/>
  <c r="I109" i="11"/>
  <c r="I107" i="11"/>
  <c r="I99" i="11"/>
  <c r="I108" i="11"/>
  <c r="I106" i="11"/>
  <c r="I100" i="11"/>
  <c r="I98" i="11"/>
  <c r="I96" i="11"/>
  <c r="I95" i="11"/>
  <c r="I94" i="11"/>
  <c r="I47" i="11"/>
  <c r="M111" i="11"/>
  <c r="M110" i="11"/>
  <c r="M109" i="11"/>
  <c r="M107" i="11"/>
  <c r="M99" i="11"/>
  <c r="M106" i="11"/>
  <c r="M100" i="11"/>
  <c r="M98" i="11"/>
  <c r="M96" i="11"/>
  <c r="M95" i="11"/>
  <c r="M94" i="11"/>
  <c r="M47" i="11"/>
  <c r="Q107" i="11"/>
  <c r="Q99" i="11"/>
  <c r="Q111" i="11"/>
  <c r="Q110" i="11"/>
  <c r="Q109" i="11"/>
  <c r="Q106" i="11"/>
  <c r="Q100" i="11"/>
  <c r="Q98" i="11"/>
  <c r="Q96" i="11"/>
  <c r="Q95" i="11"/>
  <c r="Q94" i="11"/>
  <c r="Q47" i="11"/>
  <c r="U107" i="11"/>
  <c r="U99" i="11"/>
  <c r="U106" i="11"/>
  <c r="U100" i="11"/>
  <c r="U98" i="11"/>
  <c r="U47" i="11"/>
  <c r="Y107" i="11"/>
  <c r="Y99" i="11"/>
  <c r="Y106" i="11"/>
  <c r="Y100" i="11"/>
  <c r="Y98" i="11"/>
  <c r="Y47" i="11"/>
  <c r="AC107" i="11"/>
  <c r="AC99" i="11"/>
  <c r="AC96" i="11"/>
  <c r="AC111" i="11"/>
  <c r="AC110" i="11"/>
  <c r="AC109" i="11"/>
  <c r="AC106" i="11"/>
  <c r="AC100" i="11"/>
  <c r="AC98" i="11"/>
  <c r="AC95" i="11"/>
  <c r="AC94" i="11"/>
  <c r="AC47" i="11"/>
  <c r="F92" i="11"/>
  <c r="F91" i="11"/>
  <c r="F90" i="11"/>
  <c r="F80" i="11"/>
  <c r="F81" i="11"/>
  <c r="F73" i="11"/>
  <c r="F74" i="11"/>
  <c r="F79" i="11"/>
  <c r="F77" i="11"/>
  <c r="F76" i="11"/>
  <c r="F75" i="11"/>
  <c r="F48" i="11"/>
  <c r="J92" i="11"/>
  <c r="J91" i="11"/>
  <c r="J90" i="11"/>
  <c r="J88" i="11"/>
  <c r="J80" i="11"/>
  <c r="J89" i="11"/>
  <c r="J87" i="11"/>
  <c r="J81" i="11"/>
  <c r="J73" i="11"/>
  <c r="J74" i="11"/>
  <c r="J79" i="11"/>
  <c r="J77" i="11"/>
  <c r="J76" i="11"/>
  <c r="J75" i="11"/>
  <c r="J48" i="11"/>
  <c r="N92" i="11"/>
  <c r="N91" i="11"/>
  <c r="N90" i="11"/>
  <c r="N88" i="11"/>
  <c r="N80" i="11"/>
  <c r="N87" i="11"/>
  <c r="N81" i="11"/>
  <c r="N73" i="11"/>
  <c r="N74" i="11"/>
  <c r="N79" i="11"/>
  <c r="N77" i="11"/>
  <c r="N76" i="11"/>
  <c r="N75" i="11"/>
  <c r="N48" i="11"/>
  <c r="R88" i="11"/>
  <c r="R80" i="11"/>
  <c r="R89" i="11"/>
  <c r="R87" i="11"/>
  <c r="R81" i="11"/>
  <c r="R73" i="11"/>
  <c r="R74" i="11"/>
  <c r="R79" i="11"/>
  <c r="R48" i="11"/>
  <c r="V88" i="11"/>
  <c r="V80" i="11"/>
  <c r="V89" i="11"/>
  <c r="V87" i="11"/>
  <c r="V81" i="11"/>
  <c r="V73" i="11"/>
  <c r="V74" i="11"/>
  <c r="V79" i="11"/>
  <c r="V48" i="11"/>
  <c r="Z92" i="11"/>
  <c r="Z91" i="11"/>
  <c r="Z90" i="11"/>
  <c r="Z88" i="11"/>
  <c r="Z80" i="11"/>
  <c r="Z89" i="11"/>
  <c r="Z87" i="11"/>
  <c r="Z81" i="11"/>
  <c r="Z73" i="11"/>
  <c r="Z74" i="11"/>
  <c r="Z79" i="11"/>
  <c r="Z77" i="11"/>
  <c r="Z76" i="11"/>
  <c r="Z75" i="11"/>
  <c r="Z48" i="11"/>
  <c r="AD73" i="11"/>
  <c r="AD74" i="11"/>
  <c r="AD48" i="11"/>
  <c r="W50" i="11"/>
  <c r="AA50" i="11"/>
  <c r="L51" i="11"/>
  <c r="P51" i="11"/>
  <c r="T51" i="11"/>
  <c r="X51" i="11"/>
  <c r="AB51" i="11"/>
  <c r="I52" i="11"/>
  <c r="M52" i="11"/>
  <c r="Q52" i="11"/>
  <c r="U52" i="11"/>
  <c r="Y52" i="11"/>
  <c r="AC52" i="11"/>
  <c r="V53" i="11"/>
  <c r="Z53" i="11"/>
  <c r="AD53" i="11"/>
  <c r="AC54" i="11"/>
  <c r="Z55" i="11"/>
  <c r="N56" i="11"/>
  <c r="Z56" i="11"/>
  <c r="X45" i="11"/>
  <c r="AB45" i="11"/>
  <c r="F100" i="11"/>
  <c r="F98" i="11"/>
  <c r="F111" i="11"/>
  <c r="F110" i="11"/>
  <c r="F109" i="11"/>
  <c r="F99" i="11"/>
  <c r="F96" i="11"/>
  <c r="F95" i="11"/>
  <c r="F94" i="11"/>
  <c r="F47" i="11"/>
  <c r="J108" i="11"/>
  <c r="J106" i="11"/>
  <c r="J100" i="11"/>
  <c r="J98" i="11"/>
  <c r="J111" i="11"/>
  <c r="J110" i="11"/>
  <c r="J109" i="11"/>
  <c r="J107" i="11"/>
  <c r="J99" i="11"/>
  <c r="J96" i="11"/>
  <c r="J95" i="11"/>
  <c r="J94" i="11"/>
  <c r="J47" i="11"/>
  <c r="N106" i="11"/>
  <c r="N100" i="11"/>
  <c r="N98" i="11"/>
  <c r="N111" i="11"/>
  <c r="N110" i="11"/>
  <c r="N109" i="11"/>
  <c r="N107" i="11"/>
  <c r="N99" i="11"/>
  <c r="N96" i="11"/>
  <c r="N95" i="11"/>
  <c r="N94" i="11"/>
  <c r="N47" i="11"/>
  <c r="R108" i="11"/>
  <c r="R106" i="11"/>
  <c r="R100" i="11"/>
  <c r="R98" i="11"/>
  <c r="R107" i="11"/>
  <c r="R99" i="11"/>
  <c r="R47" i="11"/>
  <c r="V108" i="11"/>
  <c r="V106" i="11"/>
  <c r="V100" i="11"/>
  <c r="V98" i="11"/>
  <c r="V107" i="11"/>
  <c r="V99" i="11"/>
  <c r="V47" i="11"/>
  <c r="Z108" i="11"/>
  <c r="Z106" i="11"/>
  <c r="Z100" i="11"/>
  <c r="Z98" i="11"/>
  <c r="Z96" i="11"/>
  <c r="Z111" i="11"/>
  <c r="Z110" i="11"/>
  <c r="Z109" i="11"/>
  <c r="Z107" i="11"/>
  <c r="Z99" i="11"/>
  <c r="Z95" i="11"/>
  <c r="Z94" i="11"/>
  <c r="Z47" i="11"/>
  <c r="AD47" i="11"/>
  <c r="G92" i="11"/>
  <c r="G91" i="11"/>
  <c r="G90" i="11"/>
  <c r="G80" i="11"/>
  <c r="G73" i="11"/>
  <c r="G81" i="11"/>
  <c r="G74" i="11"/>
  <c r="G79" i="11"/>
  <c r="G77" i="11"/>
  <c r="G76" i="11"/>
  <c r="G75" i="11"/>
  <c r="G48" i="11"/>
  <c r="K92" i="11"/>
  <c r="K91" i="11"/>
  <c r="K90" i="11"/>
  <c r="K88" i="11"/>
  <c r="K80" i="11"/>
  <c r="K89" i="11"/>
  <c r="K87" i="11"/>
  <c r="K81" i="11"/>
  <c r="K73" i="11"/>
  <c r="K74" i="11"/>
  <c r="K79" i="11"/>
  <c r="K77" i="11"/>
  <c r="K76" i="11"/>
  <c r="K75" i="11"/>
  <c r="K48" i="11"/>
  <c r="O88" i="11"/>
  <c r="O80" i="11"/>
  <c r="O87" i="11"/>
  <c r="O73" i="11"/>
  <c r="O74" i="11"/>
  <c r="O79" i="11"/>
  <c r="O81" i="11"/>
  <c r="O48" i="11"/>
  <c r="S88" i="11"/>
  <c r="S80" i="11"/>
  <c r="S87" i="11"/>
  <c r="S73" i="11"/>
  <c r="S74" i="11"/>
  <c r="S81" i="11"/>
  <c r="S79" i="11"/>
  <c r="S48" i="11"/>
  <c r="W88" i="11"/>
  <c r="W80" i="11"/>
  <c r="W92" i="11"/>
  <c r="W91" i="11"/>
  <c r="W90" i="11"/>
  <c r="W87" i="11"/>
  <c r="W77" i="11"/>
  <c r="W76" i="11"/>
  <c r="W75" i="11"/>
  <c r="W73" i="11"/>
  <c r="W81" i="11"/>
  <c r="W74" i="11"/>
  <c r="W79" i="11"/>
  <c r="W48" i="11"/>
  <c r="AA88" i="11"/>
  <c r="AA80" i="11"/>
  <c r="AA87" i="11"/>
  <c r="AA81" i="11"/>
  <c r="AA73" i="11"/>
  <c r="AA74" i="11"/>
  <c r="AA79" i="11"/>
  <c r="AA48" i="11"/>
  <c r="AC51" i="11"/>
  <c r="V52" i="11"/>
  <c r="Z52" i="11"/>
  <c r="AD52" i="11"/>
  <c r="AA53" i="11"/>
  <c r="AC55" i="11"/>
  <c r="K56" i="11"/>
  <c r="Q56" i="11"/>
  <c r="AC56" i="11"/>
  <c r="M45" i="11"/>
  <c r="U45" i="11"/>
  <c r="Y45" i="11"/>
  <c r="AC45" i="11"/>
  <c r="G100" i="11"/>
  <c r="G98" i="11"/>
  <c r="G111" i="11"/>
  <c r="G110" i="11"/>
  <c r="G109" i="11"/>
  <c r="G99" i="11"/>
  <c r="G96" i="11"/>
  <c r="G95" i="11"/>
  <c r="G94" i="11"/>
  <c r="G47" i="11"/>
  <c r="K108" i="11"/>
  <c r="K106" i="11"/>
  <c r="K100" i="11"/>
  <c r="K98" i="11"/>
  <c r="K111" i="11"/>
  <c r="K110" i="11"/>
  <c r="K109" i="11"/>
  <c r="K107" i="11"/>
  <c r="K99" i="11"/>
  <c r="K96" i="11"/>
  <c r="K95" i="11"/>
  <c r="K94" i="11"/>
  <c r="K47" i="11"/>
  <c r="O106" i="11"/>
  <c r="O100" i="11"/>
  <c r="O98" i="11"/>
  <c r="O107" i="11"/>
  <c r="O99" i="11"/>
  <c r="O47" i="11"/>
  <c r="S106" i="11"/>
  <c r="S100" i="11"/>
  <c r="S98" i="11"/>
  <c r="S107" i="11"/>
  <c r="S99" i="11"/>
  <c r="S47" i="11"/>
  <c r="W111" i="11"/>
  <c r="W110" i="11"/>
  <c r="W109" i="11"/>
  <c r="W106" i="11"/>
  <c r="W100" i="11"/>
  <c r="W98" i="11"/>
  <c r="W107" i="11"/>
  <c r="W99" i="11"/>
  <c r="W96" i="11"/>
  <c r="W95" i="11"/>
  <c r="W94" i="11"/>
  <c r="W47" i="11"/>
  <c r="AA106" i="11"/>
  <c r="AA100" i="11"/>
  <c r="AA98" i="11"/>
  <c r="AA107" i="11"/>
  <c r="AA99" i="11"/>
  <c r="AA47" i="11"/>
  <c r="D81" i="11"/>
  <c r="D92" i="11"/>
  <c r="D91" i="11"/>
  <c r="D90" i="11"/>
  <c r="D74" i="11"/>
  <c r="D79" i="11"/>
  <c r="D77" i="11"/>
  <c r="D76" i="11"/>
  <c r="D75" i="11"/>
  <c r="D80" i="11"/>
  <c r="D73" i="11"/>
  <c r="D48" i="11"/>
  <c r="H89" i="11"/>
  <c r="H87" i="11"/>
  <c r="H81" i="11"/>
  <c r="H92" i="11"/>
  <c r="H91" i="11"/>
  <c r="H90" i="11"/>
  <c r="H88" i="11"/>
  <c r="H74" i="11"/>
  <c r="H80" i="11"/>
  <c r="H79" i="11"/>
  <c r="H77" i="11"/>
  <c r="H76" i="11"/>
  <c r="H75" i="11"/>
  <c r="H73" i="11"/>
  <c r="H48" i="11"/>
  <c r="L89" i="11"/>
  <c r="L87" i="11"/>
  <c r="L81" i="11"/>
  <c r="L92" i="11"/>
  <c r="L91" i="11"/>
  <c r="L90" i="11"/>
  <c r="L88" i="11"/>
  <c r="L74" i="11"/>
  <c r="L79" i="11"/>
  <c r="L77" i="11"/>
  <c r="L76" i="11"/>
  <c r="L75" i="11"/>
  <c r="L80" i="11"/>
  <c r="L73" i="11"/>
  <c r="L48" i="11"/>
  <c r="P87" i="11"/>
  <c r="P81" i="11"/>
  <c r="P88" i="11"/>
  <c r="P74" i="11"/>
  <c r="P80" i="11"/>
  <c r="P79" i="11"/>
  <c r="P73" i="11"/>
  <c r="P48" i="11"/>
  <c r="T87" i="11"/>
  <c r="T81" i="11"/>
  <c r="T92" i="11"/>
  <c r="T91" i="11"/>
  <c r="T90" i="11"/>
  <c r="T88" i="11"/>
  <c r="T74" i="11"/>
  <c r="T79" i="11"/>
  <c r="T77" i="11"/>
  <c r="T76" i="11"/>
  <c r="T75" i="11"/>
  <c r="T80" i="11"/>
  <c r="T73" i="11"/>
  <c r="T48" i="11"/>
  <c r="X87" i="11"/>
  <c r="X81" i="11"/>
  <c r="X88" i="11"/>
  <c r="X74" i="11"/>
  <c r="X80" i="11"/>
  <c r="X79" i="11"/>
  <c r="X73" i="11"/>
  <c r="X48" i="11"/>
  <c r="AB87" i="11"/>
  <c r="AB81" i="11"/>
  <c r="AB88" i="11"/>
  <c r="AB74" i="11"/>
  <c r="AB79" i="11"/>
  <c r="AB80" i="11"/>
  <c r="AB73" i="11"/>
  <c r="AB48" i="11"/>
  <c r="V51" i="11"/>
  <c r="Z51" i="11"/>
  <c r="AD51" i="11"/>
  <c r="O52" i="11"/>
  <c r="S52" i="11"/>
  <c r="W52" i="11"/>
  <c r="AA52" i="11"/>
  <c r="P53" i="11"/>
  <c r="T53" i="11"/>
  <c r="X53" i="11"/>
  <c r="AB53" i="11"/>
  <c r="M54" i="11"/>
  <c r="W54" i="11"/>
  <c r="T55" i="11"/>
  <c r="L56" i="11"/>
  <c r="T56" i="11"/>
  <c r="I45" i="11"/>
  <c r="E45" i="11"/>
  <c r="L45" i="11"/>
  <c r="H45" i="11"/>
  <c r="D45" i="11"/>
  <c r="K45" i="11"/>
  <c r="G45" i="11"/>
  <c r="R45" i="11"/>
  <c r="J45" i="11"/>
  <c r="F45" i="11"/>
  <c r="V45" i="11"/>
  <c r="Z45" i="11"/>
  <c r="AD45" i="11"/>
  <c r="D111" i="11"/>
  <c r="D110" i="11"/>
  <c r="D109" i="11"/>
  <c r="D99" i="11"/>
  <c r="D100" i="11"/>
  <c r="D98" i="11"/>
  <c r="D96" i="11"/>
  <c r="D95" i="11"/>
  <c r="D94" i="11"/>
  <c r="D47" i="11"/>
  <c r="H111" i="11"/>
  <c r="H110" i="11"/>
  <c r="H109" i="11"/>
  <c r="H107" i="11"/>
  <c r="H99" i="11"/>
  <c r="H108" i="11"/>
  <c r="H106" i="11"/>
  <c r="H100" i="11"/>
  <c r="H98" i="11"/>
  <c r="H96" i="11"/>
  <c r="H95" i="11"/>
  <c r="H94" i="11"/>
  <c r="H47" i="11"/>
  <c r="L111" i="11"/>
  <c r="L110" i="11"/>
  <c r="L109" i="11"/>
  <c r="L107" i="11"/>
  <c r="L99" i="11"/>
  <c r="L108" i="11"/>
  <c r="L106" i="11"/>
  <c r="L100" i="11"/>
  <c r="L98" i="11"/>
  <c r="L96" i="11"/>
  <c r="L95" i="11"/>
  <c r="L94" i="11"/>
  <c r="L47" i="11"/>
  <c r="P107" i="11"/>
  <c r="P99" i="11"/>
  <c r="P106" i="11"/>
  <c r="P100" i="11"/>
  <c r="P98" i="11"/>
  <c r="P47" i="11"/>
  <c r="T111" i="11"/>
  <c r="T110" i="11"/>
  <c r="T109" i="11"/>
  <c r="T107" i="11"/>
  <c r="T99" i="11"/>
  <c r="T106" i="11"/>
  <c r="T100" i="11"/>
  <c r="T98" i="11"/>
  <c r="T96" i="11"/>
  <c r="T95" i="11"/>
  <c r="T94" i="11"/>
  <c r="T47" i="11"/>
  <c r="X107" i="11"/>
  <c r="X99" i="11"/>
  <c r="X106" i="11"/>
  <c r="X100" i="11"/>
  <c r="X98" i="11"/>
  <c r="X47" i="11"/>
  <c r="AB107" i="11"/>
  <c r="AB99" i="11"/>
  <c r="AB106" i="11"/>
  <c r="AB100" i="11"/>
  <c r="AB98" i="11"/>
  <c r="AB47" i="11"/>
  <c r="E81" i="11"/>
  <c r="E92" i="11"/>
  <c r="E91" i="11"/>
  <c r="E90" i="11"/>
  <c r="E79" i="11"/>
  <c r="E77" i="11"/>
  <c r="E76" i="11"/>
  <c r="E75" i="11"/>
  <c r="E80" i="11"/>
  <c r="E73" i="11"/>
  <c r="E74" i="11"/>
  <c r="E48" i="11"/>
  <c r="I89" i="11"/>
  <c r="I87" i="11"/>
  <c r="I81" i="11"/>
  <c r="I92" i="11"/>
  <c r="I91" i="11"/>
  <c r="I90" i="11"/>
  <c r="I88" i="11"/>
  <c r="I80" i="11"/>
  <c r="I79" i="11"/>
  <c r="I77" i="11"/>
  <c r="I76" i="11"/>
  <c r="I75" i="11"/>
  <c r="I73" i="11"/>
  <c r="I74" i="11"/>
  <c r="I48" i="11"/>
  <c r="M87" i="11"/>
  <c r="M81" i="11"/>
  <c r="M92" i="11"/>
  <c r="M91" i="11"/>
  <c r="M90" i="11"/>
  <c r="M88" i="11"/>
  <c r="M79" i="11"/>
  <c r="M77" i="11"/>
  <c r="M76" i="11"/>
  <c r="M75" i="11"/>
  <c r="M80" i="11"/>
  <c r="M73" i="11"/>
  <c r="M74" i="11"/>
  <c r="M48" i="11"/>
  <c r="Q92" i="11"/>
  <c r="Q91" i="11"/>
  <c r="Q90" i="11"/>
  <c r="Q87" i="11"/>
  <c r="Q81" i="11"/>
  <c r="Q88" i="11"/>
  <c r="Q80" i="11"/>
  <c r="Q79" i="11"/>
  <c r="Q77" i="11"/>
  <c r="Q76" i="11"/>
  <c r="Q75" i="11"/>
  <c r="Q73" i="11"/>
  <c r="Q74" i="11"/>
  <c r="Q48" i="11"/>
  <c r="U87" i="11"/>
  <c r="U81" i="11"/>
  <c r="U88" i="11"/>
  <c r="U79" i="11"/>
  <c r="U80" i="11"/>
  <c r="U73" i="11"/>
  <c r="U74" i="11"/>
  <c r="U48" i="11"/>
  <c r="Y87" i="11"/>
  <c r="Y81" i="11"/>
  <c r="Y88" i="11"/>
  <c r="Y80" i="11"/>
  <c r="Y79" i="11"/>
  <c r="Y73" i="11"/>
  <c r="Y74" i="11"/>
  <c r="Y48" i="11"/>
  <c r="AC92" i="11"/>
  <c r="AC91" i="11"/>
  <c r="AC90" i="11"/>
  <c r="AC87" i="11"/>
  <c r="AC81" i="11"/>
  <c r="AC88" i="11"/>
  <c r="AC79" i="11"/>
  <c r="AC80" i="11"/>
  <c r="AC77" i="11"/>
  <c r="AC76" i="11"/>
  <c r="AC75" i="11"/>
  <c r="AC73" i="11"/>
  <c r="AC74" i="11"/>
  <c r="AC48" i="11"/>
  <c r="V50" i="11"/>
  <c r="Z50" i="11"/>
  <c r="AD50" i="11"/>
  <c r="K51" i="11"/>
  <c r="O51" i="11"/>
  <c r="S51" i="11"/>
  <c r="W51" i="11"/>
  <c r="AA51" i="11"/>
  <c r="D52" i="11"/>
  <c r="H52" i="11"/>
  <c r="L52" i="11"/>
  <c r="P52" i="11"/>
  <c r="T52" i="11"/>
  <c r="X52" i="11"/>
  <c r="AB52" i="11"/>
  <c r="Q53" i="11"/>
  <c r="U53" i="11"/>
  <c r="Y53" i="11"/>
  <c r="AC53" i="11"/>
  <c r="N54" i="11"/>
  <c r="Z54" i="11"/>
  <c r="M55" i="11"/>
  <c r="W55" i="11"/>
  <c r="M56" i="11"/>
  <c r="W57" i="11"/>
  <c r="W56" i="11"/>
  <c r="V68" i="11"/>
  <c r="Z68" i="11"/>
  <c r="R61" i="11"/>
  <c r="W66" i="11"/>
  <c r="AA66" i="11"/>
  <c r="M67" i="11"/>
  <c r="Y67" i="11"/>
  <c r="AC67" i="11"/>
  <c r="J68" i="11"/>
  <c r="N68" i="11"/>
  <c r="Q69" i="11"/>
  <c r="AC69" i="11"/>
  <c r="Q70" i="11"/>
  <c r="AC70" i="11"/>
  <c r="AC71" i="11"/>
  <c r="G58" i="11"/>
  <c r="K58" i="11"/>
  <c r="O58" i="11"/>
  <c r="S58" i="11"/>
  <c r="W58" i="11"/>
  <c r="AA58" i="11"/>
  <c r="D59" i="11"/>
  <c r="P66" i="11"/>
  <c r="T66" i="11"/>
  <c r="X66" i="11"/>
  <c r="AB66" i="11"/>
  <c r="I67" i="11"/>
  <c r="L67" i="11"/>
  <c r="H67" i="11"/>
  <c r="K67" i="11"/>
  <c r="R67" i="11"/>
  <c r="J67" i="11"/>
  <c r="V67" i="11"/>
  <c r="Z67" i="11"/>
  <c r="K68" i="11"/>
  <c r="O68" i="11"/>
  <c r="S68" i="11"/>
  <c r="W68" i="11"/>
  <c r="L69" i="11"/>
  <c r="T69" i="11"/>
  <c r="T70" i="11"/>
  <c r="T71" i="11"/>
  <c r="D58" i="11"/>
  <c r="H58" i="11"/>
  <c r="L58" i="11"/>
  <c r="P58" i="11"/>
  <c r="T58" i="11"/>
  <c r="X58" i="11"/>
  <c r="AB58" i="11"/>
  <c r="E59" i="11"/>
  <c r="AA60" i="11"/>
  <c r="F85" i="11"/>
  <c r="M66" i="11"/>
  <c r="U66" i="11"/>
  <c r="Y66" i="11"/>
  <c r="AC66" i="11"/>
  <c r="W67" i="11"/>
  <c r="AA67" i="11"/>
  <c r="H68" i="11"/>
  <c r="L68" i="11"/>
  <c r="P68" i="11"/>
  <c r="T68" i="11"/>
  <c r="X68" i="11"/>
  <c r="AB68" i="11"/>
  <c r="M69" i="11"/>
  <c r="W69" i="11"/>
  <c r="M70" i="11"/>
  <c r="W70" i="11"/>
  <c r="M71" i="11"/>
  <c r="W71" i="11"/>
  <c r="E58" i="11"/>
  <c r="I58" i="11"/>
  <c r="M58" i="11"/>
  <c r="Q58" i="11"/>
  <c r="U58" i="11"/>
  <c r="Y58" i="11"/>
  <c r="AC58" i="11"/>
  <c r="F59" i="11"/>
  <c r="R59" i="11"/>
  <c r="R62" i="11"/>
  <c r="K66" i="11"/>
  <c r="R66" i="11"/>
  <c r="J66" i="11"/>
  <c r="I66" i="11"/>
  <c r="L66" i="11"/>
  <c r="H66" i="11"/>
  <c r="V66" i="11"/>
  <c r="Z66" i="11"/>
  <c r="X67" i="11"/>
  <c r="AB67" i="11"/>
  <c r="I68" i="11"/>
  <c r="M89" i="11"/>
  <c r="Q68" i="11"/>
  <c r="U68" i="11"/>
  <c r="Y68" i="11"/>
  <c r="AC68" i="11"/>
  <c r="Z69" i="11"/>
  <c r="N70" i="11"/>
  <c r="Z70" i="11"/>
  <c r="Z71" i="11"/>
  <c r="C59" i="11"/>
  <c r="Z61" i="11" l="1"/>
  <c r="J61" i="11"/>
  <c r="N62" i="11"/>
  <c r="U62" i="11"/>
  <c r="E62" i="11"/>
  <c r="P62" i="11"/>
  <c r="V61" i="11"/>
  <c r="F61" i="11"/>
  <c r="E64" i="11"/>
  <c r="I97" i="11"/>
  <c r="U82" i="11"/>
  <c r="E57" i="11"/>
  <c r="Z62" i="11"/>
  <c r="J62" i="11"/>
  <c r="S64" i="11"/>
  <c r="V62" i="11"/>
  <c r="F62" i="11"/>
  <c r="V64" i="11"/>
  <c r="AC62" i="11"/>
  <c r="M62" i="11"/>
  <c r="AA68" i="11"/>
  <c r="Q64" i="11"/>
  <c r="X62" i="11"/>
  <c r="H62" i="11"/>
  <c r="P64" i="11"/>
  <c r="W62" i="11"/>
  <c r="G62" i="11"/>
  <c r="N61" i="11"/>
  <c r="I57" i="11"/>
  <c r="AC85" i="11"/>
  <c r="Y83" i="11"/>
  <c r="Q82" i="11"/>
  <c r="Q83" i="11"/>
  <c r="M82" i="11"/>
  <c r="M78" i="11"/>
  <c r="I82" i="11"/>
  <c r="E82" i="11"/>
  <c r="AB104" i="11"/>
  <c r="AB101" i="11"/>
  <c r="X104" i="11"/>
  <c r="X101" i="11"/>
  <c r="T97" i="11"/>
  <c r="T104" i="11"/>
  <c r="T101" i="11"/>
  <c r="D102" i="11"/>
  <c r="AC61" i="11"/>
  <c r="M61" i="11"/>
  <c r="D57" i="11"/>
  <c r="L57" i="11"/>
  <c r="AB85" i="11"/>
  <c r="X82" i="11"/>
  <c r="X89" i="11"/>
  <c r="P83" i="11"/>
  <c r="D78" i="11"/>
  <c r="AA102" i="11"/>
  <c r="W97" i="11"/>
  <c r="W102" i="11"/>
  <c r="S104" i="11"/>
  <c r="O104" i="11"/>
  <c r="K101" i="11"/>
  <c r="G102" i="11"/>
  <c r="C64" i="11"/>
  <c r="T61" i="11"/>
  <c r="D61" i="11"/>
  <c r="Q57" i="11"/>
  <c r="AA85" i="11"/>
  <c r="AA82" i="11"/>
  <c r="W78" i="11"/>
  <c r="W89" i="11"/>
  <c r="K85" i="11"/>
  <c r="G83" i="11"/>
  <c r="Z102" i="11"/>
  <c r="V102" i="11"/>
  <c r="R102" i="11"/>
  <c r="N97" i="11"/>
  <c r="N104" i="11"/>
  <c r="J101" i="11"/>
  <c r="F102" i="11"/>
  <c r="F64" i="11"/>
  <c r="S61" i="11"/>
  <c r="J57" i="11"/>
  <c r="N57" i="11"/>
  <c r="Z83" i="11"/>
  <c r="R85" i="11"/>
  <c r="R82" i="11"/>
  <c r="N78" i="11"/>
  <c r="N89" i="11"/>
  <c r="AC108" i="11"/>
  <c r="Q108" i="11"/>
  <c r="Q97" i="11"/>
  <c r="E102" i="11"/>
  <c r="AA64" i="11"/>
  <c r="M68" i="11"/>
  <c r="O64" i="11"/>
  <c r="R64" i="11"/>
  <c r="Y62" i="11"/>
  <c r="I62" i="11"/>
  <c r="AC64" i="11"/>
  <c r="AC65" i="11"/>
  <c r="M64" i="11"/>
  <c r="T62" i="11"/>
  <c r="D62" i="11"/>
  <c r="AB64" i="11"/>
  <c r="AB65" i="11"/>
  <c r="L64" i="11"/>
  <c r="S62" i="11"/>
  <c r="AC82" i="11"/>
  <c r="Y82" i="11"/>
  <c r="Y85" i="11"/>
  <c r="U89" i="11"/>
  <c r="Q78" i="11"/>
  <c r="Q85" i="11"/>
  <c r="M83" i="11"/>
  <c r="I78" i="11"/>
  <c r="P108" i="11"/>
  <c r="H102" i="11"/>
  <c r="D97" i="11"/>
  <c r="D104" i="11"/>
  <c r="Y61" i="11"/>
  <c r="I61" i="11"/>
  <c r="T57" i="11"/>
  <c r="X83" i="11"/>
  <c r="T89" i="11"/>
  <c r="P85" i="11"/>
  <c r="L82" i="11"/>
  <c r="L83" i="11"/>
  <c r="AA104" i="11"/>
  <c r="W104" i="11"/>
  <c r="S101" i="11"/>
  <c r="O101" i="11"/>
  <c r="G97" i="11"/>
  <c r="G104" i="11"/>
  <c r="P61" i="11"/>
  <c r="G57" i="11"/>
  <c r="W83" i="11"/>
  <c r="W82" i="11"/>
  <c r="S83" i="11"/>
  <c r="S89" i="11"/>
  <c r="O85" i="11"/>
  <c r="O82" i="11"/>
  <c r="Z101" i="11"/>
  <c r="Z97" i="11"/>
  <c r="Z104" i="11"/>
  <c r="V104" i="11"/>
  <c r="R104" i="11"/>
  <c r="N101" i="11"/>
  <c r="F97" i="11"/>
  <c r="F104" i="11"/>
  <c r="O61" i="11"/>
  <c r="F57" i="11"/>
  <c r="Z85" i="11"/>
  <c r="Z82" i="11"/>
  <c r="V83" i="11"/>
  <c r="N83" i="11"/>
  <c r="J78" i="11"/>
  <c r="AC102" i="11"/>
  <c r="AC97" i="11"/>
  <c r="Y108" i="11"/>
  <c r="U108" i="11"/>
  <c r="Q102" i="11"/>
  <c r="M108" i="11"/>
  <c r="I102" i="11"/>
  <c r="E97" i="11"/>
  <c r="E104" i="11"/>
  <c r="K64" i="11"/>
  <c r="K65" i="11"/>
  <c r="N64" i="11"/>
  <c r="N65" i="11"/>
  <c r="Y64" i="11"/>
  <c r="Y65" i="11"/>
  <c r="I64" i="11"/>
  <c r="I65" i="11"/>
  <c r="X64" i="11"/>
  <c r="X65" i="11"/>
  <c r="H64" i="11"/>
  <c r="H65" i="11"/>
  <c r="O62" i="11"/>
  <c r="AC89" i="11"/>
  <c r="U83" i="11"/>
  <c r="M85" i="11"/>
  <c r="I83" i="11"/>
  <c r="E83" i="11"/>
  <c r="AB108" i="11"/>
  <c r="X108" i="11"/>
  <c r="T108" i="11"/>
  <c r="P102" i="11"/>
  <c r="L102" i="11"/>
  <c r="H97" i="11"/>
  <c r="H104" i="11"/>
  <c r="H101" i="11"/>
  <c r="D64" i="11"/>
  <c r="U61" i="11"/>
  <c r="E61" i="11"/>
  <c r="AB82" i="11"/>
  <c r="AB89" i="11"/>
  <c r="X85" i="11"/>
  <c r="T82" i="11"/>
  <c r="T83" i="11"/>
  <c r="L78" i="11"/>
  <c r="L85" i="11"/>
  <c r="H78" i="11"/>
  <c r="H82" i="11"/>
  <c r="H83" i="11"/>
  <c r="D83" i="11"/>
  <c r="AA101" i="11"/>
  <c r="W101" i="11"/>
  <c r="S108" i="11"/>
  <c r="O108" i="11"/>
  <c r="K102" i="11"/>
  <c r="AB61" i="11"/>
  <c r="L61" i="11"/>
  <c r="AC57" i="11"/>
  <c r="AA89" i="11"/>
  <c r="W85" i="11"/>
  <c r="O83" i="11"/>
  <c r="K83" i="11"/>
  <c r="K78" i="11"/>
  <c r="G82" i="11"/>
  <c r="V101" i="11"/>
  <c r="R101" i="11"/>
  <c r="N108" i="11"/>
  <c r="J102" i="11"/>
  <c r="AA61" i="11"/>
  <c r="K61" i="11"/>
  <c r="Z57" i="11"/>
  <c r="V85" i="11"/>
  <c r="V82" i="11"/>
  <c r="N85" i="11"/>
  <c r="N82" i="11"/>
  <c r="J83" i="11"/>
  <c r="F78" i="11"/>
  <c r="F82" i="11"/>
  <c r="AC104" i="11"/>
  <c r="Y102" i="11"/>
  <c r="U102" i="11"/>
  <c r="Q104" i="11"/>
  <c r="Q101" i="11"/>
  <c r="M102" i="11"/>
  <c r="I104" i="11"/>
  <c r="I101" i="11"/>
  <c r="W64" i="11"/>
  <c r="W65" i="11"/>
  <c r="Z64" i="11"/>
  <c r="Z65" i="11"/>
  <c r="J64" i="11"/>
  <c r="J65" i="11"/>
  <c r="Q62" i="11"/>
  <c r="U64" i="11"/>
  <c r="U65" i="11"/>
  <c r="AB62" i="11"/>
  <c r="L62" i="11"/>
  <c r="T64" i="11"/>
  <c r="T65" i="11"/>
  <c r="AA62" i="11"/>
  <c r="K62" i="11"/>
  <c r="M57" i="11"/>
  <c r="AC78" i="11"/>
  <c r="AC83" i="11"/>
  <c r="Y89" i="11"/>
  <c r="U85" i="11"/>
  <c r="Q89" i="11"/>
  <c r="I85" i="11"/>
  <c r="E78" i="11"/>
  <c r="E85" i="11"/>
  <c r="AB102" i="11"/>
  <c r="X102" i="11"/>
  <c r="T102" i="11"/>
  <c r="P104" i="11"/>
  <c r="P101" i="11"/>
  <c r="L97" i="11"/>
  <c r="L104" i="11"/>
  <c r="L101" i="11"/>
  <c r="D101" i="11"/>
  <c r="Q61" i="11"/>
  <c r="H57" i="11"/>
  <c r="AB83" i="11"/>
  <c r="T78" i="11"/>
  <c r="T85" i="11"/>
  <c r="P82" i="11"/>
  <c r="P89" i="11"/>
  <c r="H85" i="11"/>
  <c r="D82" i="11"/>
  <c r="D85" i="11"/>
  <c r="AA108" i="11"/>
  <c r="W108" i="11"/>
  <c r="S102" i="11"/>
  <c r="O102" i="11"/>
  <c r="K97" i="11"/>
  <c r="K104" i="11"/>
  <c r="G101" i="11"/>
  <c r="G64" i="11"/>
  <c r="X61" i="11"/>
  <c r="H61" i="11"/>
  <c r="K57" i="11"/>
  <c r="AA83" i="11"/>
  <c r="S85" i="11"/>
  <c r="S82" i="11"/>
  <c r="O89" i="11"/>
  <c r="K82" i="11"/>
  <c r="G85" i="11"/>
  <c r="G78" i="11"/>
  <c r="N102" i="11"/>
  <c r="J97" i="11"/>
  <c r="J104" i="11"/>
  <c r="F101" i="11"/>
  <c r="W61" i="11"/>
  <c r="G61" i="11"/>
  <c r="Z78" i="11"/>
  <c r="R83" i="11"/>
  <c r="J85" i="11"/>
  <c r="J82" i="11"/>
  <c r="F83" i="11"/>
  <c r="AC101" i="11"/>
  <c r="Y104" i="11"/>
  <c r="Y101" i="11"/>
  <c r="U104" i="11"/>
  <c r="U101" i="11"/>
  <c r="M97" i="11"/>
  <c r="M104" i="11"/>
  <c r="M101" i="11"/>
  <c r="E101" i="11"/>
  <c r="M65" i="11" l="1"/>
  <c r="Y63" i="11"/>
  <c r="AB63" i="11"/>
  <c r="P63" i="11"/>
  <c r="L63" i="11"/>
  <c r="U63" i="11"/>
  <c r="T63" i="11"/>
  <c r="I63" i="11"/>
  <c r="L65" i="11"/>
  <c r="J63" i="11"/>
  <c r="H63" i="11"/>
  <c r="M63" i="11"/>
  <c r="O65" i="11"/>
  <c r="W63" i="11"/>
  <c r="N63" i="11"/>
  <c r="AC63" i="11"/>
  <c r="O63" i="11"/>
  <c r="V65" i="11"/>
  <c r="Z63" i="11"/>
  <c r="X63" i="11"/>
  <c r="R63" i="11"/>
  <c r="I103" i="11"/>
  <c r="F84" i="11"/>
  <c r="V84" i="11"/>
  <c r="R103" i="11"/>
  <c r="V103" i="11"/>
  <c r="G84" i="11"/>
  <c r="AA103" i="11"/>
  <c r="T84" i="11"/>
  <c r="AB84" i="11"/>
  <c r="E63" i="11"/>
  <c r="H103" i="11"/>
  <c r="E84" i="11"/>
  <c r="AC84" i="11"/>
  <c r="F63" i="11"/>
  <c r="W84" i="11"/>
  <c r="L84" i="11"/>
  <c r="M84" i="11"/>
  <c r="R84" i="11"/>
  <c r="G63" i="11"/>
  <c r="J103" i="11"/>
  <c r="AA84" i="11"/>
  <c r="D63" i="11"/>
  <c r="K103" i="11"/>
  <c r="X84" i="11"/>
  <c r="X103" i="11"/>
  <c r="AB103" i="11"/>
  <c r="I84" i="11"/>
  <c r="U84" i="11"/>
  <c r="E103" i="11"/>
  <c r="M103" i="11"/>
  <c r="U103" i="11"/>
  <c r="AC103" i="11"/>
  <c r="J84" i="11"/>
  <c r="F103" i="11"/>
  <c r="G103" i="11"/>
  <c r="D84" i="11"/>
  <c r="P84" i="11"/>
  <c r="D103" i="11"/>
  <c r="L103" i="11"/>
  <c r="P103" i="11"/>
  <c r="AA63" i="11"/>
  <c r="P65" i="11"/>
  <c r="Q65" i="11"/>
  <c r="S65" i="11"/>
  <c r="V63" i="11"/>
  <c r="K63" i="11"/>
  <c r="E65" i="11"/>
  <c r="G65" i="11"/>
  <c r="R65" i="11"/>
  <c r="F65" i="11"/>
  <c r="D65" i="11"/>
  <c r="Z86" i="11"/>
  <c r="N105" i="11"/>
  <c r="Z105" i="11"/>
  <c r="O86" i="11"/>
  <c r="W86" i="11"/>
  <c r="O105" i="11"/>
  <c r="S105" i="11"/>
  <c r="L86" i="11"/>
  <c r="M86" i="11"/>
  <c r="U86" i="11"/>
  <c r="R86" i="11"/>
  <c r="J105" i="11"/>
  <c r="AA86" i="11"/>
  <c r="K105" i="11"/>
  <c r="X86" i="11"/>
  <c r="T105" i="11"/>
  <c r="X105" i="11"/>
  <c r="AB105" i="11"/>
  <c r="E105" i="11"/>
  <c r="M105" i="11"/>
  <c r="U105" i="11"/>
  <c r="Y105" i="11"/>
  <c r="AC105" i="11"/>
  <c r="J86" i="11"/>
  <c r="F105" i="11"/>
  <c r="K86" i="11"/>
  <c r="S86" i="11"/>
  <c r="G105" i="11"/>
  <c r="D86" i="11"/>
  <c r="P86" i="11"/>
  <c r="D105" i="11"/>
  <c r="L105" i="11"/>
  <c r="P105" i="11"/>
  <c r="E86" i="11"/>
  <c r="Q86" i="11"/>
  <c r="Y86" i="11"/>
  <c r="I105" i="11"/>
  <c r="Q105" i="11"/>
  <c r="F86" i="11"/>
  <c r="N86" i="11"/>
  <c r="V86" i="11"/>
  <c r="R105" i="11"/>
  <c r="V105" i="11"/>
  <c r="G86" i="11"/>
  <c r="W105" i="11"/>
  <c r="AA105" i="11"/>
  <c r="H86" i="11"/>
  <c r="T86" i="11"/>
  <c r="AB86" i="11"/>
  <c r="H105" i="11"/>
  <c r="I86" i="11"/>
  <c r="AC86" i="11"/>
  <c r="AA65" i="11"/>
  <c r="Q63" i="11"/>
  <c r="S63" i="11"/>
  <c r="Y103" i="11" l="1"/>
  <c r="T103" i="11"/>
  <c r="Y84" i="11"/>
  <c r="W103" i="11"/>
  <c r="O103" i="11"/>
  <c r="O84" i="11"/>
  <c r="H84" i="11"/>
  <c r="Q84" i="11"/>
  <c r="K84" i="11"/>
  <c r="N103" i="11"/>
  <c r="N84" i="11"/>
  <c r="Z84" i="11"/>
  <c r="Q103" i="11"/>
  <c r="S84" i="11"/>
  <c r="S103" i="11"/>
  <c r="Z103" i="11"/>
  <c r="AE35" i="6" l="1"/>
  <c r="AE36" i="6"/>
  <c r="F26" i="6"/>
  <c r="G26" i="6"/>
  <c r="H26" i="6"/>
  <c r="I26" i="6"/>
  <c r="J26" i="6"/>
  <c r="K26" i="6"/>
  <c r="L26" i="6"/>
  <c r="M26" i="6"/>
  <c r="N26" i="6"/>
  <c r="O26" i="6"/>
  <c r="P26" i="6"/>
  <c r="Q26" i="6"/>
  <c r="R26" i="6"/>
  <c r="S26" i="6"/>
  <c r="T26" i="6"/>
  <c r="U26" i="6"/>
  <c r="V26" i="6"/>
  <c r="W26" i="6"/>
  <c r="X26" i="6"/>
  <c r="Y26" i="6"/>
  <c r="Z26" i="6"/>
  <c r="AA26" i="6"/>
  <c r="AB26" i="6"/>
  <c r="AC26" i="6"/>
  <c r="AD26" i="6"/>
  <c r="AE26" i="6"/>
  <c r="F27" i="6"/>
  <c r="G27" i="6"/>
  <c r="H27" i="6"/>
  <c r="I27" i="6"/>
  <c r="J27" i="6"/>
  <c r="K27" i="6"/>
  <c r="L27" i="6"/>
  <c r="M27" i="6"/>
  <c r="N27" i="6"/>
  <c r="O27" i="6"/>
  <c r="P27" i="6"/>
  <c r="Q27" i="6"/>
  <c r="R27" i="6"/>
  <c r="S27" i="6"/>
  <c r="T27" i="6"/>
  <c r="U27" i="6"/>
  <c r="V27" i="6"/>
  <c r="W27" i="6"/>
  <c r="X27" i="6"/>
  <c r="Y27" i="6"/>
  <c r="Z27" i="6"/>
  <c r="AA27" i="6"/>
  <c r="AB27" i="6"/>
  <c r="AC27" i="6"/>
  <c r="AD27" i="6"/>
  <c r="AE27" i="6"/>
  <c r="F28" i="6"/>
  <c r="G28" i="6"/>
  <c r="H28" i="6"/>
  <c r="I28" i="6"/>
  <c r="J28" i="6"/>
  <c r="K28" i="6"/>
  <c r="L28" i="6"/>
  <c r="M28" i="6"/>
  <c r="N28" i="6"/>
  <c r="O28" i="6"/>
  <c r="P28" i="6"/>
  <c r="Q28" i="6"/>
  <c r="R28" i="6"/>
  <c r="S28" i="6"/>
  <c r="T28" i="6"/>
  <c r="U28" i="6"/>
  <c r="V28" i="6"/>
  <c r="W28" i="6"/>
  <c r="X28" i="6"/>
  <c r="Y28" i="6"/>
  <c r="Z28" i="6"/>
  <c r="AA28" i="6"/>
  <c r="AB28" i="6"/>
  <c r="AC28" i="6"/>
  <c r="AD28" i="6"/>
  <c r="AE28" i="6"/>
  <c r="E28" i="6"/>
  <c r="E27" i="6"/>
  <c r="E26" i="6"/>
  <c r="F33" i="6"/>
  <c r="G33" i="6"/>
  <c r="H33" i="6"/>
  <c r="I33" i="6"/>
  <c r="J33" i="6"/>
  <c r="K33" i="6"/>
  <c r="L33" i="6"/>
  <c r="M33" i="6"/>
  <c r="N33" i="6"/>
  <c r="O33" i="6"/>
  <c r="P33" i="6"/>
  <c r="Q33" i="6"/>
  <c r="R33" i="6"/>
  <c r="S33" i="6"/>
  <c r="T33" i="6"/>
  <c r="U33" i="6"/>
  <c r="V33" i="6"/>
  <c r="W33" i="6"/>
  <c r="X33" i="6"/>
  <c r="Y33" i="6"/>
  <c r="Z33" i="6"/>
  <c r="AA33" i="6"/>
  <c r="AB33" i="6"/>
  <c r="AC33" i="6"/>
  <c r="AD33" i="6"/>
  <c r="AE33" i="6"/>
  <c r="E33" i="6"/>
  <c r="E116" i="6"/>
  <c r="D116" i="6"/>
  <c r="I114" i="6"/>
  <c r="H114" i="6"/>
  <c r="G114" i="6"/>
  <c r="F114" i="6"/>
  <c r="E114" i="6"/>
  <c r="H109" i="6"/>
  <c r="G109" i="6"/>
  <c r="H105" i="6"/>
  <c r="G105" i="6"/>
  <c r="F105" i="6"/>
  <c r="H104" i="6"/>
  <c r="G104" i="6"/>
  <c r="F104" i="6"/>
  <c r="H102" i="6"/>
  <c r="G102" i="6"/>
  <c r="F102" i="6"/>
  <c r="H100" i="6"/>
  <c r="G100" i="6"/>
  <c r="F100" i="6"/>
  <c r="H97" i="6"/>
  <c r="G97" i="6"/>
  <c r="F97" i="6"/>
  <c r="H96" i="6"/>
  <c r="G96" i="6"/>
  <c r="F96" i="6"/>
  <c r="H95" i="6"/>
  <c r="G95" i="6"/>
  <c r="F95" i="6"/>
  <c r="H94" i="6"/>
  <c r="G94" i="6"/>
  <c r="F94" i="6"/>
  <c r="H93" i="6"/>
  <c r="G93" i="6"/>
  <c r="F93" i="6"/>
  <c r="E93" i="6"/>
  <c r="H92" i="6"/>
  <c r="G92" i="6"/>
  <c r="F92" i="6"/>
  <c r="E92" i="6"/>
  <c r="H91" i="6"/>
  <c r="G91" i="6"/>
  <c r="F91" i="6"/>
  <c r="H90" i="6"/>
  <c r="G90" i="6"/>
  <c r="F90" i="6"/>
  <c r="H89" i="6"/>
  <c r="G89" i="6"/>
  <c r="F89" i="6"/>
  <c r="H88" i="6"/>
  <c r="G88" i="6"/>
  <c r="F88" i="6"/>
  <c r="H86" i="6"/>
  <c r="G86" i="6"/>
  <c r="F86" i="6"/>
  <c r="H85" i="6"/>
  <c r="G85" i="6"/>
  <c r="F85" i="6"/>
  <c r="E85" i="6"/>
  <c r="H84" i="6"/>
  <c r="G84" i="6"/>
  <c r="F84" i="6"/>
  <c r="AD69" i="6"/>
  <c r="I69" i="6"/>
  <c r="H69" i="6"/>
  <c r="G69" i="6"/>
  <c r="E69" i="6"/>
  <c r="D69" i="6"/>
  <c r="M63" i="6"/>
  <c r="L63" i="6"/>
  <c r="K63" i="6"/>
  <c r="J63" i="6"/>
  <c r="I63" i="6"/>
  <c r="H63" i="6"/>
  <c r="G63" i="6"/>
  <c r="F63" i="6"/>
  <c r="E63" i="6"/>
  <c r="D63" i="6"/>
  <c r="M61" i="6"/>
  <c r="L61" i="6"/>
  <c r="K61" i="6"/>
  <c r="J61" i="6"/>
  <c r="I61" i="6"/>
  <c r="H61" i="6"/>
  <c r="G61" i="6"/>
  <c r="F61" i="6"/>
  <c r="E61" i="6"/>
  <c r="D61" i="6"/>
  <c r="M59" i="6"/>
  <c r="L59" i="6"/>
  <c r="K59" i="6"/>
  <c r="J59" i="6"/>
  <c r="I59" i="6"/>
  <c r="H59" i="6"/>
  <c r="G59" i="6"/>
  <c r="F59" i="6"/>
  <c r="E59" i="6"/>
  <c r="D59" i="6"/>
  <c r="M57" i="6"/>
  <c r="L57" i="6"/>
  <c r="K57" i="6"/>
  <c r="J57" i="6"/>
  <c r="I57" i="6"/>
  <c r="H57" i="6"/>
  <c r="G57" i="6"/>
  <c r="F57" i="6"/>
  <c r="E57" i="6"/>
  <c r="D57" i="6"/>
  <c r="H55" i="6"/>
  <c r="G55" i="6"/>
  <c r="F55" i="6"/>
  <c r="E55" i="6"/>
  <c r="D55" i="6"/>
  <c r="M54" i="6"/>
  <c r="L54" i="6"/>
  <c r="K54" i="6"/>
  <c r="J54" i="6"/>
  <c r="I54" i="6"/>
  <c r="H54" i="6"/>
  <c r="G54" i="6"/>
  <c r="F54" i="6"/>
  <c r="E54" i="6"/>
  <c r="D54" i="6"/>
  <c r="S53" i="6"/>
  <c r="N53" i="6"/>
  <c r="L53" i="6"/>
  <c r="H53" i="6"/>
  <c r="G53" i="6"/>
  <c r="F53" i="6"/>
  <c r="E53" i="6"/>
  <c r="D53" i="6"/>
  <c r="AD52" i="6"/>
  <c r="AA52" i="6"/>
  <c r="O52" i="6"/>
  <c r="N52" i="6"/>
  <c r="M52" i="6"/>
  <c r="L52" i="6"/>
  <c r="K52" i="6"/>
  <c r="J52" i="6"/>
  <c r="I52" i="6"/>
  <c r="H52" i="6"/>
  <c r="G52" i="6"/>
  <c r="F52" i="6"/>
  <c r="E52" i="6"/>
  <c r="D52" i="6"/>
  <c r="M50" i="6"/>
  <c r="L50" i="6"/>
  <c r="K50" i="6"/>
  <c r="J50" i="6"/>
  <c r="I50" i="6"/>
  <c r="H50" i="6"/>
  <c r="G50" i="6"/>
  <c r="F50" i="6"/>
  <c r="E50" i="6"/>
  <c r="D50" i="6"/>
  <c r="M48" i="6"/>
  <c r="L48" i="6"/>
  <c r="K48" i="6"/>
  <c r="J48" i="6"/>
  <c r="I48" i="6"/>
  <c r="H48" i="6"/>
  <c r="G48" i="6"/>
  <c r="F48" i="6"/>
  <c r="E48" i="6"/>
  <c r="D48" i="6"/>
  <c r="M46" i="6"/>
  <c r="L46" i="6"/>
  <c r="K46" i="6"/>
  <c r="J46" i="6"/>
  <c r="I46" i="6"/>
  <c r="H46" i="6"/>
  <c r="G46" i="6"/>
  <c r="F46" i="6"/>
  <c r="E46" i="6"/>
  <c r="D46" i="6"/>
  <c r="M44" i="6"/>
  <c r="L44" i="6"/>
  <c r="K44" i="6"/>
  <c r="J44" i="6"/>
  <c r="I44" i="6"/>
  <c r="H44" i="6"/>
  <c r="G44" i="6"/>
  <c r="F44" i="6"/>
  <c r="E44" i="6"/>
  <c r="D44" i="6"/>
  <c r="W43" i="6"/>
  <c r="S43" i="6"/>
  <c r="O43" i="6"/>
  <c r="M43" i="6"/>
  <c r="L43" i="6"/>
  <c r="I43" i="6"/>
  <c r="W42" i="6"/>
  <c r="S42" i="6"/>
  <c r="O42" i="6"/>
  <c r="M42" i="6"/>
  <c r="L42" i="6"/>
  <c r="K42" i="6"/>
  <c r="J42" i="6"/>
  <c r="I42" i="6"/>
  <c r="H42" i="6"/>
  <c r="G42" i="6"/>
  <c r="F42" i="6"/>
  <c r="E42" i="6"/>
  <c r="D42" i="6"/>
  <c r="AD41" i="6"/>
  <c r="AA41" i="6"/>
  <c r="W41" i="6"/>
  <c r="S41" i="6"/>
  <c r="N41" i="6"/>
  <c r="M41" i="6"/>
  <c r="L41" i="6"/>
  <c r="J41" i="6"/>
  <c r="I41" i="6"/>
  <c r="H41" i="6"/>
  <c r="G41" i="6"/>
  <c r="F41" i="6"/>
  <c r="E41" i="6"/>
  <c r="D41" i="6"/>
  <c r="AD40" i="6"/>
  <c r="AA40" i="6"/>
  <c r="W40" i="6"/>
  <c r="S40" i="6"/>
  <c r="O40" i="6"/>
  <c r="N40" i="6"/>
  <c r="M40" i="6"/>
  <c r="L40" i="6"/>
  <c r="K40" i="6"/>
  <c r="J40" i="6"/>
  <c r="I40" i="6"/>
  <c r="H40" i="6"/>
  <c r="G40" i="6"/>
  <c r="F40" i="6"/>
  <c r="E40" i="6"/>
  <c r="D40" i="6"/>
  <c r="Z69" i="6"/>
  <c r="AC67" i="6"/>
  <c r="N66" i="6"/>
  <c r="Z65" i="6"/>
  <c r="AA63" i="6"/>
  <c r="X63" i="6"/>
  <c r="S63" i="6"/>
  <c r="P63" i="6"/>
  <c r="AC61" i="6"/>
  <c r="H62" i="6"/>
  <c r="AC59" i="6"/>
  <c r="AA59" i="6"/>
  <c r="U59" i="6"/>
  <c r="F60" i="6"/>
  <c r="Z57" i="6"/>
  <c r="J58" i="6"/>
  <c r="O57" i="6"/>
  <c r="F58" i="6"/>
  <c r="AA54" i="6"/>
  <c r="M55" i="6"/>
  <c r="Q54" i="6"/>
  <c r="O54" i="6"/>
  <c r="X53" i="6"/>
  <c r="V52" i="6"/>
  <c r="AA50" i="6"/>
  <c r="Y50" i="6"/>
  <c r="I51" i="6"/>
  <c r="O50" i="6"/>
  <c r="V49" i="6"/>
  <c r="R48" i="6"/>
  <c r="Q48" i="6"/>
  <c r="AD46" i="6"/>
  <c r="Y47" i="6"/>
  <c r="H47" i="6"/>
  <c r="AD44" i="6"/>
  <c r="Z44" i="6"/>
  <c r="V44" i="6"/>
  <c r="T44" i="6"/>
  <c r="M45" i="6"/>
  <c r="E45" i="6"/>
  <c r="AC43" i="6"/>
  <c r="R42" i="6"/>
  <c r="P43" i="6"/>
  <c r="AC41" i="6"/>
  <c r="AC39" i="6"/>
  <c r="V39" i="6"/>
  <c r="Z37" i="6"/>
  <c r="U38" i="6"/>
  <c r="M38" i="6"/>
  <c r="F37" i="6"/>
  <c r="X35" i="6"/>
  <c r="H35" i="6"/>
  <c r="D36" i="6"/>
  <c r="AD96" i="6" l="1"/>
  <c r="O78" i="6"/>
  <c r="K78" i="6"/>
  <c r="AD84" i="6"/>
  <c r="G78" i="6"/>
  <c r="G66" i="6"/>
  <c r="H67" i="6"/>
  <c r="X67" i="6"/>
  <c r="F69" i="6"/>
  <c r="AC69" i="6"/>
  <c r="X66" i="6"/>
  <c r="S67" i="6"/>
  <c r="O69" i="6"/>
  <c r="Q60" i="6"/>
  <c r="O66" i="6"/>
  <c r="U64" i="6"/>
  <c r="M64" i="6"/>
  <c r="AA62" i="6"/>
  <c r="D58" i="6"/>
  <c r="F45" i="6"/>
  <c r="Y45" i="6"/>
  <c r="AD55" i="6"/>
  <c r="J55" i="6"/>
  <c r="W45" i="6"/>
  <c r="T51" i="6"/>
  <c r="P55" i="6"/>
  <c r="X55" i="6"/>
  <c r="N44" i="6"/>
  <c r="W36" i="6"/>
  <c r="F78" i="6"/>
  <c r="J78" i="6"/>
  <c r="N78" i="6"/>
  <c r="R78" i="6"/>
  <c r="V78" i="6"/>
  <c r="Z78" i="6"/>
  <c r="AD78" i="6"/>
  <c r="AA78" i="6"/>
  <c r="I81" i="6"/>
  <c r="I80" i="6"/>
  <c r="Q81" i="6"/>
  <c r="Q80" i="6"/>
  <c r="Y81" i="6"/>
  <c r="Y80" i="6"/>
  <c r="K83" i="6"/>
  <c r="K82" i="6"/>
  <c r="AA83" i="6"/>
  <c r="AA82" i="6"/>
  <c r="Q85" i="6"/>
  <c r="Q84" i="6"/>
  <c r="U85" i="6"/>
  <c r="U84" i="6"/>
  <c r="Q87" i="6"/>
  <c r="Q86" i="6"/>
  <c r="Q42" i="6"/>
  <c r="U86" i="6"/>
  <c r="U87" i="6"/>
  <c r="U42" i="6"/>
  <c r="Y86" i="6"/>
  <c r="Y87" i="6"/>
  <c r="Y42" i="6"/>
  <c r="P89" i="6"/>
  <c r="P88" i="6"/>
  <c r="P45" i="6"/>
  <c r="X89" i="6"/>
  <c r="X88" i="6"/>
  <c r="X45" i="6"/>
  <c r="O90" i="6"/>
  <c r="O91" i="6"/>
  <c r="AA91" i="6"/>
  <c r="AA90" i="6"/>
  <c r="E90" i="6"/>
  <c r="N93" i="6"/>
  <c r="N92" i="6"/>
  <c r="E49" i="6"/>
  <c r="D49" i="6"/>
  <c r="Z93" i="6"/>
  <c r="Z92" i="6"/>
  <c r="Z49" i="6"/>
  <c r="Z48" i="6"/>
  <c r="AD93" i="6"/>
  <c r="AD92" i="6"/>
  <c r="U95" i="6"/>
  <c r="U94" i="6"/>
  <c r="AC95" i="6"/>
  <c r="AC94" i="6"/>
  <c r="U97" i="6"/>
  <c r="U96" i="6"/>
  <c r="U53" i="6"/>
  <c r="Y97" i="6"/>
  <c r="Y96" i="6"/>
  <c r="Y53" i="6"/>
  <c r="U99" i="6"/>
  <c r="U98" i="6"/>
  <c r="Y99" i="6"/>
  <c r="Y98" i="6"/>
  <c r="P103" i="6"/>
  <c r="P100" i="6"/>
  <c r="P102" i="6"/>
  <c r="P101" i="6"/>
  <c r="P57" i="6"/>
  <c r="X102" i="6"/>
  <c r="X101" i="6"/>
  <c r="X103" i="6"/>
  <c r="X100" i="6"/>
  <c r="X57" i="6"/>
  <c r="O104" i="6"/>
  <c r="O105" i="6"/>
  <c r="O60" i="6"/>
  <c r="O59" i="6"/>
  <c r="W105" i="6"/>
  <c r="W104" i="6"/>
  <c r="W60" i="6"/>
  <c r="R106" i="6"/>
  <c r="R107" i="6"/>
  <c r="V106" i="6"/>
  <c r="V107" i="6"/>
  <c r="AD106" i="6"/>
  <c r="AD107" i="6"/>
  <c r="Y108" i="6"/>
  <c r="Y109" i="6"/>
  <c r="G111" i="6"/>
  <c r="G110" i="6"/>
  <c r="AA111" i="6"/>
  <c r="AA110" i="6"/>
  <c r="AA65" i="6"/>
  <c r="K113" i="6"/>
  <c r="K112" i="6"/>
  <c r="K66" i="6"/>
  <c r="AA113" i="6"/>
  <c r="AA112" i="6"/>
  <c r="AA66" i="6"/>
  <c r="L115" i="6"/>
  <c r="L114" i="6"/>
  <c r="L68" i="6"/>
  <c r="L67" i="6"/>
  <c r="T115" i="6"/>
  <c r="T114" i="6"/>
  <c r="T68" i="6"/>
  <c r="T67" i="6"/>
  <c r="K69" i="6"/>
  <c r="K70" i="6"/>
  <c r="AC117" i="6"/>
  <c r="G117" i="6"/>
  <c r="AD117" i="6"/>
  <c r="S116" i="6"/>
  <c r="S117" i="6"/>
  <c r="I117" i="6"/>
  <c r="H117" i="6"/>
  <c r="AD70" i="6"/>
  <c r="AC70" i="6"/>
  <c r="S70" i="6"/>
  <c r="S69" i="6"/>
  <c r="AA117" i="6"/>
  <c r="AA116" i="6"/>
  <c r="AA69" i="6"/>
  <c r="AA70" i="6"/>
  <c r="K119" i="6"/>
  <c r="K118" i="6"/>
  <c r="K72" i="6"/>
  <c r="K71" i="6"/>
  <c r="W119" i="6"/>
  <c r="W118" i="6"/>
  <c r="W72" i="6"/>
  <c r="W71" i="6"/>
  <c r="Y121" i="6"/>
  <c r="Y120" i="6"/>
  <c r="Y74" i="6"/>
  <c r="Y73" i="6"/>
  <c r="F35" i="6"/>
  <c r="L78" i="6"/>
  <c r="P78" i="6"/>
  <c r="T78" i="6"/>
  <c r="AB78" i="6"/>
  <c r="J81" i="6"/>
  <c r="J80" i="6"/>
  <c r="D80" i="6"/>
  <c r="N81" i="6"/>
  <c r="N80" i="6"/>
  <c r="R81" i="6"/>
  <c r="R80" i="6"/>
  <c r="V81" i="6"/>
  <c r="V80" i="6"/>
  <c r="AD81" i="6"/>
  <c r="AD80" i="6"/>
  <c r="H83" i="6"/>
  <c r="H82" i="6"/>
  <c r="L83" i="6"/>
  <c r="L82" i="6"/>
  <c r="AD82" i="6"/>
  <c r="AD83" i="6"/>
  <c r="R85" i="6"/>
  <c r="R84" i="6"/>
  <c r="V85" i="6"/>
  <c r="V84" i="6"/>
  <c r="Z85" i="6"/>
  <c r="Z84" i="6"/>
  <c r="N87" i="6"/>
  <c r="F87" i="6"/>
  <c r="G87" i="6"/>
  <c r="H87" i="6"/>
  <c r="N86" i="6"/>
  <c r="E87" i="6"/>
  <c r="N43" i="6"/>
  <c r="F43" i="6"/>
  <c r="V87" i="6"/>
  <c r="V86" i="6"/>
  <c r="V43" i="6"/>
  <c r="Z87" i="6"/>
  <c r="Z86" i="6"/>
  <c r="Z43" i="6"/>
  <c r="AD87" i="6"/>
  <c r="AD86" i="6"/>
  <c r="AD43" i="6"/>
  <c r="Q89" i="6"/>
  <c r="Q88" i="6"/>
  <c r="U89" i="6"/>
  <c r="U88" i="6"/>
  <c r="AC89" i="6"/>
  <c r="AC88" i="6"/>
  <c r="P91" i="6"/>
  <c r="P90" i="6"/>
  <c r="T91" i="6"/>
  <c r="T90" i="6"/>
  <c r="X91" i="6"/>
  <c r="X90" i="6"/>
  <c r="O93" i="6"/>
  <c r="O92" i="6"/>
  <c r="O49" i="6"/>
  <c r="O48" i="6"/>
  <c r="S93" i="6"/>
  <c r="K93" i="6"/>
  <c r="L93" i="6"/>
  <c r="J93" i="6"/>
  <c r="I93" i="6"/>
  <c r="M93" i="6"/>
  <c r="S92" i="6"/>
  <c r="M49" i="6"/>
  <c r="I49" i="6"/>
  <c r="J49" i="6"/>
  <c r="W93" i="6"/>
  <c r="W92" i="6"/>
  <c r="AA93" i="6"/>
  <c r="AA92" i="6"/>
  <c r="N95" i="6"/>
  <c r="N94" i="6"/>
  <c r="E91" i="6"/>
  <c r="G51" i="6"/>
  <c r="N50" i="6"/>
  <c r="F51" i="6"/>
  <c r="V95" i="6"/>
  <c r="V94" i="6"/>
  <c r="V50" i="6"/>
  <c r="V51" i="6"/>
  <c r="Z95" i="6"/>
  <c r="Z94" i="6"/>
  <c r="Z50" i="6"/>
  <c r="AD95" i="6"/>
  <c r="AD94" i="6"/>
  <c r="AD50" i="6"/>
  <c r="R97" i="6"/>
  <c r="R96" i="6"/>
  <c r="R52" i="6"/>
  <c r="Z96" i="6"/>
  <c r="Z97" i="6"/>
  <c r="N99" i="6"/>
  <c r="N98" i="6"/>
  <c r="N54" i="6"/>
  <c r="R99" i="6"/>
  <c r="R98" i="6"/>
  <c r="R54" i="6"/>
  <c r="V99" i="6"/>
  <c r="V98" i="6"/>
  <c r="V54" i="6"/>
  <c r="V55" i="6"/>
  <c r="Z99" i="6"/>
  <c r="Z98" i="6"/>
  <c r="Z54" i="6"/>
  <c r="Q101" i="6"/>
  <c r="Q102" i="6"/>
  <c r="Q103" i="6"/>
  <c r="Q100" i="6"/>
  <c r="Q58" i="6"/>
  <c r="U101" i="6"/>
  <c r="U103" i="6"/>
  <c r="U100" i="6"/>
  <c r="U102" i="6"/>
  <c r="U58" i="6"/>
  <c r="Y101" i="6"/>
  <c r="Y102" i="6"/>
  <c r="Y103" i="6"/>
  <c r="Y100" i="6"/>
  <c r="Y58" i="6"/>
  <c r="AC101" i="6"/>
  <c r="AC102" i="6"/>
  <c r="AC103" i="6"/>
  <c r="AC100" i="6"/>
  <c r="AC58" i="6"/>
  <c r="AC57" i="6"/>
  <c r="P105" i="6"/>
  <c r="P104" i="6"/>
  <c r="X105" i="6"/>
  <c r="X104" i="6"/>
  <c r="AB105" i="6"/>
  <c r="AB104" i="6"/>
  <c r="O107" i="6"/>
  <c r="O106" i="6"/>
  <c r="O62" i="6"/>
  <c r="O61" i="6"/>
  <c r="L107" i="6"/>
  <c r="M107" i="6"/>
  <c r="S106" i="6"/>
  <c r="K107" i="6"/>
  <c r="J107" i="6"/>
  <c r="S107" i="6"/>
  <c r="I107" i="6"/>
  <c r="M62" i="6"/>
  <c r="I62" i="6"/>
  <c r="J62" i="6"/>
  <c r="W107" i="6"/>
  <c r="W106" i="6"/>
  <c r="F106" i="6"/>
  <c r="N109" i="6"/>
  <c r="H106" i="6"/>
  <c r="G106" i="6"/>
  <c r="N108" i="6"/>
  <c r="E97" i="6"/>
  <c r="G64" i="6"/>
  <c r="N63" i="6"/>
  <c r="F64" i="6"/>
  <c r="R109" i="6"/>
  <c r="R108" i="6"/>
  <c r="R63" i="6"/>
  <c r="V109" i="6"/>
  <c r="V108" i="6"/>
  <c r="V63" i="6"/>
  <c r="V64" i="6"/>
  <c r="Z109" i="6"/>
  <c r="Z108" i="6"/>
  <c r="Z63" i="6"/>
  <c r="H111" i="6"/>
  <c r="H110" i="6"/>
  <c r="H65" i="6"/>
  <c r="L111" i="6"/>
  <c r="L110" i="6"/>
  <c r="L65" i="6"/>
  <c r="AD111" i="6"/>
  <c r="AD110" i="6"/>
  <c r="H112" i="6"/>
  <c r="H113" i="6"/>
  <c r="R112" i="6"/>
  <c r="R113" i="6"/>
  <c r="R66" i="6"/>
  <c r="AD112" i="6"/>
  <c r="AD113" i="6"/>
  <c r="M115" i="6"/>
  <c r="M114" i="6"/>
  <c r="U115" i="6"/>
  <c r="U114" i="6"/>
  <c r="U68" i="6"/>
  <c r="U67" i="6"/>
  <c r="L70" i="6"/>
  <c r="L69" i="6"/>
  <c r="P117" i="6"/>
  <c r="P116" i="6"/>
  <c r="P69" i="6"/>
  <c r="P70" i="6"/>
  <c r="T117" i="6"/>
  <c r="T116" i="6"/>
  <c r="T70" i="6"/>
  <c r="X116" i="6"/>
  <c r="X117" i="6"/>
  <c r="X70" i="6"/>
  <c r="X69" i="6"/>
  <c r="AB116" i="6"/>
  <c r="AB117" i="6"/>
  <c r="AB70" i="6"/>
  <c r="AB69" i="6"/>
  <c r="H119" i="6"/>
  <c r="H118" i="6"/>
  <c r="H72" i="6"/>
  <c r="H71" i="6"/>
  <c r="L119" i="6"/>
  <c r="L118" i="6"/>
  <c r="L72" i="6"/>
  <c r="L71" i="6"/>
  <c r="P119" i="6"/>
  <c r="P118" i="6"/>
  <c r="P72" i="6"/>
  <c r="P71" i="6"/>
  <c r="T118" i="6"/>
  <c r="T119" i="6"/>
  <c r="T71" i="6"/>
  <c r="T72" i="6"/>
  <c r="X119" i="6"/>
  <c r="X118" i="6"/>
  <c r="X72" i="6"/>
  <c r="X71" i="6"/>
  <c r="AB119" i="6"/>
  <c r="AB118" i="6"/>
  <c r="AB72" i="6"/>
  <c r="AB71" i="6"/>
  <c r="J121" i="6"/>
  <c r="J120" i="6"/>
  <c r="J74" i="6"/>
  <c r="J73" i="6"/>
  <c r="N121" i="6"/>
  <c r="N120" i="6"/>
  <c r="D121" i="6"/>
  <c r="N74" i="6"/>
  <c r="D74" i="6"/>
  <c r="N73" i="6"/>
  <c r="R121" i="6"/>
  <c r="R120" i="6"/>
  <c r="R74" i="6"/>
  <c r="R73" i="6"/>
  <c r="Z121" i="6"/>
  <c r="Z120" i="6"/>
  <c r="Z74" i="6"/>
  <c r="Z73" i="6"/>
  <c r="AD121" i="6"/>
  <c r="AD120" i="6"/>
  <c r="AD74" i="6"/>
  <c r="AD73" i="6"/>
  <c r="H36" i="6"/>
  <c r="E78" i="6"/>
  <c r="I78" i="6"/>
  <c r="M78" i="6"/>
  <c r="Q78" i="6"/>
  <c r="U78" i="6"/>
  <c r="Y78" i="6"/>
  <c r="AC78" i="6"/>
  <c r="G81" i="6"/>
  <c r="G80" i="6"/>
  <c r="K81" i="6"/>
  <c r="K80" i="6"/>
  <c r="O81" i="6"/>
  <c r="O80" i="6"/>
  <c r="S81" i="6"/>
  <c r="S80" i="6"/>
  <c r="W81" i="6"/>
  <c r="W80" i="6"/>
  <c r="AA81" i="6"/>
  <c r="AA80" i="6"/>
  <c r="Z82" i="6"/>
  <c r="V82" i="6"/>
  <c r="E83" i="6"/>
  <c r="P82" i="6"/>
  <c r="E82" i="6"/>
  <c r="Y82" i="6"/>
  <c r="T82" i="6"/>
  <c r="AC82" i="6"/>
  <c r="S82" i="6"/>
  <c r="AB82" i="6"/>
  <c r="W82" i="6"/>
  <c r="Q82" i="6"/>
  <c r="I83" i="6"/>
  <c r="I82" i="6"/>
  <c r="M83" i="6"/>
  <c r="M82" i="6"/>
  <c r="U83" i="6"/>
  <c r="U82" i="6"/>
  <c r="O85" i="6"/>
  <c r="O84" i="6"/>
  <c r="AD85" i="6"/>
  <c r="N85" i="6"/>
  <c r="M85" i="6"/>
  <c r="I85" i="6"/>
  <c r="S85" i="6"/>
  <c r="K85" i="6"/>
  <c r="J85" i="6"/>
  <c r="L85" i="6"/>
  <c r="S84" i="6"/>
  <c r="W84" i="6"/>
  <c r="W85" i="6"/>
  <c r="AA84" i="6"/>
  <c r="AA85" i="6"/>
  <c r="O87" i="6"/>
  <c r="O86" i="6"/>
  <c r="J87" i="6"/>
  <c r="L87" i="6"/>
  <c r="I87" i="6"/>
  <c r="S86" i="6"/>
  <c r="S87" i="6"/>
  <c r="M87" i="6"/>
  <c r="K87" i="6"/>
  <c r="J43" i="6"/>
  <c r="W87" i="6"/>
  <c r="W86" i="6"/>
  <c r="AA86" i="6"/>
  <c r="AA87" i="6"/>
  <c r="N89" i="6"/>
  <c r="N88" i="6"/>
  <c r="E88" i="6"/>
  <c r="H45" i="6"/>
  <c r="D45" i="6"/>
  <c r="R88" i="6"/>
  <c r="R89" i="6"/>
  <c r="V89" i="6"/>
  <c r="V88" i="6"/>
  <c r="Z88" i="6"/>
  <c r="Z89" i="6"/>
  <c r="AD89" i="6"/>
  <c r="AD88" i="6"/>
  <c r="Q91" i="6"/>
  <c r="Q90" i="6"/>
  <c r="Q46" i="6"/>
  <c r="U91" i="6"/>
  <c r="U90" i="6"/>
  <c r="U46" i="6"/>
  <c r="Y91" i="6"/>
  <c r="Y90" i="6"/>
  <c r="Y46" i="6"/>
  <c r="AC91" i="6"/>
  <c r="AC90" i="6"/>
  <c r="AC46" i="6"/>
  <c r="P93" i="6"/>
  <c r="P92" i="6"/>
  <c r="P48" i="6"/>
  <c r="T93" i="6"/>
  <c r="T92" i="6"/>
  <c r="T48" i="6"/>
  <c r="T49" i="6"/>
  <c r="X93" i="6"/>
  <c r="X92" i="6"/>
  <c r="X48" i="6"/>
  <c r="AB93" i="6"/>
  <c r="AB92" i="6"/>
  <c r="AB48" i="6"/>
  <c r="O95" i="6"/>
  <c r="O94" i="6"/>
  <c r="O51" i="6"/>
  <c r="J95" i="6"/>
  <c r="S95" i="6"/>
  <c r="M95" i="6"/>
  <c r="S94" i="6"/>
  <c r="L95" i="6"/>
  <c r="K95" i="6"/>
  <c r="I95" i="6"/>
  <c r="S51" i="6"/>
  <c r="K51" i="6"/>
  <c r="L51" i="6"/>
  <c r="W95" i="6"/>
  <c r="W94" i="6"/>
  <c r="W51" i="6"/>
  <c r="W50" i="6"/>
  <c r="AA95" i="6"/>
  <c r="AA94" i="6"/>
  <c r="AA51" i="6"/>
  <c r="O96" i="6"/>
  <c r="O97" i="6"/>
  <c r="M97" i="6"/>
  <c r="I97" i="6"/>
  <c r="S96" i="6"/>
  <c r="L97" i="6"/>
  <c r="K97" i="6"/>
  <c r="J97" i="6"/>
  <c r="AD97" i="6"/>
  <c r="S97" i="6"/>
  <c r="N97" i="6"/>
  <c r="M53" i="6"/>
  <c r="I53" i="6"/>
  <c r="K53" i="6"/>
  <c r="W96" i="6"/>
  <c r="W97" i="6"/>
  <c r="W52" i="6"/>
  <c r="AA96" i="6"/>
  <c r="AA97" i="6"/>
  <c r="AA53" i="6"/>
  <c r="O98" i="6"/>
  <c r="O99" i="6"/>
  <c r="O55" i="6"/>
  <c r="M99" i="6"/>
  <c r="I99" i="6"/>
  <c r="S98" i="6"/>
  <c r="K99" i="6"/>
  <c r="J99" i="6"/>
  <c r="S99" i="6"/>
  <c r="L99" i="6"/>
  <c r="S55" i="6"/>
  <c r="K55" i="6"/>
  <c r="L55" i="6"/>
  <c r="S54" i="6"/>
  <c r="W98" i="6"/>
  <c r="W99" i="6"/>
  <c r="W55" i="6"/>
  <c r="AA98" i="6"/>
  <c r="AA99" i="6"/>
  <c r="AA55" i="6"/>
  <c r="N103" i="6"/>
  <c r="F103" i="6"/>
  <c r="N102" i="6"/>
  <c r="E94" i="6"/>
  <c r="N101" i="6"/>
  <c r="N100" i="6"/>
  <c r="H103" i="6"/>
  <c r="G103" i="6"/>
  <c r="E58" i="6"/>
  <c r="G58" i="6"/>
  <c r="R103" i="6"/>
  <c r="R102" i="6"/>
  <c r="R101" i="6"/>
  <c r="R100" i="6"/>
  <c r="R58" i="6"/>
  <c r="R57" i="6"/>
  <c r="V103" i="6"/>
  <c r="V102" i="6"/>
  <c r="V101" i="6"/>
  <c r="V100" i="6"/>
  <c r="Z103" i="6"/>
  <c r="Z101" i="6"/>
  <c r="Z100" i="6"/>
  <c r="Z102" i="6"/>
  <c r="AD103" i="6"/>
  <c r="AD102" i="6"/>
  <c r="AD101" i="6"/>
  <c r="AD100" i="6"/>
  <c r="Q105" i="6"/>
  <c r="Q104" i="6"/>
  <c r="U105" i="6"/>
  <c r="U104" i="6"/>
  <c r="Y104" i="6"/>
  <c r="Y105" i="6"/>
  <c r="Y60" i="6"/>
  <c r="Y59" i="6"/>
  <c r="AC105" i="6"/>
  <c r="AC104" i="6"/>
  <c r="P107" i="6"/>
  <c r="P106" i="6"/>
  <c r="P61" i="6"/>
  <c r="T107" i="6"/>
  <c r="T106" i="6"/>
  <c r="T61" i="6"/>
  <c r="T62" i="6"/>
  <c r="X107" i="6"/>
  <c r="X106" i="6"/>
  <c r="X61" i="6"/>
  <c r="AB107" i="6"/>
  <c r="AB106" i="6"/>
  <c r="AB61" i="6"/>
  <c r="O108" i="6"/>
  <c r="O109" i="6"/>
  <c r="O64" i="6"/>
  <c r="M109" i="6"/>
  <c r="I109" i="6"/>
  <c r="S109" i="6"/>
  <c r="L109" i="6"/>
  <c r="K109" i="6"/>
  <c r="S108" i="6"/>
  <c r="J109" i="6"/>
  <c r="S64" i="6"/>
  <c r="K64" i="6"/>
  <c r="L64" i="6"/>
  <c r="W109" i="6"/>
  <c r="W108" i="6"/>
  <c r="W64" i="6"/>
  <c r="W63" i="6"/>
  <c r="AA109" i="6"/>
  <c r="AA108" i="6"/>
  <c r="AA64" i="6"/>
  <c r="AC110" i="6"/>
  <c r="Y110" i="6"/>
  <c r="Q110" i="6"/>
  <c r="E110" i="6"/>
  <c r="V110" i="6"/>
  <c r="P110" i="6"/>
  <c r="AB110" i="6"/>
  <c r="T110" i="6"/>
  <c r="Z110" i="6"/>
  <c r="S110" i="6"/>
  <c r="E111" i="6"/>
  <c r="W110" i="6"/>
  <c r="I110" i="6"/>
  <c r="I111" i="6"/>
  <c r="M110" i="6"/>
  <c r="M111" i="6"/>
  <c r="U110" i="6"/>
  <c r="U111" i="6"/>
  <c r="E113" i="6"/>
  <c r="AB112" i="6"/>
  <c r="T112" i="6"/>
  <c r="P112" i="6"/>
  <c r="V112" i="6"/>
  <c r="Q112" i="6"/>
  <c r="Y112" i="6"/>
  <c r="W112" i="6"/>
  <c r="AC112" i="6"/>
  <c r="Z112" i="6"/>
  <c r="S112" i="6"/>
  <c r="E112" i="6"/>
  <c r="E66" i="6"/>
  <c r="I113" i="6"/>
  <c r="I112" i="6"/>
  <c r="I66" i="6"/>
  <c r="M113" i="6"/>
  <c r="M112" i="6"/>
  <c r="M66" i="6"/>
  <c r="U113" i="6"/>
  <c r="U112" i="6"/>
  <c r="U66" i="6"/>
  <c r="AD114" i="6"/>
  <c r="Z114" i="6"/>
  <c r="V114" i="6"/>
  <c r="J114" i="6"/>
  <c r="J115" i="6"/>
  <c r="Y114" i="6"/>
  <c r="AC114" i="6"/>
  <c r="W114" i="6"/>
  <c r="AB114" i="6"/>
  <c r="AA114" i="6"/>
  <c r="X114" i="6"/>
  <c r="AD67" i="6"/>
  <c r="Z67" i="6"/>
  <c r="V67" i="6"/>
  <c r="J67" i="6"/>
  <c r="F67" i="6"/>
  <c r="D68" i="6"/>
  <c r="Y67" i="6"/>
  <c r="I67" i="6"/>
  <c r="D67" i="6"/>
  <c r="AB67" i="6"/>
  <c r="W67" i="6"/>
  <c r="G67" i="6"/>
  <c r="J68" i="6"/>
  <c r="AA67" i="6"/>
  <c r="E67" i="6"/>
  <c r="N114" i="6"/>
  <c r="N115" i="6"/>
  <c r="N67" i="6"/>
  <c r="N68" i="6"/>
  <c r="R114" i="6"/>
  <c r="R115" i="6"/>
  <c r="R67" i="6"/>
  <c r="F117" i="6"/>
  <c r="AC116" i="6"/>
  <c r="F116" i="6"/>
  <c r="I116" i="6"/>
  <c r="H116" i="6"/>
  <c r="G116" i="6"/>
  <c r="AD116" i="6"/>
  <c r="F70" i="6"/>
  <c r="M69" i="6"/>
  <c r="M70" i="6"/>
  <c r="Q117" i="6"/>
  <c r="Q116" i="6"/>
  <c r="Q69" i="6"/>
  <c r="Q70" i="6"/>
  <c r="U117" i="6"/>
  <c r="U116" i="6"/>
  <c r="U69" i="6"/>
  <c r="U70" i="6"/>
  <c r="Y117" i="6"/>
  <c r="Y116" i="6"/>
  <c r="Y69" i="6"/>
  <c r="Y70" i="6"/>
  <c r="E119" i="6"/>
  <c r="E118" i="6"/>
  <c r="D71" i="6"/>
  <c r="E72" i="6"/>
  <c r="E71" i="6"/>
  <c r="I118" i="6"/>
  <c r="I119" i="6"/>
  <c r="I71" i="6"/>
  <c r="I72" i="6"/>
  <c r="M119" i="6"/>
  <c r="M118" i="6"/>
  <c r="M72" i="6"/>
  <c r="M71" i="6"/>
  <c r="Q119" i="6"/>
  <c r="Q118" i="6"/>
  <c r="Q72" i="6"/>
  <c r="Q71" i="6"/>
  <c r="U119" i="6"/>
  <c r="U118" i="6"/>
  <c r="U72" i="6"/>
  <c r="U71" i="6"/>
  <c r="Y118" i="6"/>
  <c r="Y119" i="6"/>
  <c r="Y71" i="6"/>
  <c r="Y72" i="6"/>
  <c r="AC119" i="6"/>
  <c r="AC118" i="6"/>
  <c r="AC72" i="6"/>
  <c r="AC71" i="6"/>
  <c r="G120" i="6"/>
  <c r="G121" i="6"/>
  <c r="G74" i="6"/>
  <c r="G73" i="6"/>
  <c r="K121" i="6"/>
  <c r="K120" i="6"/>
  <c r="K74" i="6"/>
  <c r="K73" i="6"/>
  <c r="O121" i="6"/>
  <c r="O120" i="6"/>
  <c r="O74" i="6"/>
  <c r="O73" i="6"/>
  <c r="S121" i="6"/>
  <c r="S120" i="6"/>
  <c r="S74" i="6"/>
  <c r="S73" i="6"/>
  <c r="W120" i="6"/>
  <c r="W121" i="6"/>
  <c r="W74" i="6"/>
  <c r="W73" i="6"/>
  <c r="AA121" i="6"/>
  <c r="AA120" i="6"/>
  <c r="AA74" i="6"/>
  <c r="AA73" i="6"/>
  <c r="AE121" i="6"/>
  <c r="AE120" i="6"/>
  <c r="AE74" i="6"/>
  <c r="AE73" i="6"/>
  <c r="H75" i="6"/>
  <c r="H76" i="6"/>
  <c r="L106" i="6"/>
  <c r="L108" i="6"/>
  <c r="L104" i="6"/>
  <c r="L94" i="6"/>
  <c r="L98" i="6"/>
  <c r="L96" i="6"/>
  <c r="L92" i="6"/>
  <c r="L102" i="6"/>
  <c r="L90" i="6"/>
  <c r="L100" i="6"/>
  <c r="L88" i="6"/>
  <c r="L84" i="6"/>
  <c r="L75" i="6"/>
  <c r="L86" i="6"/>
  <c r="L76" i="6"/>
  <c r="P75" i="6"/>
  <c r="P76" i="6"/>
  <c r="T75" i="6"/>
  <c r="T76" i="6"/>
  <c r="X75" i="6"/>
  <c r="X76" i="6"/>
  <c r="AB75" i="6"/>
  <c r="AB76" i="6"/>
  <c r="D35" i="6"/>
  <c r="L35" i="6"/>
  <c r="P35" i="6"/>
  <c r="T35" i="6"/>
  <c r="AB35" i="6"/>
  <c r="E36" i="6"/>
  <c r="I36" i="6"/>
  <c r="M36" i="6"/>
  <c r="Q36" i="6"/>
  <c r="U36" i="6"/>
  <c r="Y36" i="6"/>
  <c r="AC36" i="6"/>
  <c r="J37" i="6"/>
  <c r="N37" i="6"/>
  <c r="R37" i="6"/>
  <c r="V37" i="6"/>
  <c r="AD37" i="6"/>
  <c r="G38" i="6"/>
  <c r="K38" i="6"/>
  <c r="O38" i="6"/>
  <c r="S38" i="6"/>
  <c r="W38" i="6"/>
  <c r="AA38" i="6"/>
  <c r="D39" i="6"/>
  <c r="H39" i="6"/>
  <c r="L39" i="6"/>
  <c r="P39" i="6"/>
  <c r="T39" i="6"/>
  <c r="Y39" i="6"/>
  <c r="R40" i="6"/>
  <c r="V40" i="6"/>
  <c r="Z40" i="6"/>
  <c r="K41" i="6"/>
  <c r="O41" i="6"/>
  <c r="U41" i="6"/>
  <c r="Z41" i="6"/>
  <c r="P42" i="6"/>
  <c r="V42" i="6"/>
  <c r="AA42" i="6"/>
  <c r="E43" i="6"/>
  <c r="K43" i="6"/>
  <c r="U43" i="6"/>
  <c r="AA43" i="6"/>
  <c r="R44" i="6"/>
  <c r="X44" i="6"/>
  <c r="AC44" i="6"/>
  <c r="G45" i="6"/>
  <c r="R45" i="6"/>
  <c r="AC45" i="6"/>
  <c r="N46" i="6"/>
  <c r="S46" i="6"/>
  <c r="X46" i="6"/>
  <c r="M47" i="6"/>
  <c r="S47" i="6"/>
  <c r="X47" i="6"/>
  <c r="AC47" i="6"/>
  <c r="W48" i="6"/>
  <c r="AD48" i="6"/>
  <c r="K49" i="6"/>
  <c r="R49" i="6"/>
  <c r="X49" i="6"/>
  <c r="S50" i="6"/>
  <c r="E51" i="6"/>
  <c r="M51" i="6"/>
  <c r="Z51" i="6"/>
  <c r="S52" i="6"/>
  <c r="Z52" i="6"/>
  <c r="J53" i="6"/>
  <c r="R53" i="6"/>
  <c r="Y54" i="6"/>
  <c r="I55" i="6"/>
  <c r="V57" i="6"/>
  <c r="AD57" i="6"/>
  <c r="P58" i="6"/>
  <c r="X58" i="6"/>
  <c r="S59" i="6"/>
  <c r="M60" i="6"/>
  <c r="U60" i="6"/>
  <c r="AB60" i="6"/>
  <c r="N61" i="6"/>
  <c r="V61" i="6"/>
  <c r="P62" i="6"/>
  <c r="W62" i="6"/>
  <c r="AD62" i="6"/>
  <c r="D64" i="6"/>
  <c r="J64" i="6"/>
  <c r="R64" i="6"/>
  <c r="Y64" i="6"/>
  <c r="E65" i="6"/>
  <c r="M65" i="6"/>
  <c r="S65" i="6"/>
  <c r="R68" i="6"/>
  <c r="H80" i="6"/>
  <c r="H81" i="6"/>
  <c r="L80" i="6"/>
  <c r="L81" i="6"/>
  <c r="P80" i="6"/>
  <c r="P81" i="6"/>
  <c r="T80" i="6"/>
  <c r="T81" i="6"/>
  <c r="X80" i="6"/>
  <c r="X81" i="6"/>
  <c r="AB80" i="6"/>
  <c r="AB81" i="6"/>
  <c r="F82" i="6"/>
  <c r="F83" i="6"/>
  <c r="J82" i="6"/>
  <c r="J83" i="6"/>
  <c r="W83" i="6"/>
  <c r="S83" i="6"/>
  <c r="N82" i="6"/>
  <c r="Z83" i="6"/>
  <c r="P83" i="6"/>
  <c r="Y83" i="6"/>
  <c r="T83" i="6"/>
  <c r="N83" i="6"/>
  <c r="D83" i="6"/>
  <c r="AC83" i="6"/>
  <c r="AB83" i="6"/>
  <c r="V83" i="6"/>
  <c r="Q83" i="6"/>
  <c r="X83" i="6"/>
  <c r="X82" i="6"/>
  <c r="P84" i="6"/>
  <c r="P85" i="6"/>
  <c r="P41" i="6"/>
  <c r="T85" i="6"/>
  <c r="T84" i="6"/>
  <c r="T41" i="6"/>
  <c r="X85" i="6"/>
  <c r="X84" i="6"/>
  <c r="X41" i="6"/>
  <c r="AB85" i="6"/>
  <c r="AB84" i="6"/>
  <c r="AB41" i="6"/>
  <c r="P87" i="6"/>
  <c r="P86" i="6"/>
  <c r="T87" i="6"/>
  <c r="T86" i="6"/>
  <c r="X87" i="6"/>
  <c r="X86" i="6"/>
  <c r="AB87" i="6"/>
  <c r="AB86" i="6"/>
  <c r="O88" i="6"/>
  <c r="O89" i="6"/>
  <c r="O44" i="6"/>
  <c r="M89" i="6"/>
  <c r="I89" i="6"/>
  <c r="S88" i="6"/>
  <c r="K89" i="6"/>
  <c r="J89" i="6"/>
  <c r="S89" i="6"/>
  <c r="L89" i="6"/>
  <c r="L45" i="6"/>
  <c r="S44" i="6"/>
  <c r="W88" i="6"/>
  <c r="W89" i="6"/>
  <c r="W44" i="6"/>
  <c r="AA88" i="6"/>
  <c r="AA89" i="6"/>
  <c r="AA44" i="6"/>
  <c r="N90" i="6"/>
  <c r="E89" i="6"/>
  <c r="N91" i="6"/>
  <c r="N47" i="6"/>
  <c r="F47" i="6"/>
  <c r="R90" i="6"/>
  <c r="R91" i="6"/>
  <c r="R47" i="6"/>
  <c r="V90" i="6"/>
  <c r="V91" i="6"/>
  <c r="V47" i="6"/>
  <c r="Z90" i="6"/>
  <c r="Z91" i="6"/>
  <c r="Z47" i="6"/>
  <c r="AD90" i="6"/>
  <c r="AD91" i="6"/>
  <c r="AD47" i="6"/>
  <c r="Q92" i="6"/>
  <c r="Q93" i="6"/>
  <c r="Q49" i="6"/>
  <c r="U92" i="6"/>
  <c r="U93" i="6"/>
  <c r="U49" i="6"/>
  <c r="U48" i="6"/>
  <c r="Y92" i="6"/>
  <c r="Y93" i="6"/>
  <c r="Y49" i="6"/>
  <c r="AC92" i="6"/>
  <c r="AC93" i="6"/>
  <c r="AC49" i="6"/>
  <c r="P94" i="6"/>
  <c r="P95" i="6"/>
  <c r="T94" i="6"/>
  <c r="T95" i="6"/>
  <c r="X94" i="6"/>
  <c r="X95" i="6"/>
  <c r="AB94" i="6"/>
  <c r="AB95" i="6"/>
  <c r="AB51" i="6"/>
  <c r="AB50" i="6"/>
  <c r="P97" i="6"/>
  <c r="P96" i="6"/>
  <c r="P52" i="6"/>
  <c r="P53" i="6"/>
  <c r="T97" i="6"/>
  <c r="T96" i="6"/>
  <c r="T52" i="6"/>
  <c r="X97" i="6"/>
  <c r="X96" i="6"/>
  <c r="X52" i="6"/>
  <c r="AB97" i="6"/>
  <c r="AB96" i="6"/>
  <c r="AB52" i="6"/>
  <c r="P99" i="6"/>
  <c r="P98" i="6"/>
  <c r="T99" i="6"/>
  <c r="T98" i="6"/>
  <c r="X99" i="6"/>
  <c r="X98" i="6"/>
  <c r="X54" i="6"/>
  <c r="AB98" i="6"/>
  <c r="AB99" i="6"/>
  <c r="AB55" i="6"/>
  <c r="O102" i="6"/>
  <c r="O100" i="6"/>
  <c r="O101" i="6"/>
  <c r="O103" i="6"/>
  <c r="J103" i="6"/>
  <c r="S102" i="6"/>
  <c r="M101" i="6"/>
  <c r="I101" i="6"/>
  <c r="S100" i="6"/>
  <c r="K103" i="6"/>
  <c r="J101" i="6"/>
  <c r="I103" i="6"/>
  <c r="S101" i="6"/>
  <c r="S103" i="6"/>
  <c r="M103" i="6"/>
  <c r="L101" i="6"/>
  <c r="L103" i="6"/>
  <c r="K101" i="6"/>
  <c r="M58" i="6"/>
  <c r="I58" i="6"/>
  <c r="L58" i="6"/>
  <c r="W102" i="6"/>
  <c r="W100" i="6"/>
  <c r="W101" i="6"/>
  <c r="W103" i="6"/>
  <c r="W58" i="6"/>
  <c r="W57" i="6"/>
  <c r="AA102" i="6"/>
  <c r="AA100" i="6"/>
  <c r="AA103" i="6"/>
  <c r="AA101" i="6"/>
  <c r="N105" i="6"/>
  <c r="N104" i="6"/>
  <c r="E95" i="6"/>
  <c r="G60" i="6"/>
  <c r="N59" i="6"/>
  <c r="N60" i="6"/>
  <c r="D60" i="6"/>
  <c r="R105" i="6"/>
  <c r="R104" i="6"/>
  <c r="R59" i="6"/>
  <c r="V105" i="6"/>
  <c r="V104" i="6"/>
  <c r="V59" i="6"/>
  <c r="Z104" i="6"/>
  <c r="Z105" i="6"/>
  <c r="Z59" i="6"/>
  <c r="AD104" i="6"/>
  <c r="AD105" i="6"/>
  <c r="AD59" i="6"/>
  <c r="AD60" i="6"/>
  <c r="Q107" i="6"/>
  <c r="Q106" i="6"/>
  <c r="Q62" i="6"/>
  <c r="U107" i="6"/>
  <c r="U106" i="6"/>
  <c r="U62" i="6"/>
  <c r="U61" i="6"/>
  <c r="Y107" i="6"/>
  <c r="Y106" i="6"/>
  <c r="Y62" i="6"/>
  <c r="AC107" i="6"/>
  <c r="AC106" i="6"/>
  <c r="AC62" i="6"/>
  <c r="P108" i="6"/>
  <c r="P109" i="6"/>
  <c r="T109" i="6"/>
  <c r="T108" i="6"/>
  <c r="X109" i="6"/>
  <c r="X108" i="6"/>
  <c r="AB109" i="6"/>
  <c r="AB108" i="6"/>
  <c r="AB64" i="6"/>
  <c r="AB63" i="6"/>
  <c r="F111" i="6"/>
  <c r="F110" i="6"/>
  <c r="F65" i="6"/>
  <c r="J110" i="6"/>
  <c r="J111" i="6"/>
  <c r="W111" i="6"/>
  <c r="S111" i="6"/>
  <c r="AB111" i="6"/>
  <c r="V111" i="6"/>
  <c r="Q111" i="6"/>
  <c r="P111" i="6"/>
  <c r="N110" i="6"/>
  <c r="AC111" i="6"/>
  <c r="N111" i="6"/>
  <c r="Z111" i="6"/>
  <c r="T111" i="6"/>
  <c r="Y111" i="6"/>
  <c r="AB65" i="6"/>
  <c r="T65" i="6"/>
  <c r="P65" i="6"/>
  <c r="D65" i="6"/>
  <c r="V65" i="6"/>
  <c r="Q65" i="6"/>
  <c r="X111" i="6"/>
  <c r="X110" i="6"/>
  <c r="X65" i="6"/>
  <c r="F113" i="6"/>
  <c r="F112" i="6"/>
  <c r="F66" i="6"/>
  <c r="J112" i="6"/>
  <c r="J113" i="6"/>
  <c r="AC113" i="6"/>
  <c r="Y113" i="6"/>
  <c r="Q113" i="6"/>
  <c r="V113" i="6"/>
  <c r="P113" i="6"/>
  <c r="Z113" i="6"/>
  <c r="S113" i="6"/>
  <c r="D113" i="6"/>
  <c r="W113" i="6"/>
  <c r="N112" i="6"/>
  <c r="AB113" i="6"/>
  <c r="T113" i="6"/>
  <c r="N113" i="6"/>
  <c r="AC66" i="6"/>
  <c r="Y66" i="6"/>
  <c r="Q66" i="6"/>
  <c r="Z66" i="6"/>
  <c r="AB66" i="6"/>
  <c r="W66" i="6"/>
  <c r="V66" i="6"/>
  <c r="P66" i="6"/>
  <c r="X112" i="6"/>
  <c r="X113" i="6"/>
  <c r="K115" i="6"/>
  <c r="K114" i="6"/>
  <c r="K68" i="6"/>
  <c r="K67" i="6"/>
  <c r="O115" i="6"/>
  <c r="O114" i="6"/>
  <c r="O67" i="6"/>
  <c r="O68" i="6"/>
  <c r="AC115" i="6"/>
  <c r="Y115" i="6"/>
  <c r="Z115" i="6"/>
  <c r="AD115" i="6"/>
  <c r="W115" i="6"/>
  <c r="AB115" i="6"/>
  <c r="V115" i="6"/>
  <c r="AA115" i="6"/>
  <c r="S115" i="6"/>
  <c r="S114" i="6"/>
  <c r="X115" i="6"/>
  <c r="AB68" i="6"/>
  <c r="X68" i="6"/>
  <c r="AD68" i="6"/>
  <c r="Y68" i="6"/>
  <c r="S68" i="6"/>
  <c r="AA68" i="6"/>
  <c r="V68" i="6"/>
  <c r="Z68" i="6"/>
  <c r="J117" i="6"/>
  <c r="J116" i="6"/>
  <c r="J70" i="6"/>
  <c r="E117" i="6"/>
  <c r="N117" i="6"/>
  <c r="D117" i="6"/>
  <c r="N116" i="6"/>
  <c r="N70" i="6"/>
  <c r="I70" i="6"/>
  <c r="D70" i="6"/>
  <c r="H70" i="6"/>
  <c r="G70" i="6"/>
  <c r="N69" i="6"/>
  <c r="E70" i="6"/>
  <c r="R116" i="6"/>
  <c r="R117" i="6"/>
  <c r="R70" i="6"/>
  <c r="R69" i="6"/>
  <c r="V117" i="6"/>
  <c r="V116" i="6"/>
  <c r="V70" i="6"/>
  <c r="V69" i="6"/>
  <c r="Z117" i="6"/>
  <c r="Z116" i="6"/>
  <c r="Z70" i="6"/>
  <c r="F119" i="6"/>
  <c r="F118" i="6"/>
  <c r="F72" i="6"/>
  <c r="F71" i="6"/>
  <c r="J119" i="6"/>
  <c r="J118" i="6"/>
  <c r="J72" i="6"/>
  <c r="J71" i="6"/>
  <c r="N119" i="6"/>
  <c r="N118" i="6"/>
  <c r="D119" i="6"/>
  <c r="N71" i="6"/>
  <c r="N72" i="6"/>
  <c r="D72" i="6"/>
  <c r="R119" i="6"/>
  <c r="R118" i="6"/>
  <c r="R72" i="6"/>
  <c r="R71" i="6"/>
  <c r="V119" i="6"/>
  <c r="V118" i="6"/>
  <c r="V72" i="6"/>
  <c r="V71" i="6"/>
  <c r="Z119" i="6"/>
  <c r="Z118" i="6"/>
  <c r="Z72" i="6"/>
  <c r="Z71" i="6"/>
  <c r="AD119" i="6"/>
  <c r="AD118" i="6"/>
  <c r="AD71" i="6"/>
  <c r="AD72" i="6"/>
  <c r="H121" i="6"/>
  <c r="H120" i="6"/>
  <c r="H74" i="6"/>
  <c r="H73" i="6"/>
  <c r="L120" i="6"/>
  <c r="L121" i="6"/>
  <c r="L73" i="6"/>
  <c r="L74" i="6"/>
  <c r="P121" i="6"/>
  <c r="P120" i="6"/>
  <c r="P74" i="6"/>
  <c r="P73" i="6"/>
  <c r="T121" i="6"/>
  <c r="T120" i="6"/>
  <c r="T74" i="6"/>
  <c r="T73" i="6"/>
  <c r="X121" i="6"/>
  <c r="X120" i="6"/>
  <c r="X74" i="6"/>
  <c r="X73" i="6"/>
  <c r="AB120" i="6"/>
  <c r="AB121" i="6"/>
  <c r="AB73" i="6"/>
  <c r="AB74" i="6"/>
  <c r="E76" i="6"/>
  <c r="E75" i="6"/>
  <c r="I108" i="6"/>
  <c r="I106" i="6"/>
  <c r="I92" i="6"/>
  <c r="I102" i="6"/>
  <c r="I94" i="6"/>
  <c r="I90" i="6"/>
  <c r="I86" i="6"/>
  <c r="I104" i="6"/>
  <c r="I100" i="6"/>
  <c r="I98" i="6"/>
  <c r="I96" i="6"/>
  <c r="I76" i="6"/>
  <c r="I88" i="6"/>
  <c r="I75" i="6"/>
  <c r="I84" i="6"/>
  <c r="M108" i="6"/>
  <c r="M106" i="6"/>
  <c r="M92" i="6"/>
  <c r="M104" i="6"/>
  <c r="M86" i="6"/>
  <c r="M102" i="6"/>
  <c r="M94" i="6"/>
  <c r="M90" i="6"/>
  <c r="M100" i="6"/>
  <c r="M88" i="6"/>
  <c r="M98" i="6"/>
  <c r="M96" i="6"/>
  <c r="M76" i="6"/>
  <c r="M84" i="6"/>
  <c r="M75" i="6"/>
  <c r="Q76" i="6"/>
  <c r="Q75" i="6"/>
  <c r="U76" i="6"/>
  <c r="U75" i="6"/>
  <c r="Y76" i="6"/>
  <c r="Y75" i="6"/>
  <c r="AC76" i="6"/>
  <c r="AC75" i="6"/>
  <c r="E35" i="6"/>
  <c r="I35" i="6"/>
  <c r="M35" i="6"/>
  <c r="Q35" i="6"/>
  <c r="U35" i="6"/>
  <c r="Y35" i="6"/>
  <c r="AC35" i="6"/>
  <c r="F36" i="6"/>
  <c r="J36" i="6"/>
  <c r="N36" i="6"/>
  <c r="R36" i="6"/>
  <c r="V36" i="6"/>
  <c r="Z36" i="6"/>
  <c r="AD36" i="6"/>
  <c r="G37" i="6"/>
  <c r="K37" i="6"/>
  <c r="O37" i="6"/>
  <c r="S37" i="6"/>
  <c r="W37" i="6"/>
  <c r="AA37" i="6"/>
  <c r="D38" i="6"/>
  <c r="H38" i="6"/>
  <c r="L38" i="6"/>
  <c r="P38" i="6"/>
  <c r="T38" i="6"/>
  <c r="X38" i="6"/>
  <c r="AB38" i="6"/>
  <c r="E39" i="6"/>
  <c r="I39" i="6"/>
  <c r="M39" i="6"/>
  <c r="Q39" i="6"/>
  <c r="U39" i="6"/>
  <c r="Z39" i="6"/>
  <c r="AD39" i="6"/>
  <c r="Q41" i="6"/>
  <c r="V41" i="6"/>
  <c r="AB42" i="6"/>
  <c r="G43" i="6"/>
  <c r="Q43" i="6"/>
  <c r="AB43" i="6"/>
  <c r="Y44" i="6"/>
  <c r="I45" i="6"/>
  <c r="N45" i="6"/>
  <c r="S45" i="6"/>
  <c r="AD45" i="6"/>
  <c r="O46" i="6"/>
  <c r="T46" i="6"/>
  <c r="Z46" i="6"/>
  <c r="D47" i="6"/>
  <c r="I47" i="6"/>
  <c r="O47" i="6"/>
  <c r="T47" i="6"/>
  <c r="Y48" i="6"/>
  <c r="F49" i="6"/>
  <c r="L49" i="6"/>
  <c r="S49" i="6"/>
  <c r="AA49" i="6"/>
  <c r="T50" i="6"/>
  <c r="H51" i="6"/>
  <c r="N51" i="6"/>
  <c r="U51" i="6"/>
  <c r="AC51" i="6"/>
  <c r="U52" i="6"/>
  <c r="Z53" i="6"/>
  <c r="T54" i="6"/>
  <c r="R55" i="6"/>
  <c r="Y55" i="6"/>
  <c r="Q57" i="6"/>
  <c r="Y57" i="6"/>
  <c r="K58" i="6"/>
  <c r="S58" i="6"/>
  <c r="Z58" i="6"/>
  <c r="AB59" i="6"/>
  <c r="H60" i="6"/>
  <c r="P60" i="6"/>
  <c r="V60" i="6"/>
  <c r="AC60" i="6"/>
  <c r="Q61" i="6"/>
  <c r="W61" i="6"/>
  <c r="AD61" i="6"/>
  <c r="K62" i="6"/>
  <c r="R62" i="6"/>
  <c r="X62" i="6"/>
  <c r="Y63" i="6"/>
  <c r="E64" i="6"/>
  <c r="T64" i="6"/>
  <c r="Z64" i="6"/>
  <c r="G65" i="6"/>
  <c r="N65" i="6"/>
  <c r="U65" i="6"/>
  <c r="AC65" i="6"/>
  <c r="H66" i="6"/>
  <c r="AD66" i="6"/>
  <c r="W68" i="6"/>
  <c r="J69" i="6"/>
  <c r="AE78" i="6"/>
  <c r="S78" i="6"/>
  <c r="E81" i="6"/>
  <c r="E80" i="6"/>
  <c r="AC81" i="6"/>
  <c r="AC80" i="6"/>
  <c r="Y85" i="6"/>
  <c r="Y84" i="6"/>
  <c r="T89" i="6"/>
  <c r="T88" i="6"/>
  <c r="T45" i="6"/>
  <c r="L91" i="6"/>
  <c r="S91" i="6"/>
  <c r="I91" i="6"/>
  <c r="M91" i="6"/>
  <c r="S90" i="6"/>
  <c r="K91" i="6"/>
  <c r="J91" i="6"/>
  <c r="J47" i="6"/>
  <c r="R92" i="6"/>
  <c r="R93" i="6"/>
  <c r="Y94" i="6"/>
  <c r="Y95" i="6"/>
  <c r="AC97" i="6"/>
  <c r="AC96" i="6"/>
  <c r="AC53" i="6"/>
  <c r="AC52" i="6"/>
  <c r="T102" i="6"/>
  <c r="T101" i="6"/>
  <c r="T103" i="6"/>
  <c r="T100" i="6"/>
  <c r="T57" i="6"/>
  <c r="N106" i="6"/>
  <c r="N107" i="6"/>
  <c r="E96" i="6"/>
  <c r="E62" i="6"/>
  <c r="D62" i="6"/>
  <c r="Q109" i="6"/>
  <c r="Q108" i="6"/>
  <c r="Q64" i="6"/>
  <c r="Q63" i="6"/>
  <c r="AC108" i="6"/>
  <c r="AC109" i="6"/>
  <c r="O111" i="6"/>
  <c r="O110" i="6"/>
  <c r="G112" i="6"/>
  <c r="G113" i="6"/>
  <c r="P115" i="6"/>
  <c r="P114" i="6"/>
  <c r="P68" i="6"/>
  <c r="P67" i="6"/>
  <c r="W116" i="6"/>
  <c r="W117" i="6"/>
  <c r="W70" i="6"/>
  <c r="W69" i="6"/>
  <c r="G119" i="6"/>
  <c r="G118" i="6"/>
  <c r="G72" i="6"/>
  <c r="G71" i="6"/>
  <c r="O118" i="6"/>
  <c r="O119" i="6"/>
  <c r="O72" i="6"/>
  <c r="O71" i="6"/>
  <c r="S119" i="6"/>
  <c r="S118" i="6"/>
  <c r="S72" i="6"/>
  <c r="S71" i="6"/>
  <c r="AA119" i="6"/>
  <c r="AA118" i="6"/>
  <c r="AA72" i="6"/>
  <c r="AA71" i="6"/>
  <c r="E121" i="6"/>
  <c r="E120" i="6"/>
  <c r="E74" i="6"/>
  <c r="E73" i="6"/>
  <c r="D73" i="6"/>
  <c r="I121" i="6"/>
  <c r="I120" i="6"/>
  <c r="I74" i="6"/>
  <c r="I73" i="6"/>
  <c r="M121" i="6"/>
  <c r="M120" i="6"/>
  <c r="M74" i="6"/>
  <c r="M73" i="6"/>
  <c r="Q120" i="6"/>
  <c r="Q121" i="6"/>
  <c r="Q73" i="6"/>
  <c r="Q74" i="6"/>
  <c r="U121" i="6"/>
  <c r="U120" i="6"/>
  <c r="U74" i="6"/>
  <c r="U73" i="6"/>
  <c r="AC121" i="6"/>
  <c r="AC120" i="6"/>
  <c r="AC74" i="6"/>
  <c r="AC73" i="6"/>
  <c r="F76" i="6"/>
  <c r="F75" i="6"/>
  <c r="J106" i="6"/>
  <c r="J108" i="6"/>
  <c r="J104" i="6"/>
  <c r="J90" i="6"/>
  <c r="J100" i="6"/>
  <c r="J88" i="6"/>
  <c r="J98" i="6"/>
  <c r="J96" i="6"/>
  <c r="J92" i="6"/>
  <c r="J102" i="6"/>
  <c r="J94" i="6"/>
  <c r="J86" i="6"/>
  <c r="J76" i="6"/>
  <c r="J75" i="6"/>
  <c r="J84" i="6"/>
  <c r="N96" i="6"/>
  <c r="N76" i="6"/>
  <c r="N75" i="6"/>
  <c r="N84" i="6"/>
  <c r="R76" i="6"/>
  <c r="R75" i="6"/>
  <c r="V76" i="6"/>
  <c r="V75" i="6"/>
  <c r="Z76" i="6"/>
  <c r="Z75" i="6"/>
  <c r="AD76" i="6"/>
  <c r="AD75" i="6"/>
  <c r="J35" i="6"/>
  <c r="N35" i="6"/>
  <c r="R35" i="6"/>
  <c r="V35" i="6"/>
  <c r="Z35" i="6"/>
  <c r="AD35" i="6"/>
  <c r="G36" i="6"/>
  <c r="K36" i="6"/>
  <c r="O36" i="6"/>
  <c r="S36" i="6"/>
  <c r="AA36" i="6"/>
  <c r="D37" i="6"/>
  <c r="H37" i="6"/>
  <c r="L37" i="6"/>
  <c r="P37" i="6"/>
  <c r="T37" i="6"/>
  <c r="X37" i="6"/>
  <c r="AB37" i="6"/>
  <c r="E38" i="6"/>
  <c r="I38" i="6"/>
  <c r="Q38" i="6"/>
  <c r="Y38" i="6"/>
  <c r="AC38" i="6"/>
  <c r="F39" i="6"/>
  <c r="J39" i="6"/>
  <c r="N39" i="6"/>
  <c r="R39" i="6"/>
  <c r="AA39" i="6"/>
  <c r="P40" i="6"/>
  <c r="T40" i="6"/>
  <c r="X40" i="6"/>
  <c r="AB40" i="6"/>
  <c r="R41" i="6"/>
  <c r="N42" i="6"/>
  <c r="X42" i="6"/>
  <c r="AD42" i="6"/>
  <c r="H43" i="6"/>
  <c r="X43" i="6"/>
  <c r="P44" i="6"/>
  <c r="U44" i="6"/>
  <c r="J45" i="6"/>
  <c r="O45" i="6"/>
  <c r="U45" i="6"/>
  <c r="Z45" i="6"/>
  <c r="P46" i="6"/>
  <c r="V46" i="6"/>
  <c r="AA46" i="6"/>
  <c r="E47" i="6"/>
  <c r="K47" i="6"/>
  <c r="P47" i="6"/>
  <c r="U47" i="6"/>
  <c r="AA47" i="6"/>
  <c r="S48" i="6"/>
  <c r="AA48" i="6"/>
  <c r="G49" i="6"/>
  <c r="N49" i="6"/>
  <c r="AB49" i="6"/>
  <c r="U50" i="6"/>
  <c r="AC50" i="6"/>
  <c r="P51" i="6"/>
  <c r="X51" i="6"/>
  <c r="AD51" i="6"/>
  <c r="T53" i="6"/>
  <c r="AB53" i="6"/>
  <c r="U54" i="6"/>
  <c r="AB54" i="6"/>
  <c r="T55" i="6"/>
  <c r="Z55" i="6"/>
  <c r="S57" i="6"/>
  <c r="N58" i="6"/>
  <c r="T58" i="6"/>
  <c r="AA58" i="6"/>
  <c r="P59" i="6"/>
  <c r="W59" i="6"/>
  <c r="J60" i="6"/>
  <c r="X60" i="6"/>
  <c r="R61" i="6"/>
  <c r="Y61" i="6"/>
  <c r="F62" i="6"/>
  <c r="L62" i="6"/>
  <c r="S62" i="6"/>
  <c r="T63" i="6"/>
  <c r="H64" i="6"/>
  <c r="N64" i="6"/>
  <c r="AC64" i="6"/>
  <c r="I65" i="6"/>
  <c r="O65" i="6"/>
  <c r="W65" i="6"/>
  <c r="AD65" i="6"/>
  <c r="J66" i="6"/>
  <c r="S66" i="6"/>
  <c r="AC68" i="6"/>
  <c r="W78" i="6"/>
  <c r="M81" i="6"/>
  <c r="M80" i="6"/>
  <c r="U81" i="6"/>
  <c r="U80" i="6"/>
  <c r="G83" i="6"/>
  <c r="G82" i="6"/>
  <c r="O83" i="6"/>
  <c r="O82" i="6"/>
  <c r="AC85" i="6"/>
  <c r="AC84" i="6"/>
  <c r="AC86" i="6"/>
  <c r="AC87" i="6"/>
  <c r="AC42" i="6"/>
  <c r="AB89" i="6"/>
  <c r="AB88" i="6"/>
  <c r="AB45" i="6"/>
  <c r="W91" i="6"/>
  <c r="W90" i="6"/>
  <c r="V93" i="6"/>
  <c r="V92" i="6"/>
  <c r="Q95" i="6"/>
  <c r="Q94" i="6"/>
  <c r="Q51" i="6"/>
  <c r="Q50" i="6"/>
  <c r="Q97" i="6"/>
  <c r="Q96" i="6"/>
  <c r="Q53" i="6"/>
  <c r="Q99" i="6"/>
  <c r="Q98" i="6"/>
  <c r="Q55" i="6"/>
  <c r="AC99" i="6"/>
  <c r="AC98" i="6"/>
  <c r="AC54" i="6"/>
  <c r="AB102" i="6"/>
  <c r="AB101" i="6"/>
  <c r="AB103" i="6"/>
  <c r="AB100" i="6"/>
  <c r="AB57" i="6"/>
  <c r="AB58" i="6"/>
  <c r="J105" i="6"/>
  <c r="S104" i="6"/>
  <c r="M105" i="6"/>
  <c r="I105" i="6"/>
  <c r="L105" i="6"/>
  <c r="S105" i="6"/>
  <c r="K105" i="6"/>
  <c r="S60" i="6"/>
  <c r="K60" i="6"/>
  <c r="I60" i="6"/>
  <c r="AA104" i="6"/>
  <c r="AA105" i="6"/>
  <c r="AA60" i="6"/>
  <c r="Z106" i="6"/>
  <c r="Z107" i="6"/>
  <c r="Z62" i="6"/>
  <c r="Z61" i="6"/>
  <c r="U108" i="6"/>
  <c r="U109" i="6"/>
  <c r="K111" i="6"/>
  <c r="K110" i="6"/>
  <c r="K65" i="6"/>
  <c r="O112" i="6"/>
  <c r="O113" i="6"/>
  <c r="O117" i="6"/>
  <c r="O116" i="6"/>
  <c r="O70" i="6"/>
  <c r="AE118" i="6"/>
  <c r="AE119" i="6"/>
  <c r="AE72" i="6"/>
  <c r="AE71" i="6"/>
  <c r="H78" i="6"/>
  <c r="X78" i="6"/>
  <c r="F81" i="6"/>
  <c r="F80" i="6"/>
  <c r="Z81" i="6"/>
  <c r="Z80" i="6"/>
  <c r="R82" i="6"/>
  <c r="R83" i="6"/>
  <c r="R87" i="6"/>
  <c r="R86" i="6"/>
  <c r="R43" i="6"/>
  <c r="Y89" i="6"/>
  <c r="Y88" i="6"/>
  <c r="AB91" i="6"/>
  <c r="AB90" i="6"/>
  <c r="R95" i="6"/>
  <c r="R94" i="6"/>
  <c r="R50" i="6"/>
  <c r="V96" i="6"/>
  <c r="V97" i="6"/>
  <c r="V53" i="6"/>
  <c r="AD99" i="6"/>
  <c r="AD98" i="6"/>
  <c r="AD54" i="6"/>
  <c r="T105" i="6"/>
  <c r="T104" i="6"/>
  <c r="T60" i="6"/>
  <c r="T59" i="6"/>
  <c r="AA107" i="6"/>
  <c r="AA106" i="6"/>
  <c r="AD109" i="6"/>
  <c r="AD108" i="6"/>
  <c r="AD63" i="6"/>
  <c r="R110" i="6"/>
  <c r="R111" i="6"/>
  <c r="L112" i="6"/>
  <c r="L113" i="6"/>
  <c r="Q115" i="6"/>
  <c r="Q114" i="6"/>
  <c r="Q68" i="6"/>
  <c r="Q67" i="6"/>
  <c r="F121" i="6"/>
  <c r="F120" i="6"/>
  <c r="F73" i="6"/>
  <c r="F74" i="6"/>
  <c r="V121" i="6"/>
  <c r="V120" i="6"/>
  <c r="V73" i="6"/>
  <c r="V74" i="6"/>
  <c r="G76" i="6"/>
  <c r="G75" i="6"/>
  <c r="K108" i="6"/>
  <c r="K104" i="6"/>
  <c r="K106" i="6"/>
  <c r="K102" i="6"/>
  <c r="K100" i="6"/>
  <c r="K98" i="6"/>
  <c r="K96" i="6"/>
  <c r="K88" i="6"/>
  <c r="K92" i="6"/>
  <c r="K94" i="6"/>
  <c r="K86" i="6"/>
  <c r="K90" i="6"/>
  <c r="K84" i="6"/>
  <c r="K76" i="6"/>
  <c r="K75" i="6"/>
  <c r="O76" i="6"/>
  <c r="O75" i="6"/>
  <c r="S76" i="6"/>
  <c r="S75" i="6"/>
  <c r="W76" i="6"/>
  <c r="W75" i="6"/>
  <c r="AA76" i="6"/>
  <c r="AA75" i="6"/>
  <c r="AE76" i="6"/>
  <c r="AE75" i="6"/>
  <c r="G35" i="6"/>
  <c r="K35" i="6"/>
  <c r="O35" i="6"/>
  <c r="S35" i="6"/>
  <c r="W35" i="6"/>
  <c r="AA35" i="6"/>
  <c r="L36" i="6"/>
  <c r="P36" i="6"/>
  <c r="T36" i="6"/>
  <c r="X36" i="6"/>
  <c r="AB36" i="6"/>
  <c r="E37" i="6"/>
  <c r="I37" i="6"/>
  <c r="M37" i="6"/>
  <c r="Q37" i="6"/>
  <c r="U37" i="6"/>
  <c r="Y37" i="6"/>
  <c r="AC37" i="6"/>
  <c r="F38" i="6"/>
  <c r="J38" i="6"/>
  <c r="N38" i="6"/>
  <c r="R38" i="6"/>
  <c r="V38" i="6"/>
  <c r="Z38" i="6"/>
  <c r="AD38" i="6"/>
  <c r="G39" i="6"/>
  <c r="K39" i="6"/>
  <c r="O39" i="6"/>
  <c r="S39" i="6"/>
  <c r="X39" i="6"/>
  <c r="AB39" i="6"/>
  <c r="Q40" i="6"/>
  <c r="U40" i="6"/>
  <c r="Y40" i="6"/>
  <c r="AC40" i="6"/>
  <c r="Y41" i="6"/>
  <c r="T42" i="6"/>
  <c r="Z42" i="6"/>
  <c r="D43" i="6"/>
  <c r="T43" i="6"/>
  <c r="Y43" i="6"/>
  <c r="Q44" i="6"/>
  <c r="AB44" i="6"/>
  <c r="K45" i="6"/>
  <c r="Q45" i="6"/>
  <c r="V45" i="6"/>
  <c r="AA45" i="6"/>
  <c r="R46" i="6"/>
  <c r="W46" i="6"/>
  <c r="AB46" i="6"/>
  <c r="G47" i="6"/>
  <c r="L47" i="6"/>
  <c r="Q47" i="6"/>
  <c r="W47" i="6"/>
  <c r="AB47" i="6"/>
  <c r="N48" i="6"/>
  <c r="V48" i="6"/>
  <c r="AC48" i="6"/>
  <c r="H49" i="6"/>
  <c r="P49" i="6"/>
  <c r="W49" i="6"/>
  <c r="AD49" i="6"/>
  <c r="P50" i="6"/>
  <c r="X50" i="6"/>
  <c r="D51" i="6"/>
  <c r="J51" i="6"/>
  <c r="R51" i="6"/>
  <c r="Y51" i="6"/>
  <c r="Q52" i="6"/>
  <c r="Y52" i="6"/>
  <c r="O53" i="6"/>
  <c r="W53" i="6"/>
  <c r="AD53" i="6"/>
  <c r="P54" i="6"/>
  <c r="W54" i="6"/>
  <c r="N55" i="6"/>
  <c r="U55" i="6"/>
  <c r="AC55" i="6"/>
  <c r="N57" i="6"/>
  <c r="U57" i="6"/>
  <c r="AA57" i="6"/>
  <c r="H58" i="6"/>
  <c r="O58" i="6"/>
  <c r="V58" i="6"/>
  <c r="AD58" i="6"/>
  <c r="Q59" i="6"/>
  <c r="X59" i="6"/>
  <c r="E60" i="6"/>
  <c r="L60" i="6"/>
  <c r="R60" i="6"/>
  <c r="Z60" i="6"/>
  <c r="S61" i="6"/>
  <c r="AA61" i="6"/>
  <c r="G62" i="6"/>
  <c r="N62" i="6"/>
  <c r="V62" i="6"/>
  <c r="AB62" i="6"/>
  <c r="O63" i="6"/>
  <c r="U63" i="6"/>
  <c r="AC63" i="6"/>
  <c r="I64" i="6"/>
  <c r="P64" i="6"/>
  <c r="X64" i="6"/>
  <c r="AD64" i="6"/>
  <c r="J65" i="6"/>
  <c r="R65" i="6"/>
  <c r="Y65" i="6"/>
  <c r="D66" i="6"/>
  <c r="L66" i="6"/>
  <c r="T66" i="6"/>
  <c r="M67" i="6"/>
  <c r="M68" i="6"/>
  <c r="T69" i="6"/>
</calcChain>
</file>

<file path=xl/sharedStrings.xml><?xml version="1.0" encoding="utf-8"?>
<sst xmlns="http://schemas.openxmlformats.org/spreadsheetml/2006/main" count="2041" uniqueCount="656">
  <si>
    <t xml:space="preserve">  </t>
  </si>
  <si>
    <t>Umweltnutzung und Wirtschaft</t>
  </si>
  <si>
    <t>Tabellen zu den Umweltökonomischen Gesamtrechnungen</t>
  </si>
  <si>
    <t>Erscheinungsfolge: jährlich</t>
  </si>
  <si>
    <t>Ihr Kontakt zu uns:</t>
  </si>
  <si>
    <t>www.destatis.de/kontakt</t>
  </si>
  <si>
    <t>Telefon: +49 (0) 611 / 75 24 05</t>
  </si>
  <si>
    <t>Vervielfältigung und Verbreitung, auch auszugsweise, mit Quellenangabe gestattet.</t>
  </si>
  <si>
    <t>Inhalt</t>
  </si>
  <si>
    <t>Teil 1</t>
  </si>
  <si>
    <t>Kapitel 1</t>
  </si>
  <si>
    <t>Gesamtwirtschaftliche Übersichtstabellen</t>
  </si>
  <si>
    <t>Kapitel 2</t>
  </si>
  <si>
    <t xml:space="preserve">Wirtschaftliche Bezugszahlen </t>
  </si>
  <si>
    <t>Teil 2</t>
  </si>
  <si>
    <t>Kapitel 3</t>
  </si>
  <si>
    <t>Energie</t>
  </si>
  <si>
    <t>www.destatis.de/Energie</t>
  </si>
  <si>
    <t>Teil 3</t>
  </si>
  <si>
    <t>Kapitel 4</t>
  </si>
  <si>
    <t>Luftemissionen</t>
  </si>
  <si>
    <t>Teil 4</t>
  </si>
  <si>
    <t>Kapitel 5</t>
  </si>
  <si>
    <t>Rohstoffe</t>
  </si>
  <si>
    <t>Kapitel 6</t>
  </si>
  <si>
    <t>Wassereinsatz</t>
  </si>
  <si>
    <t>Kapitel 7</t>
  </si>
  <si>
    <t xml:space="preserve">Abwasser </t>
  </si>
  <si>
    <t>Kapitel 8</t>
  </si>
  <si>
    <t>Abfall</t>
  </si>
  <si>
    <t>www.destatis.de/Abfallbilanz</t>
  </si>
  <si>
    <t>Kapitel 9</t>
  </si>
  <si>
    <t>Umweltschutzmaßnahmen</t>
  </si>
  <si>
    <t>www.destatis.de/Umweltschutzausgaben</t>
  </si>
  <si>
    <t>Teil 5</t>
  </si>
  <si>
    <t>Kapitel 10</t>
  </si>
  <si>
    <t xml:space="preserve">Verkehr und Umwelt </t>
  </si>
  <si>
    <t>Kapitel 11</t>
  </si>
  <si>
    <t>Landwirtschaft und Umwelt</t>
  </si>
  <si>
    <t>Kapitel 12</t>
  </si>
  <si>
    <t>Waldgesamtrechnung</t>
  </si>
  <si>
    <t>Teil 1: Gesamtwirtschaftliche Übersichtstabellen,</t>
  </si>
  <si>
    <t>Wirtschaftliche Bezugszahlen</t>
  </si>
  <si>
    <t>Produktionsbereiche berechnet.</t>
  </si>
  <si>
    <t xml:space="preserve">Angaben zur BWS in jeweiligen Preisen durch den Deflator der gesamten BWS wurden Volumenangaben für </t>
  </si>
  <si>
    <t xml:space="preserve">bereiche und zur Volumenentwicklung der gesamten Bruttowertschöpfung berechnet. Durch Division der </t>
  </si>
  <si>
    <t>lichen Deflators für die BWS ermittelt. Dieser wurde an Hand der Angaben zur nominalen BWS der Wirtschafts-</t>
  </si>
  <si>
    <t>Angaben für Wirtschaftsbereiche vorgenommen.</t>
  </si>
  <si>
    <t>(Klassifikation der Wirtschaftszweige, Ausgabe 2008) durchgeführt. Für die Produktionsbereiche in jeweiligen</t>
  </si>
  <si>
    <t>Die Berechnung der Bruttowertschöpfung (BWS) für die Wirtschaftsbereiche wird auf Grundlage der WZ 2008</t>
  </si>
  <si>
    <r>
      <rPr>
        <sz val="10"/>
        <rFont val="MetaNormalLF-Roman"/>
        <family val="2"/>
      </rPr>
      <t>unter</t>
    </r>
    <r>
      <rPr>
        <sz val="10"/>
        <color indexed="12"/>
        <rFont val="Arial"/>
        <family val="2"/>
      </rPr>
      <t xml:space="preserve"> www.destatis.de/Deutsche Nachhaltigkeitsstrategie</t>
    </r>
  </si>
  <si>
    <t xml:space="preserve">Der Indikatorenbericht und das zugehörige Datenkompendium mit weiterführenden Informationen finden sich </t>
  </si>
  <si>
    <t>nach ihren Komponenten (z. B. Zähler und Nenner eines Bruches) getrennt dargestellt.</t>
  </si>
  <si>
    <t>Transparenz werden zusammengesetzte Indikatoren (z. B. Energie- oder Rohstoffproduktivitäten) bedingt auch</t>
  </si>
  <si>
    <t>Startjahren, teils als Anteil in %, teils in physischen Einheiten, teils aber auch monetär. Aus Gründen der</t>
  </si>
  <si>
    <t>werden dabei in unterschiedlichen Dimensionen dargestellt - teils als Indizes mit indikatorweise variierenden</t>
  </si>
  <si>
    <t>Deutschen Nachhaltigkeitsstrategie, die sich auf die Aspekte Umwelt und Ökonomie beziehen. Die Zeitreihen</t>
  </si>
  <si>
    <t>Die Tabelle 1.6 enthält als Ausschnitt des Indikatorenberichtes die Zeitreihen derjenigen 33 Indikatoren der</t>
  </si>
  <si>
    <t>system der Zielerreichung und ein Tabellenanhang komplettieren den Indikatorenbericht.</t>
  </si>
  <si>
    <t>ergebenden Status des Indikators im festgelegten Zieljahr. Methodische Erläuterungen zu diesem Bewertungs-</t>
  </si>
  <si>
    <t>schnittlichen Entwicklungsgeschwindigkeit in der Vergangenheit und dem sich bei gleichbleibenden Trend</t>
  </si>
  <si>
    <t>symbols eine Einschätzung zum Erfolg der Strategie gegeben. Diese Einschätzung basiert auf der durch-</t>
  </si>
  <si>
    <t>anhand seiner Werte und deren Veränderung getroffen werden können. Gleichzeitig wird in Form eines Wetter-</t>
  </si>
  <si>
    <t>statistischen Kontext gestellt. Es wird detailliert beschrieben, was der Indikator abbildet und welche Aussagen</t>
  </si>
  <si>
    <t>Entwicklung des Indikators. Hier wird die Entwicklung des Indikators im Zeitverlauf skizziert und in einen</t>
  </si>
  <si>
    <t>politische Intention für die Auswahl dieses Indikators dargestellt. Der dritte Abschnitt umfasst Inhalt und</t>
  </si>
  <si>
    <t xml:space="preserve">gelegte Zielwert genannt und gegebenenfalls in einen statistisch bewertbaren Zielwert übersetzt sowie die </t>
  </si>
  <si>
    <t>Im ersten Abschnitt wird der jeweilige Indikator kurz definiert. Im folgenden Abschnitt wird der politisch fest-</t>
  </si>
  <si>
    <t>Entwicklung wird in einer Grafik visualisiert und jeder Indikator in einem dreigeteilten Text genauer beschrieben.</t>
  </si>
  <si>
    <t>wird einzeln oder zusammen mit einem anderen, inhaltlich eng verbundenen Indikator dargestellt. Seine</t>
  </si>
  <si>
    <t>und Zielerreichung analysiert. Im Vergleich zu den Vorjahren ist der Indikatorenbericht 2016 deutlich erweitert</t>
  </si>
  <si>
    <t>(zuletzt im Januar 2017 für das Jahr 2016). Darin werden die Indikatoren beschrieben sowie ihre Entwicklung</t>
  </si>
  <si>
    <t>Im Abstand von jeweils zwei Jahren wird vom Statistischen Bundesamt ein Indikatorenbericht herausgegeben</t>
  </si>
  <si>
    <t>Nachhaltigkeitsstrategie sind von der Bundesregierung Indikatoren mit individuellen Zielwerten festgelegt</t>
  </si>
  <si>
    <t>konkreten Ziele sie sich steckt und welche Maßnahmen sie ergreift, um diese zu erreichen. Im Rahmen dieser</t>
  </si>
  <si>
    <t>Deutschland aus der internationalen Verpflichtung für eine globale nachhaltige Entwicklung ergeben, welche</t>
  </si>
  <si>
    <t xml:space="preserve">Deutschen Nachhaltigkeitsstrategie legt die Bundesregierung dar, welche Herausforderungen sich für </t>
  </si>
  <si>
    <t xml:space="preserve">Nationen und ihre 17 Ziele zur nachhaltigen Entwicklung angepasst worden. Im Fortschrittsbericht 2016 zur </t>
  </si>
  <si>
    <t>strategie beschlossen. Diese ist im Jahr 2016 umfassend überarbeitet und an die Agenda 2030 der Vereinten</t>
  </si>
  <si>
    <t>Bereits im Jahr 2002 hat die Bundesregierung mit "Perspektiven für Deutschland" ihre nationale Nachhaltigkeits-</t>
  </si>
  <si>
    <t>emissionen von Ernährungsgütern.</t>
  </si>
  <si>
    <t>Wohngebäude herangezogen werden. Daneben enthält das Berichtsmodul Ergebnisse für die Treibhausgas-</t>
  </si>
  <si>
    <t xml:space="preserve">Bezugsgrößen wie die Einwohnerzahl, die Zahl der Privathaushalte, die Wohnfläche sowie die Anzahl der </t>
  </si>
  <si>
    <t xml:space="preserve">Berechnungen durchgeführt, bei denen neben Daten zum Energieeinsatz der privaten Haushalte wichtige </t>
  </si>
  <si>
    <t xml:space="preserve">größe der Nutzung von Umweltfaktoren durch private Haushalte. Für den Bereich "Wohnen" werden </t>
  </si>
  <si>
    <t>Abfallstatistik. Die Höhe der privaten Konsumausgaben (preisbereinigt) ist eine weitere wichtige Bestimmungs-</t>
  </si>
  <si>
    <t>der Wassergesamtrechnungen, der Emissionsberechnungen, der Berechnung zur Flächennutzung und der</t>
  </si>
  <si>
    <t>Die dargestellten Daten sind das Ergebnis der verschiedenen Berechnungen: der Energieflussrechnungen,</t>
  </si>
  <si>
    <t>Überblick über sämtliche haushaltsbezogene Daten bietet dabei die Tabelle 1.3.</t>
  </si>
  <si>
    <t>Flächenverbrauch, Energieverbrauch, Kohlendioxidemissionen und Wasser/Abwasser dargestellt. Einen</t>
  </si>
  <si>
    <t>UGR sowie anderer amtlicher und nichtamtlicher Datenquellen werden Angaben zu Konsumausgaben,</t>
  </si>
  <si>
    <t>Weise umweltbezogene Daten über private Haushalte zusammengestellt. Ausgehend von den Ergebnissen der</t>
  </si>
  <si>
    <t xml:space="preserve">Mit dem sektoralen Berichtsmodul "Private Haushalte und Umwelt" werden seit 2006 jährlich in umfassender </t>
  </si>
  <si>
    <t>Produktionsbereiche wurden für Zwecke der UGR geschätzt.</t>
  </si>
  <si>
    <t>und auf ein einheitliches Basisjahr normiert werden (Kettenindizes). Preisbereinigte Werte der BWS für die</t>
  </si>
  <si>
    <t>Angaben, bei denen Volumenindizes auf Vorjahrespreisbasis für eine Reihe von Jahren miteinander verknüpft</t>
  </si>
  <si>
    <t>gehören damit der Vergangenheit an. Preisbereinigte Angaben in den VGR erfolgen seither in Form verketteter</t>
  </si>
  <si>
    <t>zugunsten einer Vorjahrespreisbasis abgeschafft. Angaben in konstanten Preisen (z. B. "in Preisen von 1995")</t>
  </si>
  <si>
    <t>Preisbereinigung (Deflationierung) verändert. Im Zuge der Revision der VGR wurde die bisherige Festpreisbasis</t>
  </si>
  <si>
    <t>eine Preisbereinigung erforderlich. Seit dem Jahr 2005 hat sich in den Berechnungen der VGR die Methode der</t>
  </si>
  <si>
    <t xml:space="preserve">Werden Produktivität oder Intensität über einen längeren Zeitraum beobachtet, ist für die monetären Größen </t>
  </si>
  <si>
    <t>rechnet, um den "Umweltverbrauch" verschiedener Branchen miteinander vergleichbar zu machen.</t>
  </si>
  <si>
    <t>Rahmen der Nachhaltigkeitsstrategie der Bundesregierung Verwendung. Intensitäten werden in den UGR be-</t>
  </si>
  <si>
    <t>Fällen Rohstoffe und Energie findet die entsprechende (gesamtwirtschaftliche) Produktivität als Indikator im</t>
  </si>
  <si>
    <t>handelt es sich um eine "Intensität"; steht die BWS im Zähler, nennt man das Verhältnis "Produktivität". In den</t>
  </si>
  <si>
    <t>die Bruttowertschöpfung (BWS) herangezogen. Steht die wirtschaftliche Leistung bei dem Bruch im Nenner,</t>
  </si>
  <si>
    <t>Auf der Ebene der Produktions- und Wirtschaftsbereiche wird zur Berechnung der Effizienz der Faktornutzung</t>
  </si>
  <si>
    <t>deshalb nur als grobe Orientierungshilfen dienen.</t>
  </si>
  <si>
    <t xml:space="preserve">dem Zusammenwirken sämtlicher Produktionsfaktoren entsteht. Die ermittelten Produktivitäten können </t>
  </si>
  <si>
    <t xml:space="preserve">lichen Tätigkeit ausschließlich auf den jeweiligen Produktionsfaktor bezogen wird, obwohl das Produkt aus </t>
  </si>
  <si>
    <t>Weiterhin ist zu beachten, dass bei der Berechnung von Produktivitäten der gesamte Ertrag der wirtschaft-</t>
  </si>
  <si>
    <t>kann aber darüber Auskunft geben, wie sich das Verhältnis dieser Faktoren zueinander verändert.</t>
  </si>
  <si>
    <t>schiedlichen Beschaffenheit und Funktionen nicht. Die Beobachtung ihrer Entwicklung über längere Zeiträume</t>
  </si>
  <si>
    <t>Einsatzfaktors dessen Produktivität. Direkt untereinander vergleichbar sind diese Faktoren wegen ihrer unter-</t>
  </si>
  <si>
    <t>umgeht. So steigt z. B. bei einer Zunahme des Bruttoinlandsproduktes und gleichbleibender Nutzung eines</t>
  </si>
  <si>
    <t>Die Produktivität drückt aus, wie effizient eine Volkswirtschaft mit dem Einsatz von Arbeit, Kapital und Umwelt</t>
  </si>
  <si>
    <t>Einsatzfaktor</t>
  </si>
  <si>
    <t>Bruttoinlandsprodukt (BIP)</t>
  </si>
  <si>
    <t>=</t>
  </si>
  <si>
    <t>Produktivität</t>
  </si>
  <si>
    <t>dieses Faktors produziert wird.</t>
  </si>
  <si>
    <t>Die Produktivität eines Einsatzfaktors gibt an, wie viel wirtschaftliche Leistung mit der Nutzung einer Einheit</t>
  </si>
  <si>
    <r>
      <t xml:space="preserve">Produktivität, Intensität </t>
    </r>
    <r>
      <rPr>
        <b/>
        <sz val="10"/>
        <rFont val="Symbol"/>
        <family val="1"/>
        <charset val="2"/>
      </rPr>
      <t>-</t>
    </r>
    <r>
      <rPr>
        <b/>
        <sz val="10"/>
        <rFont val="MetaNormalLF-Roman"/>
        <family val="2"/>
      </rPr>
      <t xml:space="preserve"> Indikatoren für die Effizienz der Faktornutzung</t>
    </r>
  </si>
  <si>
    <t>Effiziens der Nutzung der verschiedenen Bestandteile des Produktionsfaktors Umwelt herangezogen werden.</t>
  </si>
  <si>
    <r>
      <t xml:space="preserve">Einsatzfaktoren Arbeit und Kapital </t>
    </r>
    <r>
      <rPr>
        <sz val="10"/>
        <rFont val="Symbol"/>
        <family val="1"/>
        <charset val="2"/>
      </rPr>
      <t>-</t>
    </r>
    <r>
      <rPr>
        <sz val="10"/>
        <rFont val="MetaNormalLF-Roman"/>
        <family val="2"/>
      </rPr>
      <t xml:space="preserve"> sogenannte Produktivitäten errechnen. Diese können als Maß für die</t>
    </r>
  </si>
  <si>
    <r>
      <t xml:space="preserve">einsatzfaktoren gesetzt. Auf diese Weise lassen sich </t>
    </r>
    <r>
      <rPr>
        <sz val="10"/>
        <rFont val="Symbol"/>
        <family val="1"/>
        <charset val="2"/>
      </rPr>
      <t>-</t>
    </r>
    <r>
      <rPr>
        <sz val="10"/>
        <rFont val="MetaNormalLF-Roman"/>
        <family val="2"/>
      </rPr>
      <t xml:space="preserve"> ähnlich wie bei der Betrachtung der wirtschaftlichen</t>
    </r>
  </si>
  <si>
    <t>schaftiche Leistung in Relation zu den einzelnen in physischen Einheiten gemessenen Mengen der Umwelt-</t>
  </si>
  <si>
    <t>eingesetzten Produktionsfaktoren Arbeit oder Kapital in Beziehung zu setzen. In den UGR wird die wirtschaft-</t>
  </si>
  <si>
    <t>setzen. So ist es in der Ökonomie gängige Praxis, die wirtschaftliche Leistung (Bruttowertschöpfung) zu den</t>
  </si>
  <si>
    <t>absoluten Kenngrößen den Einsatz weiterer Indikatoren, die verschiedene Größen zueinander in Beziehung</t>
  </si>
  <si>
    <t xml:space="preserve">Die Analyse der Zusammenhänge zwischen Wirtschaft und Umwelt erfordert neben der Darstellung der </t>
  </si>
  <si>
    <t>Kapitalnutzung aus Abschreibungen (Mrd. Euro)</t>
  </si>
  <si>
    <t>Kapital</t>
  </si>
  <si>
    <t>Arbeitsvolumen als geleistete Arbeitsstunden (Mrd. Stunden)</t>
  </si>
  <si>
    <t>Arbeit</t>
  </si>
  <si>
    <t>Nutzung ökonomischer Faktoren</t>
  </si>
  <si>
    <r>
      <t>Flächeninanspruchnahme als Siedlungs- und Verkehrsfläche (km</t>
    </r>
    <r>
      <rPr>
        <vertAlign val="superscript"/>
        <sz val="10"/>
        <rFont val="MetaNormalLF-Roman"/>
        <family val="2"/>
      </rPr>
      <t>2</t>
    </r>
    <r>
      <rPr>
        <sz val="10"/>
        <rFont val="MetaNormalLF-Roman"/>
        <family val="2"/>
      </rPr>
      <t>)</t>
    </r>
  </si>
  <si>
    <t>Fläche</t>
  </si>
  <si>
    <t>Strukturelle Nutzung der Umwelt</t>
  </si>
  <si>
    <t>Belastung der Umwelt durch die Ablagerung von Abfall (1 000 Tonnen)</t>
  </si>
  <si>
    <r>
      <t>Belastung der Umwelt durch die Abgabe von genutztem Wasser an die Umwelt (Mill. 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</si>
  <si>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Wasserabgabe</t>
  </si>
  <si>
    <t>(1 000 Tonnen)</t>
  </si>
  <si>
    <r>
      <t>Ammoniak (NH</t>
    </r>
    <r>
      <rPr>
        <vertAlign val="subscript"/>
        <sz val="10"/>
        <rFont val="MetaNormalLF-Roman"/>
        <family val="2"/>
      </rPr>
      <t>3</t>
    </r>
    <r>
      <rPr>
        <sz val="10"/>
        <rFont val="MetaNormalLF-Roman"/>
        <family val="2"/>
      </rPr>
      <t>) und flüchtigen Kohlenwasserstoffen ohne Methan (NMVOC)</t>
    </r>
  </si>
  <si>
    <r>
      <t>Belastung der Umwelt durch die Emission von Schwefeldioxid (SO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>), Stickoxiden (NO</t>
    </r>
    <r>
      <rPr>
        <vertAlign val="subscript"/>
        <sz val="10"/>
        <rFont val="MetaNormalLF-Roman"/>
        <family val="2"/>
      </rPr>
      <t>x</t>
    </r>
    <r>
      <rPr>
        <sz val="10"/>
        <rFont val="MetaNormalLF-Roman"/>
        <family val="2"/>
      </rPr>
      <t>),</t>
    </r>
  </si>
  <si>
    <t>Luftschadstoffe</t>
  </si>
  <si>
    <r>
      <t>und Schwefelhexafluorid (SF</t>
    </r>
    <r>
      <rPr>
        <vertAlign val="subscript"/>
        <sz val="10"/>
        <rFont val="MetaNormalLF-Roman"/>
        <family val="2"/>
      </rPr>
      <t>6</t>
    </r>
    <r>
      <rPr>
        <sz val="10"/>
        <rFont val="MetaNormalLF-Roman"/>
        <family val="2"/>
      </rPr>
      <t>) (Mill. Tonnen CO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>-Äquivalente)</t>
    </r>
  </si>
  <si>
    <r>
      <t>stoffe (H-FKW), Tetrafluormethan (CF</t>
    </r>
    <r>
      <rPr>
        <vertAlign val="subscript"/>
        <sz val="10"/>
        <rFont val="MetaNormalLF-Roman"/>
        <family val="2"/>
      </rPr>
      <t>4</t>
    </r>
    <r>
      <rPr>
        <sz val="10"/>
        <rFont val="MetaNormalLF-Roman"/>
        <family val="2"/>
      </rPr>
      <t>), Hexafluorethan (C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>F</t>
    </r>
    <r>
      <rPr>
        <vertAlign val="subscript"/>
        <sz val="10"/>
        <rFont val="MetaNormalLF-Roman"/>
        <family val="2"/>
      </rPr>
      <t>6</t>
    </r>
    <r>
      <rPr>
        <sz val="10"/>
        <rFont val="MetaNormalLF-Roman"/>
        <family val="2"/>
      </rPr>
      <t>), Oktafluorpropan (C</t>
    </r>
    <r>
      <rPr>
        <vertAlign val="subscript"/>
        <sz val="10"/>
        <rFont val="MetaNormalLF-Roman"/>
        <family val="2"/>
      </rPr>
      <t>3</t>
    </r>
    <r>
      <rPr>
        <sz val="10"/>
        <rFont val="MetaNormalLF-Roman"/>
        <family val="2"/>
      </rPr>
      <t>F</t>
    </r>
    <r>
      <rPr>
        <vertAlign val="subscript"/>
        <sz val="10"/>
        <rFont val="MetaNormalLF-Roman"/>
        <family val="2"/>
      </rPr>
      <t>8</t>
    </r>
    <r>
      <rPr>
        <sz val="10"/>
        <rFont val="MetaNormalLF-Roman"/>
        <family val="2"/>
      </rPr>
      <t>)</t>
    </r>
  </si>
  <si>
    <r>
      <t>Methan (CH</t>
    </r>
    <r>
      <rPr>
        <vertAlign val="subscript"/>
        <sz val="10"/>
        <rFont val="MetaNormalLF-Roman"/>
        <family val="2"/>
      </rPr>
      <t>4</t>
    </r>
    <r>
      <rPr>
        <sz val="10"/>
        <rFont val="MetaNormalLF-Roman"/>
        <family val="2"/>
      </rPr>
      <t>), Distickstoffmonoxid (Lachgas, N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>O), teilhalogenierte Fluorkohlenwasser-</t>
    </r>
  </si>
  <si>
    <r>
      <t>Belastung der Umwelt durch die Emission von Treibhausgasen, hier: Kohlendioxid (CO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>),</t>
    </r>
  </si>
  <si>
    <t>Treibhausgase</t>
  </si>
  <si>
    <t>Umwelt als Senke für Rest- und Schadstoffe</t>
  </si>
  <si>
    <r>
      <t>Wasserverbrauch als Entnahme von Wasser aus der Umwelt (Mill. 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</si>
  <si>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Wasserentnahme</t>
  </si>
  <si>
    <t>der inländischen Umwelt zuzüglich importierter abiotischer Güter (Mill. Tonnen)</t>
  </si>
  <si>
    <t>Rohstoffverbrauch gemessen als Entnahme von verwerteten abiotischen Rohstoffen aus</t>
  </si>
  <si>
    <t>Energieverbrauch als Verbrauch von Primärenergie (Petajoule [PJ])</t>
  </si>
  <si>
    <t>Umwelt als Ressourcenquelle</t>
  </si>
  <si>
    <t>den UGR Mengenentwicklungen und Produktivitäten dargestellt:</t>
  </si>
  <si>
    <t xml:space="preserve">Für die Nutzung folgender unmittelbarer Einsatzfaktoren im Produktionsprozess und im  Konsum werden in </t>
  </si>
  <si>
    <t>Verschlechterung des Umweltzustandes verbunden ist.</t>
  </si>
  <si>
    <t>Zwecke stellt in der Regel eine Belastung für die Umwelt dar, die mit einer quantitativen oder qualitativen</t>
  </si>
  <si>
    <t>Produktivitäten für einzelne wichtige Naturbestandteile gebildet. Die Nutzung der Umwelt für wirtschaftliche</t>
  </si>
  <si>
    <t>gemessen. Da der Beitrag der Natur nicht in einer einzigen Zahl zusammengefasst werden kann, werden</t>
  </si>
  <si>
    <t>anhand der von der Umwelt aufgenommenen Rest- und Schadstoffmenge bzw. der genutzten Fläche</t>
  </si>
  <si>
    <t>noch in physischen Einheiten möglich. Deshalb wird dieser Input, indirekt, das heißt näherungsweise</t>
  </si>
  <si>
    <t>des Inputs von Dienstleistungen der Umwelt auf gesamtwirtschaftlicher Ebene ist zurzeit weder in monetären</t>
  </si>
  <si>
    <t>stoffen und die Bereitstellung von Fläche als Standort für ökonomische Aktivitäten. Eine direkte Messung</t>
  </si>
  <si>
    <t>genommen wird, sondern auch "Dienstleistungen" der Umwelt, wie z. B. die Aufnahme von Rest- und Schad-</t>
  </si>
  <si>
    <t>gehören nicht nur die materiellen Inputs (Rohstoffe), bei denen die Umwelt als Resoourcenquelle in Anspruch</t>
  </si>
  <si>
    <t>der Umwelt, die sich das ökonomische System zu Nutzen macht, zusätzlich mit in die Betrachtung ein. Dazu</t>
  </si>
  <si>
    <t>Produktionsergebnis eine zentrale Rolle. Die UGR beziehen den  Produktionsfaktor Natur, bzw. die Leistungen</t>
  </si>
  <si>
    <t>In der ökonomischen Beschreibung spielt der Beitrag der Produktionsfaktoren Arbeit und Kapital zum</t>
  </si>
  <si>
    <t>ergänzt werden.</t>
  </si>
  <si>
    <t xml:space="preserve">Gesamtrechnungen (VGR), die durch die UGR um die Darstellung von umweltrelevanten Tatbeständen </t>
  </si>
  <si>
    <t xml:space="preserve">zwischen Wirtschaft und Umwelt zu beschreiben. Den Ausgangspunkt bilden die Volkswirtschaflichen </t>
  </si>
  <si>
    <t>Das Ziel der Umweltökonomischen Gesamtrechnungen (UGR) ist es insbesondere, die Wechselwirkungen</t>
  </si>
  <si>
    <t>Erläuterungen zu den Tabellen</t>
  </si>
  <si>
    <t>www.destatis.de/Rohstoffe</t>
  </si>
  <si>
    <t>www.destatis.de/Waldgesamtrechnung</t>
  </si>
  <si>
    <t>1.1</t>
  </si>
  <si>
    <t>1.2</t>
  </si>
  <si>
    <t>1.3</t>
  </si>
  <si>
    <t>1.4</t>
  </si>
  <si>
    <t>1.5</t>
  </si>
  <si>
    <t>1.6</t>
  </si>
  <si>
    <t>2.1</t>
  </si>
  <si>
    <t>2.2.</t>
  </si>
  <si>
    <t>2.3</t>
  </si>
  <si>
    <t>Bevölkerung und Wirtschaft</t>
  </si>
  <si>
    <t>Einsatz von Umweltfaktoren für wirtschaftliche Zwecke</t>
  </si>
  <si>
    <t>Entnahmen von Material nach Materialarten</t>
  </si>
  <si>
    <t>Abgaben von Material nach Materialarten</t>
  </si>
  <si>
    <t>Bevölkerung, Konsumausgaben und direkter Einsatz von Umweltfaktoren der privaten Haushalte</t>
  </si>
  <si>
    <t>Indikatoren zu Umwelt und Ökonomie der deutschen Nachhaltigkeitsstrategie</t>
  </si>
  <si>
    <t>Bruttowertschöpfung 2000 bis 2015 (in jeweiligen Preisen, Mill. EUR)</t>
  </si>
  <si>
    <t>Bruttowertschöpfung 2000 bis 2015 (in jeweiligen Preisen, in Prozent)</t>
  </si>
  <si>
    <t>Bruttowertschöpfung 2000 bis 2015 (preisbereinigt, 2005 = 100)</t>
  </si>
  <si>
    <t>neuer Tabellenband "Gesamtwirtschaftliches Materialkonto" siehe Kapitel 5 "Rohstoffe"</t>
  </si>
  <si>
    <t xml:space="preserve">Glossar </t>
  </si>
  <si>
    <t>Abfälle sind alle beweglichen Sachen, deren sich ihr Besitzer entledigt, entledigen will</t>
  </si>
  <si>
    <t>oder entledigen muss.</t>
  </si>
  <si>
    <t>Abschreibungen</t>
  </si>
  <si>
    <t xml:space="preserve">Wertminderung des Anlagevermögens während einer Periode durch normalen Verschleiß </t>
  </si>
  <si>
    <t xml:space="preserve">und wirtschaftliches Veraltern. </t>
  </si>
  <si>
    <t>Abwasser</t>
  </si>
  <si>
    <t xml:space="preserve">Abwasser entsteht durch den Einsatz von Wasser im Produktionsprozess bei den </t>
  </si>
  <si>
    <t xml:space="preserve">Produktionsbereichen oder durch den Einsatz von Wasser bei den privaten Haushalten.  </t>
  </si>
  <si>
    <t>Die Abwassermenge ist im Wesentlichen abhängig vom Wassereinsatz.</t>
  </si>
  <si>
    <t>Bevölkerung</t>
  </si>
  <si>
    <t>Dazu zählen alle gemeldeten Personen einschließlich der Ausländerinnnen und Ausländer</t>
  </si>
  <si>
    <t>am Ort der alleinigen bzw. Hauptwohnung.</t>
  </si>
  <si>
    <t>Bruttoinlandsprodukt</t>
  </si>
  <si>
    <t xml:space="preserve">Wert der im Inland erwirtschafteten Leistung einer Volkswirtschaft in einer Periode </t>
  </si>
  <si>
    <t xml:space="preserve">(Quartal, Jahr). </t>
  </si>
  <si>
    <t>Bruttowertschöpfung</t>
  </si>
  <si>
    <t xml:space="preserve">Produktionswert abzüglich Vorleistungen für einzelne Wirtschaftsbereiche; umfasst also </t>
  </si>
  <si>
    <t>nur den im Produktionsprozess geschaffenen Mehrwert. Die Bruttowertschöpfung wird</t>
  </si>
  <si>
    <t>zu Herstellungspreisen nachgewiesen.</t>
  </si>
  <si>
    <t>Einwohner</t>
  </si>
  <si>
    <t xml:space="preserve">Hierzu zählen alle Personen (Deutsche und Ausländer), die im Wirtschaftsgebiet </t>
  </si>
  <si>
    <t xml:space="preserve">(Deutschland) ihren ständigen Wohnsitz haben. Nicht dazu gehören Angehörige </t>
  </si>
  <si>
    <t>ausländischer Missionen und Streitkräfte.</t>
  </si>
  <si>
    <t>Energieverbrauch</t>
  </si>
  <si>
    <t>Der Energieverbrauch ergibt sich aus der Differenz zwischen der in einem Wirtschafts-</t>
  </si>
  <si>
    <t xml:space="preserve">bereich eingesetzten und der von diesem Wirtschaftsbereich an nachfolgende Bereiche </t>
  </si>
  <si>
    <t xml:space="preserve">weitergegebenen Energiemenge. In der Regel wird die eingesetzte Energiemenge im </t>
  </si>
  <si>
    <t>Verlauf der Produktions- und Konsumaktivität eines Bereiches vollständig verbraucht</t>
  </si>
  <si>
    <t>(z. B. zum Antrieb von Maschinen, Geräten und Fahrzeugen oder Raumheizung) und</t>
  </si>
  <si>
    <t>letztlich als Wärme an die Umwelt abgegeben.</t>
  </si>
  <si>
    <t>Erneuerbare Energien</t>
  </si>
  <si>
    <t>Zu den erneuerbaren Energien (EE) zählen u. a. Wasserkraft, Windkraft auf Land und auf</t>
  </si>
  <si>
    <t xml:space="preserve">See, Solarenergie und Geothermie, aber auch Biomasse wie z. B. biogene Festbrennstoffe, </t>
  </si>
  <si>
    <t>Biogas, biogene Abfälle.</t>
  </si>
  <si>
    <t>Erwerbslose</t>
  </si>
  <si>
    <t xml:space="preserve">Alle Personen, die nicht erwerbstätig sind, für die Aufnahme einer Erwerbstätigkeit zur </t>
  </si>
  <si>
    <t xml:space="preserve">Verfügung stehen und aktiv nach einer Arbeit suchen (Definition der Internationalen </t>
  </si>
  <si>
    <t>Arbeitsorganisation, ILO).</t>
  </si>
  <si>
    <t>Erwerbspersonen</t>
  </si>
  <si>
    <t>Erwerbslose und Erwerbstätige nach dem Inländerkonzept.</t>
  </si>
  <si>
    <t>Erwerbstätige</t>
  </si>
  <si>
    <t xml:space="preserve">Alle Personen, die als Arbeitnehmerinnen bzw. Arbeitnehmer oder als Selbstständige bzw. </t>
  </si>
  <si>
    <t xml:space="preserve">mithelfende Familienangehörige eine auf wirtschaftlichen Erwerb gerichtete Tätigkeit </t>
  </si>
  <si>
    <t>ausüben, unabhängig vom Umfang dieser Tätigkeit.</t>
  </si>
  <si>
    <t>Exporte (Ausfuhr)</t>
  </si>
  <si>
    <t>Zu den Exporten zählen alle Verkäufe von Waren und Dienstleistungen an Wirtschafts-</t>
  </si>
  <si>
    <t>einheiten, die ihren ständigen Sitz (Wohnsitz) außerhalb Deutschlands haben.</t>
  </si>
  <si>
    <t>Importe (Einfuhr)</t>
  </si>
  <si>
    <t xml:space="preserve">Importe sind alle Käufe von Waren und Dienstleistungen bei Wirtschaftseinheiten, die </t>
  </si>
  <si>
    <t>ihren ständigen Sitz (Wohnsitz) außerhalb Deutschlands haben.</t>
  </si>
  <si>
    <t>Inländerkonzept</t>
  </si>
  <si>
    <t xml:space="preserve">Es wird auch Wohnortkonzept genannt. Es misst die wirtschaftlichen Leistungen aller </t>
  </si>
  <si>
    <t xml:space="preserve">inländischen Wirtschaftseinheiten, unabhängig davon, an welchem Ort sie erbracht </t>
  </si>
  <si>
    <t>wurden.</t>
  </si>
  <si>
    <t xml:space="preserve">Konsumausgaben </t>
  </si>
  <si>
    <t xml:space="preserve">Waren- und Dienstleistungskäufe der inländischen privaten Haushalte für Konsumzwecke. </t>
  </si>
  <si>
    <t>der privaten Haushalte</t>
  </si>
  <si>
    <t xml:space="preserve">Neben den tatsächlichen Käufen, zu denen u. a. Entgelte für häusliche Dienste gehören, </t>
  </si>
  <si>
    <t>sind auch bestimmte unterstellte Käufe einbegriffen, z. B. der Eigenkonsum der Unter-</t>
  </si>
  <si>
    <t>nehmerinnen und Unternehmer, der Wert der Nutzung von Eigentümerwohnungen.</t>
  </si>
  <si>
    <t>Primärenergieverbrauch</t>
  </si>
  <si>
    <t>Der Primärenergieverbrauch im Inland basiert auf den im Inland gewonnenen Primär-</t>
  </si>
  <si>
    <t xml:space="preserve">energieträgern und sämtlichen importierten Energieträgern abzüglich der Ausfuhr von </t>
  </si>
  <si>
    <t>Energie (und ohne Hochseebunkerungen). Aus Verwendungssicht entspricht das der</t>
  </si>
  <si>
    <t>Summe der für energetische Zwecke (Endenergieverbrauch und Eigenverbrauch der</t>
  </si>
  <si>
    <t>Energiesektoren) und für nicht-energetische Zwecke (z. B. in der Chemie) eingesetzten</t>
  </si>
  <si>
    <t xml:space="preserve">Energie, der durch inländische Umwandlung von Energie entstehenden Verluste, der </t>
  </si>
  <si>
    <t xml:space="preserve">Fackel- und Leitungsverluste sowie der in den Energiebilanzen nachgewiesenen </t>
  </si>
  <si>
    <t>statistischen Differenzen.</t>
  </si>
  <si>
    <t>Produktionsbereiche</t>
  </si>
  <si>
    <t>Darstellungsbereiche in den Input-Output-Tabellen (IOT). Die Produktionsbereiche werden</t>
  </si>
  <si>
    <t>in den Input-Outpur-Rechnung unter streng fachlichen Gesichtspunkten gebildet und als</t>
  </si>
  <si>
    <t xml:space="preserve">homogene Produktionseinheiten abgegrenzt. Sie sind jeweils durch die Herstellung einer </t>
  </si>
  <si>
    <t>bestimmten Gütergruppe charakterisiert. Sie produzieren jeweils nur die Güter einer Güter-</t>
  </si>
  <si>
    <t>gruppe, und zwar alle und nur diese.</t>
  </si>
  <si>
    <t xml:space="preserve">Rohstoffe sind natürlich vorkommende Stoffe tierischer, pflanzlicher oder mineralischer </t>
  </si>
  <si>
    <t xml:space="preserve">Herkunft, die unmittelbar aus der Umwelt entnommen werden. Dazu zählen gesammelte </t>
  </si>
  <si>
    <t xml:space="preserve">und geerntete Pflanzen, erlegte bzw. gefangene Tiere (Wildtiere, Fische) sowie abgebaute </t>
  </si>
  <si>
    <t>abiotische Rohstoffe (Energieträger, Erze, Steine, Erden und Mineralien).</t>
  </si>
  <si>
    <t>Rohstoffproduktivität</t>
  </si>
  <si>
    <t>Die Rohstoffproduktivität drückt aus, wie viel Bruttoinlandsprodukt (in Euro, preisbereinigt)</t>
  </si>
  <si>
    <t>je eingesetzter Tonne abiotischen Primärmaterials erwirtschaftet wird.</t>
  </si>
  <si>
    <t xml:space="preserve">Zum abiotischen Primärmaterial zählen die im Inland entnommenen Rohstoffe, ohne land- </t>
  </si>
  <si>
    <t xml:space="preserve">und forstwirtschaftliche Erzeugnisse, sowie alle importierten abiotischen Materialien </t>
  </si>
  <si>
    <t>(Rohstoffe, Halb- und Fertigwaren).</t>
  </si>
  <si>
    <t>Siedlungs- und Verkehrsfläche</t>
  </si>
  <si>
    <t xml:space="preserve">Sie enthält Gebäude- und Freifläche, Betriebsfläche (ohne Abbauland), Erholungsfläche, </t>
  </si>
  <si>
    <t xml:space="preserve">Verkehrsfläche, Friedhof. Die Begriffe "Siedlungsfläche" und "versiegelte Fläche" dürfen </t>
  </si>
  <si>
    <t>nicht gleichgesetzt werden. Die Siedlungsflächen umfassen auch einen erheblichen Anteil</t>
  </si>
  <si>
    <t>unbebauter und nicht versiegelter Flächen.</t>
  </si>
  <si>
    <t>Territorialkonzept</t>
  </si>
  <si>
    <t>Gebietsbezogene Berechnung der Umweltnutzung.</t>
  </si>
  <si>
    <t>Wasserabgabe an die Natur</t>
  </si>
  <si>
    <t>Die Wasserabgabe der Wirtschaftsbereiche und privaten Haushalte an die Natur ergibt</t>
  </si>
  <si>
    <t>sich aus dem Wassereinsatz nach Berücksichtigung des Saldos von Wasserausbau und</t>
  </si>
  <si>
    <t xml:space="preserve">Wassereinbau sowie der Abwasserzuleitungen und -ableitungen an andere Bereiche. </t>
  </si>
  <si>
    <t>Sie erfolgt größtenteils in Form von direkten und indirekten Abwassereinleitungen. Im</t>
  </si>
  <si>
    <t>Bereich öffentliche Abwasserbeseitigung wird das entnommene Fremd- und Niederschlags-</t>
  </si>
  <si>
    <t>wasser wieder an die Natur abgegeben. Ein geringer Teil des Wassers gelangt als</t>
  </si>
  <si>
    <t>Wasserdampf durch Verdunstung oder über Wasserverluste zurück in die Natur.</t>
  </si>
  <si>
    <t>Wasserentnahme aus der Natur</t>
  </si>
  <si>
    <t xml:space="preserve">Bei der Entnahme von Wasser aus der Natur handelt es sich um die direkte Entnahme von </t>
  </si>
  <si>
    <t>Grund-, Oberflächen- oder Quellwasser sowie Uferfiltrat, das von den Produktionsbereichen</t>
  </si>
  <si>
    <t xml:space="preserve">und privaten Haushalten gefördert wird. Zu dem aus der Natur entnommenen Wasser gehört </t>
  </si>
  <si>
    <t>auch das im Kanalsystem gesammelte Fremd- und Regenwasser.</t>
  </si>
  <si>
    <t>Definitionen zu den in Tabelle 1.6 dargestellten Indikatoren siehe:</t>
  </si>
  <si>
    <t>www.destatis.de/Indikatorenbericht_2018</t>
  </si>
  <si>
    <t xml:space="preserve">Die Tabellen 1.4 und 1.5 werden zukünftig mit den Tabellen aus Kapitel 5 "Rohstoffe" in einer eigenen </t>
  </si>
  <si>
    <t>Publikation veröffentlicht. Die Publikation besteht aus zwei Teilen, einer Methodenbeschreibung und einem</t>
  </si>
  <si>
    <t xml:space="preserve">Tabellenband. Letzterer wird jährlich aktualisiert. Beide finden sich unter: </t>
  </si>
  <si>
    <t>beschlossen.</t>
  </si>
  <si>
    <t>worden. Im November 2018 wurde die Aktualisierung der Nachhaltigkeitsstrategie durch das Bundeskabinett</t>
  </si>
  <si>
    <t>und neu strukturiert worden. Jeder der jetzt insgesamt 65 Indikatoren der Deutschen Nachhaltigkeitsstrategie</t>
  </si>
  <si>
    <t>Preisen liegen für 2000 bis 2009 nur Schätzungen vor. Für 2010 und 2014 wurde die Bruttowertschöpfung im</t>
  </si>
  <si>
    <t xml:space="preserve">Rahmen der Input-Output-Rechnung ermittelt, für das Jahr 2015 wurde eine Schätzung auf Basis der </t>
  </si>
  <si>
    <t>Die preisbereinigten Werte der BWS für die Produktionsbereiche 2000 bis 2015 wurden mittels eines einheit-</t>
  </si>
  <si>
    <t>Gegenstand der Nachweisung</t>
  </si>
  <si>
    <t>Maßeinheit</t>
  </si>
  <si>
    <t>Mill.</t>
  </si>
  <si>
    <t>Erwerbstätige Inländer</t>
  </si>
  <si>
    <t xml:space="preserve">Erwerbslose </t>
  </si>
  <si>
    <t>in % der Erwerbspersonen</t>
  </si>
  <si>
    <t>%</t>
  </si>
  <si>
    <t>Konsumausgaben der privaten Haushalte im Inland in jeweiligen Preisen</t>
  </si>
  <si>
    <t>Mrd. EUR</t>
  </si>
  <si>
    <t xml:space="preserve">Konsumausgaben der privaten Haushalte im Inland </t>
  </si>
  <si>
    <t>Index 2005 = 100</t>
  </si>
  <si>
    <t xml:space="preserve">Arbeitsstunden </t>
  </si>
  <si>
    <t>Mrd. Std.</t>
  </si>
  <si>
    <t>je Erwerbstätigen im Inland</t>
  </si>
  <si>
    <t>Std.</t>
  </si>
  <si>
    <t>Abschreibungen in jeweiligen Preisen</t>
  </si>
  <si>
    <t>Abschreibungen in Preisen von 2005</t>
  </si>
  <si>
    <t>Bruttoinlandsprodukt preisbereinigt insgesamt, Kettenindex</t>
  </si>
  <si>
    <t>je Erwerbstätigenstunde</t>
  </si>
  <si>
    <t>je Einwohner</t>
  </si>
  <si>
    <t>Nachrichtlich:</t>
  </si>
  <si>
    <t>Erwerbstätige im Inland</t>
  </si>
  <si>
    <t xml:space="preserve">Mill. </t>
  </si>
  <si>
    <t>Einwohner  2</t>
  </si>
  <si>
    <t>____</t>
  </si>
  <si>
    <t>1 Bei den Angaben zur Bevölkerung und Erwerbstätigkeit handelt
es sich um Jahresdurchschnittszahlen.</t>
  </si>
  <si>
    <r>
      <t>Tabelle 1.1: Bevölkerung</t>
    </r>
    <r>
      <rPr>
        <b/>
        <vertAlign val="superscript"/>
        <sz val="12"/>
        <rFont val="MetaNormalLF-Roman"/>
        <family val="2"/>
      </rPr>
      <t>1</t>
    </r>
    <r>
      <rPr>
        <b/>
        <sz val="12"/>
        <rFont val="MetaNormalLF-Roman"/>
        <family val="2"/>
      </rPr>
      <t xml:space="preserve"> und Wirtschaft</t>
    </r>
  </si>
  <si>
    <t>Tabelle 1.2: Einsatz von Umweltfaktoren für wirtschaftliche Zwecke</t>
  </si>
  <si>
    <t xml:space="preserve">Produktionsfaktoren </t>
  </si>
  <si>
    <t>aktualisiert 10_06</t>
  </si>
  <si>
    <t>Primärenergieverbrauch im Inland (EB, Territorialkonzept)</t>
  </si>
  <si>
    <t>Petajoule</t>
  </si>
  <si>
    <t>Mill. t</t>
  </si>
  <si>
    <t xml:space="preserve">.    </t>
  </si>
  <si>
    <t>…</t>
  </si>
  <si>
    <r>
      <t>Mill. m</t>
    </r>
    <r>
      <rPr>
        <vertAlign val="superscript"/>
        <sz val="9"/>
        <rFont val="MetaNormalLF-Roman"/>
        <family val="2"/>
      </rPr>
      <t>3</t>
    </r>
  </si>
  <si>
    <t>.</t>
  </si>
  <si>
    <t xml:space="preserve">Treibhausgase </t>
  </si>
  <si>
    <r>
      <t>1000 t CO</t>
    </r>
    <r>
      <rPr>
        <vertAlign val="subscript"/>
        <sz val="9"/>
        <rFont val="MetaNormalLF-Roman"/>
        <family val="2"/>
      </rPr>
      <t>2</t>
    </r>
    <r>
      <rPr>
        <sz val="9"/>
        <rFont val="MetaNormalLF-Roman"/>
        <family val="2"/>
      </rPr>
      <t>-Äqu.</t>
    </r>
  </si>
  <si>
    <t xml:space="preserve">1000 t </t>
  </si>
  <si>
    <t>aktualisiert 11_06</t>
  </si>
  <si>
    <t>HFCs</t>
  </si>
  <si>
    <t>PFCs</t>
  </si>
  <si>
    <t>NF3</t>
  </si>
  <si>
    <t xml:space="preserve">1 000 t </t>
  </si>
  <si>
    <t>NMVOC</t>
  </si>
  <si>
    <t>darunter: Abwasser</t>
  </si>
  <si>
    <t>ergänzt 10_06</t>
  </si>
  <si>
    <r>
      <t>km</t>
    </r>
    <r>
      <rPr>
        <vertAlign val="superscript"/>
        <sz val="9"/>
        <rFont val="MetaNormalLF-Roman"/>
        <family val="2"/>
      </rPr>
      <t>2</t>
    </r>
    <r>
      <rPr>
        <sz val="9"/>
        <rFont val="MetaNormalLF-Roman"/>
        <family val="2"/>
      </rPr>
      <t xml:space="preserve"> </t>
    </r>
  </si>
  <si>
    <t>Arbeitsstunden</t>
  </si>
  <si>
    <t>nachrichtlich:</t>
  </si>
  <si>
    <t>Anteil Erneuerbare Energie am Endenergieverbrauch</t>
  </si>
  <si>
    <t>Anteil Erneuerbare Energie am Stromverbrauch</t>
  </si>
  <si>
    <t>Bruttoinlandsprodukt in jeweilgen Preisen.................</t>
  </si>
  <si>
    <t>preisbereinigt</t>
  </si>
  <si>
    <t>Messzahlen</t>
  </si>
  <si>
    <t>Primärenergieverbrauch im Inland</t>
  </si>
  <si>
    <t>1990 = 100</t>
  </si>
  <si>
    <t>2005 = 100</t>
  </si>
  <si>
    <t>1994 = 100</t>
  </si>
  <si>
    <t>2000 = 100</t>
  </si>
  <si>
    <t>1995 = 100</t>
  </si>
  <si>
    <t>1996 = 100</t>
  </si>
  <si>
    <t>1992 = 100</t>
  </si>
  <si>
    <t>1991 = 100</t>
  </si>
  <si>
    <t>Bruttoinlandsprodukt  preisbereinigt (Kettenindex 2000 =100)</t>
  </si>
  <si>
    <t xml:space="preserve">Bruttoinlandsprodukt im Verhältnis zu Produktionsfaktoren        </t>
  </si>
  <si>
    <t>-</t>
  </si>
  <si>
    <t>----------</t>
  </si>
  <si>
    <r>
      <t xml:space="preserve">2014 </t>
    </r>
    <r>
      <rPr>
        <vertAlign val="superscript"/>
        <sz val="10"/>
        <rFont val="MetaNormalLF-Roman"/>
        <family val="2"/>
      </rPr>
      <t>1</t>
    </r>
  </si>
  <si>
    <r>
      <t xml:space="preserve">2015 </t>
    </r>
    <r>
      <rPr>
        <vertAlign val="superscript"/>
        <sz val="10"/>
        <rFont val="MetaNormalLF-Roman"/>
        <family val="2"/>
      </rPr>
      <t>1</t>
    </r>
  </si>
  <si>
    <r>
      <t xml:space="preserve">2016 </t>
    </r>
    <r>
      <rPr>
        <vertAlign val="superscript"/>
        <sz val="10"/>
        <rFont val="MetaNormalLF-Roman"/>
        <family val="2"/>
      </rPr>
      <t>1</t>
    </r>
  </si>
  <si>
    <r>
      <t xml:space="preserve">2017 </t>
    </r>
    <r>
      <rPr>
        <vertAlign val="superscript"/>
        <sz val="10"/>
        <rFont val="MetaNormalLF-Roman"/>
        <family val="2"/>
      </rPr>
      <t>1</t>
    </r>
  </si>
  <si>
    <r>
      <t xml:space="preserve">Rohstoffentnahme und Import </t>
    </r>
    <r>
      <rPr>
        <vertAlign val="superscript"/>
        <sz val="9"/>
        <rFont val="MetaNormalLF-Roman"/>
        <family val="2"/>
      </rPr>
      <t xml:space="preserve">2 </t>
    </r>
  </si>
  <si>
    <r>
      <t xml:space="preserve">Wasserentnahme aus der Natur </t>
    </r>
    <r>
      <rPr>
        <vertAlign val="superscript"/>
        <sz val="9"/>
        <rFont val="MetaNormalLF-Roman"/>
        <family val="2"/>
      </rPr>
      <t>3</t>
    </r>
  </si>
  <si>
    <t>Tabelle 1.6: Indikatoren zu Umwelt und Ökonomie der deutschen Nachhaltigkeitsstrategie</t>
  </si>
  <si>
    <r>
      <t xml:space="preserve">Nr. </t>
    </r>
    <r>
      <rPr>
        <vertAlign val="superscript"/>
        <sz val="10"/>
        <rFont val="MetaNormalLF-Roman"/>
        <family val="2"/>
      </rPr>
      <t>1</t>
    </r>
  </si>
  <si>
    <t>Indikator</t>
  </si>
  <si>
    <r>
      <t xml:space="preserve">2012 </t>
    </r>
    <r>
      <rPr>
        <vertAlign val="superscript"/>
        <sz val="10"/>
        <rFont val="MetaNormalLF-Roman"/>
        <family val="2"/>
      </rPr>
      <t>2</t>
    </r>
  </si>
  <si>
    <r>
      <t xml:space="preserve">2013 </t>
    </r>
    <r>
      <rPr>
        <vertAlign val="superscript"/>
        <sz val="10"/>
        <rFont val="MetaNormalLF-Roman"/>
        <family val="2"/>
      </rPr>
      <t>2</t>
    </r>
  </si>
  <si>
    <r>
      <t xml:space="preserve">2014 </t>
    </r>
    <r>
      <rPr>
        <vertAlign val="superscript"/>
        <sz val="10"/>
        <rFont val="MetaNormalLF-Roman"/>
        <family val="2"/>
      </rPr>
      <t>2</t>
    </r>
  </si>
  <si>
    <r>
      <t xml:space="preserve">2015 </t>
    </r>
    <r>
      <rPr>
        <vertAlign val="superscript"/>
        <sz val="10"/>
        <rFont val="MetaNormalLF-Roman"/>
        <family val="2"/>
      </rPr>
      <t>2</t>
    </r>
  </si>
  <si>
    <t>2.1.a</t>
  </si>
  <si>
    <t>Stickstoffüberschuss 3</t>
  </si>
  <si>
    <t>kg/ha</t>
  </si>
  <si>
    <t>2.1.b</t>
  </si>
  <si>
    <t>Ökologischer Landbau  - Anteil an der landwirtschaftlich genutzten Fläche</t>
  </si>
  <si>
    <t>3.2.a</t>
  </si>
  <si>
    <t>Emissionen von Luftschadstoffen 4</t>
  </si>
  <si>
    <t>3.2.b</t>
  </si>
  <si>
    <t>Bevölkerung mit erhöhter Feinstaubexposition in Deutschland 5</t>
  </si>
  <si>
    <t>Anzahl in Mill.</t>
  </si>
  <si>
    <t>6.1.a</t>
  </si>
  <si>
    <t>Phosphor in Fließgewässern 6</t>
  </si>
  <si>
    <t>6.1.b</t>
  </si>
  <si>
    <t>Nitrat im Grundwasser 7</t>
  </si>
  <si>
    <t>7.1.a</t>
  </si>
  <si>
    <t>Endenergieproduktivität 8</t>
  </si>
  <si>
    <t>2008 = 100</t>
  </si>
  <si>
    <t>7.1.b</t>
  </si>
  <si>
    <t>Primärenergieverbrauch 8</t>
  </si>
  <si>
    <t>7.2.a</t>
  </si>
  <si>
    <t>Anteil erneuerbarer Energien am Brutto-Endenergieverbrauch 9</t>
  </si>
  <si>
    <t>7.2.b</t>
  </si>
  <si>
    <t>Anteil des Stroms aus erneuerbaren Energiequellen am Bruttostromverbrauch 9</t>
  </si>
  <si>
    <t>8.2.a</t>
  </si>
  <si>
    <t xml:space="preserve">Finanzierungssaldo des Staates </t>
  </si>
  <si>
    <t>8.2.b</t>
  </si>
  <si>
    <t>8.2.c</t>
  </si>
  <si>
    <t xml:space="preserve">Verhältnis der Bruttoanlageinvestitionen zum BIP </t>
  </si>
  <si>
    <t xml:space="preserve">BIP je Einwohner (preisbereinigt) </t>
  </si>
  <si>
    <t>1 000 Euro</t>
  </si>
  <si>
    <t>11.1.a</t>
  </si>
  <si>
    <t>ha/Tag</t>
  </si>
  <si>
    <t xml:space="preserve">11.1.b </t>
  </si>
  <si>
    <r>
      <t>m</t>
    </r>
    <r>
      <rPr>
        <vertAlign val="superscript"/>
        <sz val="9"/>
        <rFont val="MetaNormalLF-Roman"/>
        <family val="2"/>
      </rPr>
      <t>2</t>
    </r>
    <r>
      <rPr>
        <sz val="9"/>
        <rFont val="MetaNormalLF-Roman"/>
        <family val="2"/>
      </rPr>
      <t>/Jahr</t>
    </r>
  </si>
  <si>
    <t xml:space="preserve">11.1.c </t>
  </si>
  <si>
    <t>11.2.a</t>
  </si>
  <si>
    <t>11.2.b</t>
  </si>
  <si>
    <t>12.1.a</t>
  </si>
  <si>
    <t>12.1.b</t>
  </si>
  <si>
    <t xml:space="preserve">Energieverbrauch des Konsums </t>
  </si>
  <si>
    <t>CO2-Emissionen des Konsums</t>
  </si>
  <si>
    <t>Anzahl Standorte</t>
  </si>
  <si>
    <t xml:space="preserve">13.1.a </t>
  </si>
  <si>
    <t>13.1.b</t>
  </si>
  <si>
    <t>Mill. Euro</t>
  </si>
  <si>
    <t>14.1.a</t>
  </si>
  <si>
    <t>mg N/l</t>
  </si>
  <si>
    <t>Stickstoffeintrag über die Zuflüsse in die Ostsee</t>
  </si>
  <si>
    <t>Stickstoffeintrag über die Zuflüsse in die Nordsee</t>
  </si>
  <si>
    <t>14.1.b</t>
  </si>
  <si>
    <t>2030 = 100</t>
  </si>
  <si>
    <t>Flächenanteil %</t>
  </si>
  <si>
    <t>1 Nummer des Indikators entspricht der Nummerierung in der deutschen Nachhaltigkeitsstrategie.</t>
  </si>
  <si>
    <r>
      <t xml:space="preserve">3 Gleitender Fünfjahresdurchschnitt, Bezug auf das mittlere Jahr. </t>
    </r>
    <r>
      <rPr>
        <sz val="8"/>
        <rFont val="Symbol"/>
        <family val="1"/>
        <charset val="2"/>
      </rPr>
      <t xml:space="preserve">- </t>
    </r>
    <r>
      <rPr>
        <sz val="8"/>
        <rFont val="MetaNormalLF-Roman"/>
        <family val="2"/>
      </rPr>
      <t>Quelle: Institut für Pflanzenbau und Bodenkunde, Julius Kühn-Institut und</t>
    </r>
  </si>
  <si>
    <t>Institut für Landschaftsökologie und Ressourcenmanagement, Universität Gießen.</t>
  </si>
  <si>
    <r>
      <t>4 Gemittelter Index der Messzahlen für SO</t>
    </r>
    <r>
      <rPr>
        <vertAlign val="subscript"/>
        <sz val="8"/>
        <rFont val="MetaNormalLF-Roman"/>
        <family val="2"/>
      </rPr>
      <t>2</t>
    </r>
    <r>
      <rPr>
        <sz val="8"/>
        <rFont val="MetaNormalLF-Roman"/>
        <family val="2"/>
      </rPr>
      <t>, NO</t>
    </r>
    <r>
      <rPr>
        <vertAlign val="subscript"/>
        <sz val="8"/>
        <rFont val="MetaNormalLF-Roman"/>
        <family val="2"/>
      </rPr>
      <t>x</t>
    </r>
    <r>
      <rPr>
        <sz val="8"/>
        <rFont val="MetaNormalLF-Roman"/>
        <family val="2"/>
      </rPr>
      <t>, NH</t>
    </r>
    <r>
      <rPr>
        <vertAlign val="subscript"/>
        <sz val="8"/>
        <rFont val="MetaNormalLF-Roman"/>
        <family val="2"/>
      </rPr>
      <t>3</t>
    </r>
    <r>
      <rPr>
        <sz val="8"/>
        <rFont val="MetaNormalLF-Roman"/>
        <family val="2"/>
      </rPr>
      <t>, NMVOC und PM</t>
    </r>
    <r>
      <rPr>
        <vertAlign val="subscript"/>
        <sz val="8"/>
        <rFont val="MetaNormalLF-Roman"/>
        <family val="2"/>
      </rPr>
      <t>2.5</t>
    </r>
    <r>
      <rPr>
        <sz val="8"/>
        <rFont val="MetaNormalLF-Roman"/>
        <family val="2"/>
      </rPr>
      <t xml:space="preserve">. </t>
    </r>
    <r>
      <rPr>
        <sz val="8"/>
        <rFont val="Symbol"/>
        <family val="1"/>
        <charset val="2"/>
      </rPr>
      <t>-</t>
    </r>
    <r>
      <rPr>
        <sz val="8"/>
        <rFont val="MetaNormalLF-Roman"/>
        <family val="2"/>
      </rPr>
      <t xml:space="preserve"> Quelle: Umweltbundesamt</t>
    </r>
  </si>
  <si>
    <t>5 Quelle: Umweltbundeamt, Weltgesundheitsorganisation</t>
  </si>
  <si>
    <t>6 Anteil der Messstellen, an denen der Orientierungswert des guten ökologischen Zustands nach Anhang 7 der Novelle der Oberflächengewässerverordnung</t>
  </si>
  <si>
    <t>8 Quelle: Statistisches Bundesamt, Arbeitsgemeinschaft Energiebilanzen e.V.</t>
  </si>
  <si>
    <t>9 Quelle: Arbeitsgemeinschaft Erneuerbare Energien - Statistik, Bundesministerium für Wirtschaft und Energie</t>
  </si>
  <si>
    <t>Verkehrsclub Deutschland, Umweltbundesamt</t>
  </si>
  <si>
    <t>Quelle: Bundesministerium für wirtschaftliche Zusammenarbeit und Entwicklung</t>
  </si>
  <si>
    <t>22 Quelle: International Council for the Exploration of the Sea</t>
  </si>
  <si>
    <t>23 Quelle: Bundesamt für Naturschutz</t>
  </si>
  <si>
    <t>24 Ökosysteme mit Überschreitung der Belastungsgrenzen für Eutrophierung durch Stickstoffeinträge. Anteil der bewerteten Fläche empfindlicher Ökosysteme.</t>
  </si>
  <si>
    <t>25 Quelle: Bundesministerium für wirtschaftliche Zusammenarbeit und Entwicklung</t>
  </si>
  <si>
    <t>12.2</t>
  </si>
  <si>
    <t>12.3.a</t>
  </si>
  <si>
    <t>12.3.b</t>
  </si>
  <si>
    <r>
      <t xml:space="preserve">2017 </t>
    </r>
    <r>
      <rPr>
        <vertAlign val="superscript"/>
        <sz val="10"/>
        <rFont val="MetaNormalLF-Roman"/>
        <family val="2"/>
      </rPr>
      <t>2</t>
    </r>
  </si>
  <si>
    <r>
      <t xml:space="preserve">2016 </t>
    </r>
    <r>
      <rPr>
        <vertAlign val="superscript"/>
        <sz val="10"/>
        <rFont val="MetaNormalLF-Roman"/>
        <family val="2"/>
      </rPr>
      <t>2</t>
    </r>
  </si>
  <si>
    <t>8.1</t>
  </si>
  <si>
    <t>8.3</t>
  </si>
  <si>
    <t>8.4</t>
  </si>
  <si>
    <t>2 Verläufige Ergebnisse (teilweise geschätzt). Stand: Indikatorenbericht 2018</t>
  </si>
  <si>
    <t>2015 = 100</t>
  </si>
  <si>
    <t>15.1</t>
  </si>
  <si>
    <t>15.2</t>
  </si>
  <si>
    <t>15.3</t>
  </si>
  <si>
    <t>Mill. EUR</t>
  </si>
  <si>
    <t>A</t>
  </si>
  <si>
    <t>Landwirtschaft, Forstwirtschaft u. Fischerei</t>
  </si>
  <si>
    <t>B</t>
  </si>
  <si>
    <t>Bergbau und Gewinnung v. Steinen u. Erden</t>
  </si>
  <si>
    <t>C</t>
  </si>
  <si>
    <t>Verarbeitendes Gewerbe</t>
  </si>
  <si>
    <t>D (35)</t>
  </si>
  <si>
    <t>Energieversorgung</t>
  </si>
  <si>
    <t>E</t>
  </si>
  <si>
    <t>Wasserversorgung, Entsorgung u.ä.</t>
  </si>
  <si>
    <t>F</t>
  </si>
  <si>
    <t>Bauarbeiten</t>
  </si>
  <si>
    <t>G</t>
  </si>
  <si>
    <t>Handelsleistungen</t>
  </si>
  <si>
    <t>H</t>
  </si>
  <si>
    <t>Verkehrs- u. Lagereileistungen</t>
  </si>
  <si>
    <t>I</t>
  </si>
  <si>
    <t>Gastgewerbe</t>
  </si>
  <si>
    <t>J</t>
  </si>
  <si>
    <t>Informations- u. Kommunikationsdienstleistungen</t>
  </si>
  <si>
    <t>K</t>
  </si>
  <si>
    <t>Finanz- und Versicherungsdienstleistungen</t>
  </si>
  <si>
    <t>L</t>
  </si>
  <si>
    <t>Grundstücksdienstleistungen u. Wohnungswesen</t>
  </si>
  <si>
    <t>M</t>
  </si>
  <si>
    <t>Freiberufliche, wissenschaftliche u. technische Dienstleistungen</t>
  </si>
  <si>
    <t>N</t>
  </si>
  <si>
    <t>Sonst. wirtschaftliche Dienstleistungen</t>
  </si>
  <si>
    <t>O</t>
  </si>
  <si>
    <t>Öffentl. Verwaltung, Verteidigung, Sozialversicherung</t>
  </si>
  <si>
    <t>P</t>
  </si>
  <si>
    <t>Erziehungs- u. Unterrichtsdienstleistungen</t>
  </si>
  <si>
    <t>Q</t>
  </si>
  <si>
    <t>Dienstleistungen des Gesundheits- u. Sozialwesens</t>
  </si>
  <si>
    <t>R-T</t>
  </si>
  <si>
    <t>Sonst. Dienstleistungen</t>
  </si>
  <si>
    <t>Insgesamt</t>
  </si>
  <si>
    <t>_____</t>
  </si>
  <si>
    <t>Tabelle 2.2: Bruttowertschöpfung 2000 bis 2015 (jeweilige Preise)</t>
  </si>
  <si>
    <t>in Prozent</t>
  </si>
  <si>
    <t xml:space="preserve">Produktionsbereiche </t>
  </si>
  <si>
    <t>2005=100</t>
  </si>
  <si>
    <r>
      <t xml:space="preserve">eingehalten wird. </t>
    </r>
    <r>
      <rPr>
        <sz val="8"/>
        <rFont val="Symbol"/>
        <family val="1"/>
        <charset val="2"/>
      </rPr>
      <t>-</t>
    </r>
    <r>
      <rPr>
        <sz val="8.8000000000000007"/>
        <rFont val="MetaNormalLF-Roman"/>
        <family val="2"/>
      </rPr>
      <t xml:space="preserve"> </t>
    </r>
    <r>
      <rPr>
        <sz val="8"/>
        <rFont val="MetaNormalLF-Roman"/>
        <family val="2"/>
      </rPr>
      <t>Quelle: Umweltbundesamt nach Angaben der Bund/Länder-Arbeitsgemeinschaft Wasser.</t>
    </r>
  </si>
  <si>
    <r>
      <t xml:space="preserve">7 Anteil der Messstellen, an denen der Schwellenwert von 50 mg/l nach Grundwasserverordnung eingehalten wird. </t>
    </r>
    <r>
      <rPr>
        <sz val="8"/>
        <rFont val="Symbol"/>
        <family val="1"/>
        <charset val="2"/>
      </rPr>
      <t>-</t>
    </r>
    <r>
      <rPr>
        <sz val="8"/>
        <rFont val="MetaNormalLF-Roman"/>
        <family val="2"/>
      </rPr>
      <t xml:space="preserve"> Quelle: Umweltbundesamt und</t>
    </r>
  </si>
  <si>
    <t>Länderinitiative Kernindikatoren auf Basis von Daten der Bund/Länder-Arbeitsgemeinschaft Wasser.</t>
  </si>
  <si>
    <t xml:space="preserve">Gesamtrohstoffproduktivität </t>
  </si>
  <si>
    <t>Struktureller Finanzierungssaldo 10</t>
  </si>
  <si>
    <t>Schuldenstandsquote 11</t>
  </si>
  <si>
    <t>Anstieg der Siedlungs- und Verkehrsfläche 12</t>
  </si>
  <si>
    <t>Veränderung der Freiraumfläche je Einwohner 13</t>
  </si>
  <si>
    <t>Siedlungsdichte (Einwohner je km2 SuV) 14</t>
  </si>
  <si>
    <t>Endenergieverbrauch im Güterverkehr 15</t>
  </si>
  <si>
    <t>10 Quelle: Bundesministerium der Finanzen</t>
  </si>
  <si>
    <t>11 Quelle: Statistisches Bundesamt, Deutsche Bundesbank</t>
  </si>
  <si>
    <t>12 Gleitender Vierjahresdurchschnitt, Bezug auf das betreffende Jahr und die drei Vorjahre.</t>
  </si>
  <si>
    <r>
      <t xml:space="preserve">13 Berechnet als gleitender Vierjahresdurchschnitt. </t>
    </r>
    <r>
      <rPr>
        <sz val="8"/>
        <rFont val="Symbol"/>
        <family val="1"/>
        <charset val="2"/>
      </rPr>
      <t>-</t>
    </r>
    <r>
      <rPr>
        <sz val="8.8000000000000007"/>
        <rFont val="MetaNormalLF-Roman"/>
        <family val="2"/>
      </rPr>
      <t xml:space="preserve"> </t>
    </r>
    <r>
      <rPr>
        <sz val="8"/>
        <rFont val="MetaNormalLF-Roman"/>
        <family val="2"/>
      </rPr>
      <t>Quelle: Statistisches Bundesamt, Bundesinstitut für Bau-, Stadt- und Raumforschung.</t>
    </r>
  </si>
  <si>
    <r>
      <t xml:space="preserve">14 SuV = Siedlungs- und Verkehrsfläche. </t>
    </r>
    <r>
      <rPr>
        <sz val="8"/>
        <rFont val="Symbol"/>
        <family val="1"/>
        <charset val="2"/>
      </rPr>
      <t>-</t>
    </r>
    <r>
      <rPr>
        <sz val="8.8000000000000007"/>
        <rFont val="MetaNormalLF-Roman"/>
        <family val="2"/>
      </rPr>
      <t xml:space="preserve"> </t>
    </r>
    <r>
      <rPr>
        <sz val="8"/>
        <rFont val="MetaNormalLF-Roman"/>
        <family val="2"/>
      </rPr>
      <t>Quelle: Statistisches Bundesamt, Bundesinstitut für Bau-, Stadt- und Raumforschung.</t>
    </r>
  </si>
  <si>
    <t>Endenergieverbrauch im Personenverkehr 15</t>
  </si>
  <si>
    <t>Marktanteil von Produkten mit staatlichen Umweltzeichen 16</t>
  </si>
  <si>
    <t>Umweltmanagement EMAS 17</t>
  </si>
  <si>
    <t>Anteil Papier mit Blauem Engel am Gesamtpapierverbrauch 18</t>
  </si>
  <si>
    <t>CO2-Emissionen je Fahrleistung der Kfz der öffentlichen Hand 19</t>
  </si>
  <si>
    <t>Treibhausgasemissionen 20</t>
  </si>
  <si>
    <t>Deutsche Zahlungen zur Klimafinanzierung 21</t>
  </si>
  <si>
    <t>Nährstoffeinträge in Küsten- und Meeresgewässer 22</t>
  </si>
  <si>
    <t>Anteil der nachhaltig bewirtschafteten Fischbestände in Nord- und Ostsee 23</t>
  </si>
  <si>
    <t>Artenvielfalt und Landschaftsqualität 24</t>
  </si>
  <si>
    <t>Eutrophierung der Ökosysteme 25</t>
  </si>
  <si>
    <t>Zahlungen an Entwicklungsländer für Erhalt und Wiederaufbau von Wäldern 26</t>
  </si>
  <si>
    <t>15 Quelle: Bundesministerium für Verkehr und digitale Infrastruktur, Institut für Energie- und Umweltforschung, Statistisches Bundesamt.</t>
  </si>
  <si>
    <t>16 Quelle: Gesellschaft für Konsumforschung, Kraftfahrt-Bundesamt, Agrarmarkt Informations-Gesellschaft mbH, Bund Ökologische Lebensmittelwirtschaft,</t>
  </si>
  <si>
    <r>
      <t xml:space="preserve">17 EMAS = Eco-Management and Audit Scheme. </t>
    </r>
    <r>
      <rPr>
        <sz val="8"/>
        <rFont val="Symbol"/>
        <family val="1"/>
        <charset val="2"/>
      </rPr>
      <t>-</t>
    </r>
    <r>
      <rPr>
        <sz val="8.8000000000000007"/>
        <rFont val="MetaNormalLF-Roman"/>
        <family val="2"/>
      </rPr>
      <t xml:space="preserve"> </t>
    </r>
    <r>
      <rPr>
        <sz val="8"/>
        <rFont val="MetaNormalLF-Roman"/>
        <family val="2"/>
      </rPr>
      <t>Quelle: Deutscher Industrie und Handelskammertag e.V.</t>
    </r>
  </si>
  <si>
    <t xml:space="preserve">18 Gesamtpapierverbrauch der unmittelbaren Bundesverwaltung. Quelle: Statistisches Bundesamt, Kompetenzstelle für nachhaltige Beschaffung, </t>
  </si>
  <si>
    <t>Deutsche Gesellschaft für internationale Zusammenarbeit</t>
  </si>
  <si>
    <t>19 Statistisches Bundesamt, Institut für Energie- und Umweltforschung</t>
  </si>
  <si>
    <r>
      <t>20 Treibhausgase = CO</t>
    </r>
    <r>
      <rPr>
        <vertAlign val="subscript"/>
        <sz val="8"/>
        <rFont val="MetaNormalLF-Roman"/>
        <family val="2"/>
      </rPr>
      <t>2</t>
    </r>
    <r>
      <rPr>
        <sz val="8"/>
        <rFont val="MetaNormalLF-Roman"/>
        <family val="2"/>
      </rPr>
      <t>, CH</t>
    </r>
    <r>
      <rPr>
        <vertAlign val="subscript"/>
        <sz val="8"/>
        <rFont val="MetaNormalLF-Roman"/>
        <family val="2"/>
      </rPr>
      <t>4</t>
    </r>
    <r>
      <rPr>
        <sz val="8"/>
        <rFont val="MetaNormalLF-Roman"/>
        <family val="2"/>
      </rPr>
      <t>, N</t>
    </r>
    <r>
      <rPr>
        <vertAlign val="subscript"/>
        <sz val="8"/>
        <rFont val="MetaNormalLF-Roman"/>
        <family val="2"/>
      </rPr>
      <t>2</t>
    </r>
    <r>
      <rPr>
        <sz val="8"/>
        <rFont val="MetaNormalLF-Roman"/>
        <family val="2"/>
      </rPr>
      <t>O, SF</t>
    </r>
    <r>
      <rPr>
        <vertAlign val="subscript"/>
        <sz val="8"/>
        <rFont val="MetaNormalLF-Roman"/>
        <family val="2"/>
      </rPr>
      <t>6</t>
    </r>
    <r>
      <rPr>
        <sz val="8"/>
        <rFont val="MetaNormalLF-Roman"/>
        <family val="2"/>
      </rPr>
      <t>, NF</t>
    </r>
    <r>
      <rPr>
        <vertAlign val="subscript"/>
        <sz val="8"/>
        <rFont val="MetaNormalLF-Roman"/>
        <family val="2"/>
      </rPr>
      <t>3</t>
    </r>
    <r>
      <rPr>
        <sz val="8"/>
        <rFont val="MetaNormalLF-Roman"/>
        <family val="2"/>
      </rPr>
      <t xml:space="preserve">, H-FKW/HFC und FKW/PFC. </t>
    </r>
    <r>
      <rPr>
        <sz val="8"/>
        <rFont val="Symbol"/>
        <family val="1"/>
        <charset val="2"/>
      </rPr>
      <t>-</t>
    </r>
    <r>
      <rPr>
        <sz val="8.8000000000000007"/>
        <rFont val="MetaNormalLF-Roman"/>
        <family val="2"/>
      </rPr>
      <t xml:space="preserve"> </t>
    </r>
    <r>
      <rPr>
        <sz val="8"/>
        <rFont val="MetaNormalLF-Roman"/>
        <family val="2"/>
      </rPr>
      <t>Quelle: Umweltbundesamt</t>
    </r>
  </si>
  <si>
    <t>21 Zahlungen vorrangig an Entwicklungs- und Schwellenländer zur Reduktion von Treibhausgasen und zur Anpassung an den Klimawandel.</t>
  </si>
  <si>
    <t>22 Quelle: Umweltbundesamt nach Angaben der Länder bzw. Flussgebietsgemeinschaften.</t>
  </si>
  <si>
    <t>Quelle: Umweltbundesamt</t>
  </si>
  <si>
    <t>2 176</t>
  </si>
  <si>
    <r>
      <t>Tabelle 2.1: Bruttowertschöpfung</t>
    </r>
    <r>
      <rPr>
        <b/>
        <vertAlign val="superscript"/>
        <sz val="12"/>
        <rFont val="MetaNormalLF-Roman"/>
        <family val="2"/>
      </rPr>
      <t>1</t>
    </r>
    <r>
      <rPr>
        <b/>
        <sz val="12"/>
        <rFont val="MetaNormalLF-Roman"/>
        <family val="2"/>
      </rPr>
      <t xml:space="preserve"> 2000 bis 2015 (jeweilige Preise)</t>
    </r>
  </si>
  <si>
    <r>
      <t>CPA</t>
    </r>
    <r>
      <rPr>
        <vertAlign val="superscript"/>
        <sz val="10"/>
        <rFont val="MetaNormalLF-Roman"/>
        <family val="2"/>
      </rPr>
      <t>2</t>
    </r>
  </si>
  <si>
    <t>1 Quelle: 2000 -2014 Ergebnisse der Input-Output-Rechnung; 2015 Schätzung UGR.</t>
  </si>
  <si>
    <t>2 Bereichsabgrenzung vergleichbar mit der Statistischen Güterklassifikation in Verbindung mit den Wirtschaftszweigen in der Europäischen Gemeinschaft (Ausgabe 2008).</t>
  </si>
  <si>
    <t>des Zensus 2011 (Ergebnis zum Stichtag 9. Mai 2011: 80 219 695 Einwohner)</t>
  </si>
  <si>
    <t xml:space="preserve">2 Fachserie 18 Reihe 14: Volkswirtschaftliche Gesamtrechnungen: Durchschnittliche Bevölkerung auf Basis </t>
  </si>
  <si>
    <t>Produktionsfaktoren</t>
  </si>
  <si>
    <r>
      <t>darunter: CO</t>
    </r>
    <r>
      <rPr>
        <vertAlign val="subscript"/>
        <sz val="9"/>
        <rFont val="MetaNormalLF-Roman"/>
        <family val="2"/>
      </rPr>
      <t>2</t>
    </r>
  </si>
  <si>
    <r>
      <t>N</t>
    </r>
    <r>
      <rPr>
        <vertAlign val="subscript"/>
        <sz val="9"/>
        <rFont val="MetaNormalLF-Roman"/>
        <family val="2"/>
      </rPr>
      <t>2</t>
    </r>
    <r>
      <rPr>
        <sz val="9"/>
        <rFont val="MetaNormalLF-Roman"/>
        <family val="2"/>
      </rPr>
      <t>O</t>
    </r>
  </si>
  <si>
    <r>
      <t>CH</t>
    </r>
    <r>
      <rPr>
        <vertAlign val="subscript"/>
        <sz val="9"/>
        <rFont val="MetaNormalLF-Roman"/>
        <family val="2"/>
      </rPr>
      <t xml:space="preserve">4 </t>
    </r>
  </si>
  <si>
    <r>
      <t>SF</t>
    </r>
    <r>
      <rPr>
        <vertAlign val="subscript"/>
        <sz val="9"/>
        <rFont val="MetaNormalLF-Roman"/>
        <family val="2"/>
      </rPr>
      <t>6</t>
    </r>
  </si>
  <si>
    <r>
      <t>SO</t>
    </r>
    <r>
      <rPr>
        <vertAlign val="subscript"/>
        <sz val="9"/>
        <rFont val="MetaNormalLF-Roman"/>
        <family val="2"/>
      </rPr>
      <t>2</t>
    </r>
  </si>
  <si>
    <r>
      <t>NO</t>
    </r>
    <r>
      <rPr>
        <vertAlign val="subscript"/>
        <sz val="9"/>
        <rFont val="MetaNormalLF-Roman"/>
        <family val="2"/>
      </rPr>
      <t>x</t>
    </r>
    <r>
      <rPr>
        <sz val="9"/>
        <rFont val="MetaNormalLF-Roman"/>
        <family val="2"/>
      </rPr>
      <t xml:space="preserve"> </t>
    </r>
  </si>
  <si>
    <r>
      <t>NH</t>
    </r>
    <r>
      <rPr>
        <vertAlign val="subscript"/>
        <sz val="9"/>
        <rFont val="MetaNormalLF-Roman"/>
        <family val="2"/>
      </rPr>
      <t xml:space="preserve">3 </t>
    </r>
  </si>
  <si>
    <r>
      <t xml:space="preserve">Wasserabgabe an die Natur </t>
    </r>
    <r>
      <rPr>
        <vertAlign val="superscript"/>
        <sz val="9"/>
        <rFont val="MetaNormalLF-Roman"/>
        <family val="2"/>
      </rPr>
      <t>4</t>
    </r>
  </si>
  <si>
    <r>
      <t xml:space="preserve">Abfall </t>
    </r>
    <r>
      <rPr>
        <vertAlign val="superscript"/>
        <sz val="9"/>
        <rFont val="MetaNormalLF-Roman"/>
        <family val="2"/>
      </rPr>
      <t>5</t>
    </r>
  </si>
  <si>
    <r>
      <t>Siedlungs- und Verkehrsfläche</t>
    </r>
    <r>
      <rPr>
        <vertAlign val="superscript"/>
        <sz val="9"/>
        <rFont val="MetaNormalLF-Roman"/>
        <family val="2"/>
      </rPr>
      <t xml:space="preserve"> 6</t>
    </r>
  </si>
  <si>
    <r>
      <t xml:space="preserve">Rohstoffentnahme und Import </t>
    </r>
    <r>
      <rPr>
        <vertAlign val="superscript"/>
        <sz val="9"/>
        <rFont val="MetaNormalLF-Roman"/>
        <family val="2"/>
      </rPr>
      <t>2</t>
    </r>
  </si>
  <si>
    <r>
      <t>darunter: CO</t>
    </r>
    <r>
      <rPr>
        <vertAlign val="subscript"/>
        <sz val="9"/>
        <rFont val="MetaNormalLF-Roman"/>
        <family val="2"/>
      </rPr>
      <t>2</t>
    </r>
    <r>
      <rPr>
        <sz val="9"/>
        <rFont val="MetaNormalLF-Roman"/>
        <family val="2"/>
      </rPr>
      <t xml:space="preserve"> </t>
    </r>
  </si>
  <si>
    <r>
      <t>SF</t>
    </r>
    <r>
      <rPr>
        <vertAlign val="subscript"/>
        <sz val="9"/>
        <rFont val="MetaNormalLF-Roman"/>
        <family val="2"/>
      </rPr>
      <t>6</t>
    </r>
    <r>
      <rPr>
        <sz val="9"/>
        <rFont val="MetaNormalLF-Roman"/>
        <family val="2"/>
      </rPr>
      <t xml:space="preserve"> </t>
    </r>
  </si>
  <si>
    <r>
      <t>Luftschadstoffe</t>
    </r>
    <r>
      <rPr>
        <vertAlign val="superscript"/>
        <sz val="9"/>
        <rFont val="MetaNormalLF-Roman"/>
        <family val="2"/>
      </rPr>
      <t xml:space="preserve"> </t>
    </r>
  </si>
  <si>
    <r>
      <t>SO</t>
    </r>
    <r>
      <rPr>
        <vertAlign val="subscript"/>
        <sz val="9"/>
        <rFont val="MetaNormalLF-Roman"/>
        <family val="2"/>
      </rPr>
      <t xml:space="preserve">2 </t>
    </r>
  </si>
  <si>
    <r>
      <t>NO</t>
    </r>
    <r>
      <rPr>
        <vertAlign val="subscript"/>
        <sz val="9"/>
        <rFont val="MetaNormalLF-Roman"/>
        <family val="2"/>
      </rPr>
      <t>x</t>
    </r>
  </si>
  <si>
    <r>
      <t>NH</t>
    </r>
    <r>
      <rPr>
        <vertAlign val="subscript"/>
        <sz val="9"/>
        <rFont val="MetaNormalLF-Roman"/>
        <family val="2"/>
      </rPr>
      <t>3</t>
    </r>
    <r>
      <rPr>
        <sz val="9"/>
        <rFont val="MetaNormalLF-Roman"/>
        <family val="2"/>
      </rPr>
      <t xml:space="preserve"> </t>
    </r>
  </si>
  <si>
    <r>
      <t xml:space="preserve">Siedlungs- und Verkehrsfläche </t>
    </r>
    <r>
      <rPr>
        <vertAlign val="superscript"/>
        <sz val="9"/>
        <rFont val="MetaNormalLF-Roman"/>
        <family val="2"/>
      </rPr>
      <t>6</t>
    </r>
  </si>
  <si>
    <r>
      <t>N</t>
    </r>
    <r>
      <rPr>
        <vertAlign val="subscript"/>
        <sz val="9"/>
        <rFont val="MetaNormalLF-Roman"/>
        <family val="2"/>
      </rPr>
      <t>2</t>
    </r>
    <r>
      <rPr>
        <sz val="9"/>
        <rFont val="MetaNormalLF-Roman"/>
        <family val="2"/>
      </rPr>
      <t xml:space="preserve">O </t>
    </r>
  </si>
  <si>
    <r>
      <t>Luftschadstoffe</t>
    </r>
    <r>
      <rPr>
        <vertAlign val="superscript"/>
        <sz val="9"/>
        <rFont val="MetaNormalLF-Roman"/>
        <family val="2"/>
      </rPr>
      <t/>
    </r>
  </si>
  <si>
    <t>1 Zum Teil vorläufig.</t>
  </si>
  <si>
    <t>2 Verwertete Entnahme abiotischer Rohstoffe und importierte abiotische Güter. Teilweise revidiert gegenüber den vorherigen Ausgaben dieser Veröffentlichung.</t>
  </si>
  <si>
    <t>3 Einschl. Fremd- und Regenwasser.</t>
  </si>
  <si>
    <t>4 Einschl. Fremd- und Regenwasser, Verluste bei der Wasserverteilung und Verdunstung.</t>
  </si>
  <si>
    <t xml:space="preserve">5 Der Vergleich der Ergebnisse ab 1996 mit früheren Ergebnissen ist wegen der Umstellung der Primärststistiken nur eingeschränkt möglich. Bis 2005 Berechnungen nach dem Nettoprinzip, </t>
  </si>
  <si>
    <t>ab 2006 Berechnungen nach dem Bruttoprinzip.</t>
  </si>
  <si>
    <t>6 Stichtag 31.12. Die Daten der Jahre 1997, 1998 und 1999 basieren auf einer Hochrechnung des Bundesamtes für Bauwesen und Raumordnung.</t>
  </si>
  <si>
    <t xml:space="preserve">1 Bereichsabgrenzung vergleichbar mit der Statistischen Güterklassifikation in Verbindung mit den Wirtschaftszweigen in der Europäischen Gemeinschaft (Ausgabe 2008). </t>
  </si>
  <si>
    <r>
      <t xml:space="preserve">CPA </t>
    </r>
    <r>
      <rPr>
        <vertAlign val="superscript"/>
        <sz val="10"/>
        <rFont val="MetaNormalLF-Roman"/>
        <family val="2"/>
      </rPr>
      <t>1</t>
    </r>
  </si>
  <si>
    <r>
      <t>Tabelle 2.3: Bruttowertschöpfung 2000 bis 2015 (preisbereinigt)</t>
    </r>
    <r>
      <rPr>
        <b/>
        <vertAlign val="superscript"/>
        <sz val="12"/>
        <rFont val="MetaNormalLF-Roman"/>
        <family val="2"/>
      </rPr>
      <t>1</t>
    </r>
    <r>
      <rPr>
        <b/>
        <sz val="12"/>
        <rFont val="MetaNormalLF-Roman"/>
        <family val="2"/>
      </rPr>
      <t xml:space="preserve"> </t>
    </r>
  </si>
  <si>
    <r>
      <t xml:space="preserve">CPA </t>
    </r>
    <r>
      <rPr>
        <vertAlign val="superscript"/>
        <sz val="10"/>
        <rFont val="MetaNormalLF-Roman"/>
        <family val="2"/>
      </rPr>
      <t>2</t>
    </r>
  </si>
  <si>
    <t>1 Quelle:  Schätzung UGR.</t>
  </si>
  <si>
    <t>© Statistisches Bundesamt (Destatis), 2019</t>
  </si>
  <si>
    <t>Produktionsfaktor</t>
  </si>
  <si>
    <t>1 000</t>
  </si>
  <si>
    <t>Wohnfläche (tatsächlich benutzt)</t>
  </si>
  <si>
    <r>
      <t>Mill. m</t>
    </r>
    <r>
      <rPr>
        <vertAlign val="superscript"/>
        <sz val="9"/>
        <rFont val="MetaNormalLF-Roman"/>
        <family val="2"/>
      </rPr>
      <t>2</t>
    </r>
  </si>
  <si>
    <t>Konsumausgaben der privaten Haushalte im Inland (jeweilige Preise)</t>
  </si>
  <si>
    <t>Konsumausgaben der privaten Haushalte im Inland (preisbereinigt)</t>
  </si>
  <si>
    <t>Kettenindex (2005=100)</t>
  </si>
  <si>
    <t>darunter:</t>
  </si>
  <si>
    <t>tatsächliche  Mietzahlungen (jeweilige Preise)</t>
  </si>
  <si>
    <t>unterstellte Mietzahlungen (jeweilige Preise)</t>
  </si>
  <si>
    <t>tatsächliche Mietzahlungen (preisbereinigt)</t>
  </si>
  <si>
    <t>unterstellte Mietzahlungen (preisbereinigt)</t>
  </si>
  <si>
    <t>Wasserverbrauch pro Kopf</t>
  </si>
  <si>
    <r>
      <t>m</t>
    </r>
    <r>
      <rPr>
        <vertAlign val="superscript"/>
        <sz val="9"/>
        <rFont val="MetaNormalLF-Roman"/>
        <family val="2"/>
      </rPr>
      <t>3</t>
    </r>
  </si>
  <si>
    <t>nachrichtl.: Energieverbrauch für Wohnen (EB)</t>
  </si>
  <si>
    <t>Energieverbrauch pro Kopf</t>
  </si>
  <si>
    <t>Terajoule</t>
  </si>
  <si>
    <t>Energieverbrauch pro Haushalt</t>
  </si>
  <si>
    <t>Emissionsrelevanter Energieverbrauch</t>
  </si>
  <si>
    <t>Emission von Kohlendioxid insgesamt</t>
  </si>
  <si>
    <t>Abwasser insgesamt</t>
  </si>
  <si>
    <t>Messzahl</t>
  </si>
  <si>
    <t>Bevölkerung in Privathaushalten (Stichtag)</t>
  </si>
  <si>
    <t>Anzahl der Haushalte (Stichtag)</t>
  </si>
  <si>
    <t>Wohnfläche</t>
  </si>
  <si>
    <t>Wohnungen</t>
  </si>
  <si>
    <t>Private Konsumausgaben (jeweilige Preise)</t>
  </si>
  <si>
    <t>Private Konsumausgaben (preisbereinigt)</t>
  </si>
  <si>
    <t>tatsächliche Mietzahlungen (jeweilige Preise)</t>
  </si>
  <si>
    <t xml:space="preserve">Faktoren im Verhältnis zu den Konsumausgaben der privaten Haushalte (preisbereinigt) </t>
  </si>
  <si>
    <t>Tatsächliche Mietzahlungen (preisbereingt)</t>
  </si>
  <si>
    <t>Unterstellte Mietzahlungen (preisbereinigt)</t>
  </si>
  <si>
    <t>Faktoren im Verhältnis zu  den Konsumausgaben der privaten Haushalte (jeweilige Preise)</t>
  </si>
  <si>
    <t>Erschienen am 17.01.2019</t>
  </si>
  <si>
    <t>Ausgabe 2018</t>
  </si>
  <si>
    <t>Artikelnummer: 5850008187006</t>
  </si>
  <si>
    <t>Bevölkerung 1</t>
  </si>
  <si>
    <t>Anzahl der Haushalte (Stichtag 31.12. des Jahres) 1</t>
  </si>
  <si>
    <t>Wohnungen (Stichtag 31.12. des Jahres) 2</t>
  </si>
  <si>
    <r>
      <t>CH</t>
    </r>
    <r>
      <rPr>
        <vertAlign val="subscript"/>
        <sz val="9"/>
        <rFont val="MetaNormalLF-Roman"/>
        <family val="2"/>
      </rPr>
      <t>4</t>
    </r>
  </si>
  <si>
    <t>Fremdbezug</t>
  </si>
  <si>
    <t>Energieverbrauch für motorisierten Individualverkehr (Inländerkonzept)</t>
  </si>
  <si>
    <t>Energieverbrauch für Wohnen (temperaturbereinigt)</t>
  </si>
  <si>
    <t>emissionsrelevanter Energieverbrauch für motorisierten Individualverkehr</t>
  </si>
  <si>
    <t>emissionsrelevanter Energieverbrauch für Wohnen</t>
  </si>
  <si>
    <t>Emission von Kohlendioxid durch motorisierten Individualverkehr</t>
  </si>
  <si>
    <t>Emission von Kohlendioxid durch Wohnen (unbereinigt)</t>
  </si>
  <si>
    <t>direkte Einleitung in die Natur</t>
  </si>
  <si>
    <t>Indirekte Einleitung</t>
  </si>
  <si>
    <t>tatsächliche Mietzahlungen (preisbereinigt, Kettenindex))</t>
  </si>
  <si>
    <t>unterstellte Mietzahlungen (preisbereinigt, Kettenindex)</t>
  </si>
  <si>
    <t>Energieverbrauch für motorisierten Individualverkehr</t>
  </si>
  <si>
    <t>Emission von Kohlendioxid durch Wohnen</t>
  </si>
  <si>
    <t xml:space="preserve">Indirekte Einleitung </t>
  </si>
  <si>
    <t>1 Bevölkerungsfortschreibung auf Grundlage der Volkszählung 1987 (Westen) bzw. 1990 (Osten) - Fachserie 1 Reihe 1.3; ab 2011 Bevölkerungsfortschreibung auf Grundlage des Zensus 2011.</t>
  </si>
  <si>
    <t>2 Wohnungsbestand Deutschland - Wohnungen in Wohn- und Nichtwohngebäuden: Fachserie 5 Reihe 3 - 2012;</t>
  </si>
  <si>
    <t>ab 2011: Fortschreibung basierend auf den endgültigen Ergebnissen der Gebäude- und Wohnungszählung 2011, einschließlich Wohnheime.</t>
  </si>
  <si>
    <t>Tabelle 1.3: Bevölkerung, Konsumausgaben und direkter Einsatz von Umweltfaktoren der privaten Haushalte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</si>
</sst>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4">
    <numFmt numFmtId="43" formatCode="_-* #,##0.00\ _€_-;\-* #,##0.00\ _€_-;_-* &quot;-&quot;??\ _€_-;_-@_-"/>
    <numFmt numFmtId="164" formatCode="@\ *."/>
    <numFmt numFmtId="165" formatCode="\ \ \ \ \ \ \ \ \ \ @\ *."/>
    <numFmt numFmtId="166" formatCode="\ \ \ \ \ \ \ \ \ \ \ \ @\ *."/>
    <numFmt numFmtId="167" formatCode="\ \ \ \ \ \ \ \ \ \ \ \ @"/>
    <numFmt numFmtId="168" formatCode="\ \ \ \ \ \ \ \ \ \ \ \ \ @\ *."/>
    <numFmt numFmtId="169" formatCode="\ @\ *."/>
    <numFmt numFmtId="170" formatCode="\ @"/>
    <numFmt numFmtId="171" formatCode="\ \ @\ *."/>
    <numFmt numFmtId="172" formatCode="\ \ @"/>
    <numFmt numFmtId="173" formatCode="\ \ \ @\ *."/>
    <numFmt numFmtId="174" formatCode="\ \ \ @"/>
    <numFmt numFmtId="175" formatCode="\ \ \ \ @\ *."/>
    <numFmt numFmtId="176" formatCode="\ \ \ \ @"/>
    <numFmt numFmtId="177" formatCode="\ \ \ \ \ \ @\ *."/>
    <numFmt numFmtId="178" formatCode="\ \ \ \ \ \ @"/>
    <numFmt numFmtId="179" formatCode="\ \ \ \ \ \ \ @\ *."/>
    <numFmt numFmtId="180" formatCode="\ \ \ \ \ \ \ \ \ @\ *."/>
    <numFmt numFmtId="181" formatCode="\ \ \ \ \ \ \ \ \ @"/>
    <numFmt numFmtId="182" formatCode="_(* #,##0_);_(* \(#,##0\);_(* &quot;-&quot;_);_(@_)"/>
    <numFmt numFmtId="183" formatCode="_(&quot;$&quot;* #,##0_);_(&quot;$&quot;* \(#,##0\);_(&quot;$&quot;* &quot;-&quot;_);_(@_)"/>
    <numFmt numFmtId="184" formatCode="###\ ##0.0;[Red]\-###\ ##0.0;\-"/>
    <numFmt numFmtId="185" formatCode="_-* #,##0.00\ _D_M_-;\-* #,##0.00\ _D_M_-;_-* &quot;-&quot;??\ _D_M_-;_-@_-"/>
    <numFmt numFmtId="186" formatCode="###\ ###\ ##0;[Red]\-###\ ###\ ##0;\-"/>
    <numFmt numFmtId="187" formatCode="General_)"/>
    <numFmt numFmtId="188" formatCode="#,##0.0"/>
    <numFmt numFmtId="189" formatCode="@*.\ "/>
    <numFmt numFmtId="190" formatCode="0.0"/>
    <numFmt numFmtId="191" formatCode="#\ ##0.0"/>
    <numFmt numFmtId="192" formatCode="_-* #,##0.0\ _€_-;\-* #,##0.0\ _€_-;_-* &quot;-&quot;?\ _€_-;_-@_-"/>
    <numFmt numFmtId="193" formatCode="###\ ##0.0;[Red]\-###\ ##0.0;\."/>
    <numFmt numFmtId="194" formatCode="_-* #\ ##0\ _;"/>
    <numFmt numFmtId="195" formatCode="###\ ###\ ##0.0;[Red]\-###\ ###\ ##0.0;\-"/>
    <numFmt numFmtId="196" formatCode="_-* #\ ##0.0\ _;"/>
    <numFmt numFmtId="197" formatCode="###.#;[Red]\-###.#;\-"/>
    <numFmt numFmtId="198" formatCode="@*."/>
    <numFmt numFmtId="199" formatCode="###.0;[Red]\-###.0;\-"/>
    <numFmt numFmtId="200" formatCode="###\ ###\ ##0.0\ \ \ ;\-###\ ###\ ##0.0\ \ \ ;&quot;...&quot;_ \ \ "/>
    <numFmt numFmtId="201" formatCode="#\ ##0"/>
    <numFmt numFmtId="202" formatCode="0_ ;[Red]\-0\ "/>
    <numFmt numFmtId="203" formatCode="@*.\."/>
    <numFmt numFmtId="204" formatCode="###\ ###\ ##0\ \ \ ;[Red]\-###\ ###\ ##0\ \ \ ;\-\ \ \ "/>
    <numFmt numFmtId="205" formatCode="0.0_ ;[Red]\-0.0\ "/>
    <numFmt numFmtId="206" formatCode="###\ ###\ ##0;[Red]\-###\ ###\ ##0;&quot;...&quot;"/>
  </numFmts>
  <fonts count="6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24"/>
      <name val="MetaNormalLF-Roman"/>
      <family val="2"/>
    </font>
    <font>
      <sz val="24"/>
      <name val="Arial"/>
      <family val="2"/>
    </font>
    <font>
      <sz val="10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u/>
      <sz val="10"/>
      <color indexed="12"/>
      <name val="MetaNormalLF-Roman"/>
      <family val="2"/>
    </font>
    <font>
      <b/>
      <sz val="14"/>
      <name val="MetaNormalLF-Roman"/>
      <family val="2"/>
    </font>
    <font>
      <sz val="8"/>
      <name val="Arial"/>
      <family val="2"/>
    </font>
    <font>
      <sz val="7"/>
      <name val="Letter Gothic CE"/>
      <family val="3"/>
      <charset val="238"/>
    </font>
    <font>
      <sz val="7"/>
      <name val="Arial"/>
      <family val="2"/>
    </font>
    <font>
      <sz val="9"/>
      <name val="Times New Roman"/>
      <family val="1"/>
    </font>
    <font>
      <sz val="9"/>
      <name val="MetaNormalLF-Roman"/>
      <family val="2"/>
    </font>
    <font>
      <sz val="12"/>
      <color indexed="24"/>
      <name val="Arial"/>
      <family val="2"/>
    </font>
    <font>
      <u/>
      <sz val="7.5"/>
      <color indexed="12"/>
      <name val="Arial"/>
      <family val="2"/>
    </font>
    <font>
      <sz val="9"/>
      <name val="Arial"/>
      <family val="2"/>
    </font>
    <font>
      <b/>
      <sz val="12"/>
      <name val="MetaNormalLF-Roman"/>
      <family val="2"/>
    </font>
    <font>
      <sz val="11"/>
      <name val="MetaNormalLF-Roman"/>
      <family val="2"/>
    </font>
    <font>
      <i/>
      <sz val="11"/>
      <color indexed="23"/>
      <name val="MetaNormalLF-Roman"/>
      <family val="2"/>
    </font>
    <font>
      <i/>
      <sz val="10"/>
      <color indexed="23"/>
      <name val="MetaNormalLF-Roman"/>
      <family val="2"/>
    </font>
    <font>
      <u/>
      <sz val="10"/>
      <color theme="10"/>
      <name val="Arial"/>
      <family val="2"/>
    </font>
    <font>
      <sz val="10"/>
      <color theme="10"/>
      <name val="MetaNormalLF-Roman"/>
      <family val="2"/>
    </font>
    <font>
      <b/>
      <sz val="10"/>
      <name val="MetaNormalLF-Roman"/>
      <family val="2"/>
    </font>
    <font>
      <u/>
      <sz val="11"/>
      <color theme="10"/>
      <name val="Calibri"/>
      <family val="2"/>
      <scheme val="minor"/>
    </font>
    <font>
      <sz val="10"/>
      <name val="MS Sans Serif"/>
      <family val="2"/>
    </font>
    <font>
      <sz val="12"/>
      <name val="Arial"/>
      <family val="2"/>
    </font>
    <font>
      <sz val="10"/>
      <color indexed="12"/>
      <name val="Arial"/>
      <family val="2"/>
    </font>
    <font>
      <i/>
      <sz val="11"/>
      <name val="MetaNormalLF-Roman"/>
      <family val="2"/>
    </font>
    <font>
      <b/>
      <sz val="10"/>
      <name val="Symbol"/>
      <family val="1"/>
      <charset val="2"/>
    </font>
    <font>
      <sz val="10"/>
      <name val="Symbol"/>
      <family val="1"/>
      <charset val="2"/>
    </font>
    <font>
      <u/>
      <sz val="10"/>
      <name val="MetaNormalLF-Roman"/>
      <family val="2"/>
    </font>
    <font>
      <vertAlign val="superscript"/>
      <sz val="10"/>
      <name val="MetaNormalLF-Roman"/>
      <family val="2"/>
    </font>
    <font>
      <vertAlign val="subscript"/>
      <sz val="10"/>
      <name val="MetaNormalLF-Roman"/>
      <family val="2"/>
    </font>
    <font>
      <sz val="10"/>
      <color theme="0" tint="-0.499984740745262"/>
      <name val="MetaNormalLF-Roman"/>
      <family val="2"/>
    </font>
    <font>
      <sz val="11"/>
      <name val="Arial"/>
      <family val="2"/>
    </font>
    <font>
      <sz val="14"/>
      <name val="MetaNormalLF-Roman"/>
      <family val="2"/>
    </font>
    <font>
      <sz val="11"/>
      <color rgb="FFFF0000"/>
      <name val="MetaNormalLF-Roman"/>
      <family val="2"/>
    </font>
    <font>
      <sz val="10"/>
      <color indexed="10"/>
      <name val="MetaNormalLF-Roman"/>
      <family val="2"/>
    </font>
    <font>
      <sz val="8"/>
      <name val="MetaNormalLF-Roman"/>
      <family val="2"/>
    </font>
    <font>
      <i/>
      <sz val="9"/>
      <name val="MetaNormalLF-Roman"/>
      <family val="2"/>
    </font>
    <font>
      <b/>
      <vertAlign val="superscript"/>
      <sz val="12"/>
      <name val="MetaNormalLF-Roman"/>
      <family val="2"/>
    </font>
    <font>
      <sz val="10.5"/>
      <name val="MetaNormalLF-Roman"/>
      <family val="2"/>
    </font>
    <font>
      <sz val="9"/>
      <color indexed="10"/>
      <name val="MetaNormalLF-Roman"/>
      <family val="2"/>
    </font>
    <font>
      <vertAlign val="superscript"/>
      <sz val="9"/>
      <name val="MetaNormalLF-Roman"/>
      <family val="2"/>
    </font>
    <font>
      <vertAlign val="subscript"/>
      <sz val="9"/>
      <name val="MetaNormalLF-Roman"/>
      <family val="2"/>
    </font>
    <font>
      <b/>
      <sz val="9"/>
      <name val="MetaNormalLF-Roman"/>
      <family val="2"/>
    </font>
    <font>
      <sz val="8"/>
      <name val="Symbol"/>
      <family val="1"/>
      <charset val="2"/>
    </font>
    <font>
      <vertAlign val="subscript"/>
      <sz val="8"/>
      <name val="MetaNormalLF-Roman"/>
      <family val="2"/>
    </font>
    <font>
      <sz val="8.8000000000000007"/>
      <name val="MetaNormalLF-Roman"/>
      <family val="2"/>
    </font>
    <font>
      <b/>
      <i/>
      <sz val="9"/>
      <name val="MetaNormalLF-Roman"/>
      <family val="2"/>
    </font>
    <font>
      <b/>
      <sz val="8"/>
      <name val="MetaNormalLF-Roman"/>
      <family val="2"/>
    </font>
    <font>
      <sz val="12"/>
      <name val="MetaNormalLF-Roman"/>
      <family val="2"/>
    </font>
    <font>
      <sz val="10"/>
      <color rgb="FFFF0000"/>
      <name val="MetaNormalLF-Roman"/>
      <family val="2"/>
    </font>
    <font>
      <sz val="9"/>
      <color indexed="8"/>
      <name val="MetaNormalLF-Roman"/>
      <family val="2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92D05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5">
    <xf numFmtId="0" fontId="0" fillId="0" borderId="0"/>
    <xf numFmtId="0" fontId="2" fillId="0" borderId="0"/>
    <xf numFmtId="0" fontId="11" fillId="0" borderId="0" applyNumberFormat="0" applyFill="0" applyBorder="0" applyAlignment="0" applyProtection="0">
      <alignment vertical="top"/>
      <protection locked="0"/>
    </xf>
    <xf numFmtId="164" fontId="14" fillId="0" borderId="0"/>
    <xf numFmtId="49" fontId="14" fillId="0" borderId="0"/>
    <xf numFmtId="165" fontId="14" fillId="0" borderId="0">
      <alignment horizontal="center"/>
    </xf>
    <xf numFmtId="166" fontId="14" fillId="0" borderId="0"/>
    <xf numFmtId="167" fontId="14" fillId="0" borderId="0"/>
    <xf numFmtId="168" fontId="14" fillId="0" borderId="0"/>
    <xf numFmtId="169" fontId="14" fillId="0" borderId="0"/>
    <xf numFmtId="170" fontId="15" fillId="0" borderId="0"/>
    <xf numFmtId="171" fontId="16" fillId="0" borderId="0"/>
    <xf numFmtId="172" fontId="15" fillId="0" borderId="0"/>
    <xf numFmtId="173" fontId="14" fillId="0" borderId="0"/>
    <xf numFmtId="174" fontId="14" fillId="0" borderId="0"/>
    <xf numFmtId="175" fontId="14" fillId="0" borderId="0"/>
    <xf numFmtId="176" fontId="15" fillId="0" borderId="0"/>
    <xf numFmtId="49" fontId="17" fillId="0" borderId="2" applyNumberFormat="0" applyFont="0" applyFill="0" applyBorder="0" applyProtection="0">
      <alignment horizontal="left" vertical="center" indent="5"/>
    </xf>
    <xf numFmtId="177" fontId="14" fillId="0" borderId="0">
      <alignment horizontal="center"/>
    </xf>
    <xf numFmtId="178" fontId="14" fillId="0" borderId="0">
      <alignment horizontal="center"/>
    </xf>
    <xf numFmtId="179" fontId="14" fillId="0" borderId="0">
      <alignment horizontal="center"/>
    </xf>
    <xf numFmtId="180" fontId="14" fillId="0" borderId="0">
      <alignment horizontal="center"/>
    </xf>
    <xf numFmtId="181" fontId="14" fillId="0" borderId="0">
      <alignment horizontal="center"/>
    </xf>
    <xf numFmtId="182" fontId="2" fillId="0" borderId="0" applyFont="0" applyFill="0" applyBorder="0" applyAlignment="0" applyProtection="0"/>
    <xf numFmtId="183" fontId="2" fillId="0" borderId="0" applyFont="0" applyFill="0" applyBorder="0" applyAlignment="0" applyProtection="0"/>
    <xf numFmtId="0" fontId="17" fillId="0" borderId="3">
      <alignment horizontal="left" vertical="center" wrapText="1" indent="2"/>
    </xf>
    <xf numFmtId="184" fontId="18" fillId="0" borderId="4" applyFill="0" applyBorder="0">
      <alignment horizontal="right" indent="1"/>
    </xf>
    <xf numFmtId="2" fontId="19" fillId="0" borderId="0" applyFill="0" applyBorder="0" applyAlignment="0" applyProtection="0"/>
    <xf numFmtId="0" fontId="14" fillId="0" borderId="5"/>
    <xf numFmtId="0" fontId="20" fillId="0" borderId="0" applyNumberFormat="0" applyFill="0" applyBorder="0" applyAlignment="0" applyProtection="0">
      <alignment vertical="top"/>
      <protection locked="0"/>
    </xf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64" fontId="15" fillId="0" borderId="0"/>
    <xf numFmtId="186" fontId="5" fillId="0" borderId="0">
      <alignment horizontal="right" indent="1"/>
    </xf>
    <xf numFmtId="49" fontId="15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 applyNumberFormat="0" applyFill="0" applyBorder="0" applyAlignment="0" applyProtection="0"/>
    <xf numFmtId="0" fontId="1" fillId="0" borderId="0"/>
    <xf numFmtId="0" fontId="29" fillId="0" borderId="0" applyNumberFormat="0" applyFill="0" applyBorder="0" applyAlignment="0" applyProtection="0"/>
    <xf numFmtId="43" fontId="1" fillId="0" borderId="0" applyFont="0" applyFill="0" applyBorder="0" applyAlignment="0" applyProtection="0"/>
    <xf numFmtId="0" fontId="1" fillId="2" borderId="6" applyNumberFormat="0" applyFont="0" applyAlignment="0" applyProtection="0"/>
    <xf numFmtId="9" fontId="23" fillId="0" borderId="0" applyFont="0" applyFill="0" applyBorder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" fillId="0" borderId="0"/>
    <xf numFmtId="0" fontId="2" fillId="0" borderId="0"/>
    <xf numFmtId="0" fontId="30" fillId="0" borderId="0"/>
    <xf numFmtId="0" fontId="30" fillId="0" borderId="0"/>
    <xf numFmtId="0" fontId="5" fillId="0" borderId="0"/>
    <xf numFmtId="0" fontId="5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3" fillId="0" borderId="0"/>
    <xf numFmtId="0" fontId="2" fillId="0" borderId="0"/>
    <xf numFmtId="0" fontId="2" fillId="0" borderId="0"/>
    <xf numFmtId="0" fontId="5" fillId="0" borderId="0"/>
    <xf numFmtId="0" fontId="1" fillId="0" borderId="0"/>
    <xf numFmtId="187" fontId="3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188" fontId="40" fillId="0" borderId="0">
      <alignment horizontal="left"/>
    </xf>
    <xf numFmtId="0" fontId="2" fillId="0" borderId="0"/>
    <xf numFmtId="0" fontId="2" fillId="0" borderId="0"/>
  </cellStyleXfs>
  <cellXfs count="343">
    <xf numFmtId="0" fontId="0" fillId="0" borderId="0" xfId="0"/>
    <xf numFmtId="0" fontId="2" fillId="0" borderId="1" xfId="1" applyBorder="1"/>
    <xf numFmtId="0" fontId="2" fillId="0" borderId="0" xfId="1"/>
    <xf numFmtId="0" fontId="5" fillId="0" borderId="0" xfId="1" applyFont="1"/>
    <xf numFmtId="0" fontId="6" fillId="0" borderId="0" xfId="1" applyFont="1"/>
    <xf numFmtId="0" fontId="5" fillId="0" borderId="0" xfId="1" applyFont="1" applyProtection="1">
      <protection locked="0"/>
    </xf>
    <xf numFmtId="0" fontId="7" fillId="0" borderId="0" xfId="1" applyFont="1" applyProtection="1">
      <protection locked="0"/>
    </xf>
    <xf numFmtId="0" fontId="2" fillId="0" borderId="0" xfId="1" applyProtection="1">
      <protection locked="0"/>
    </xf>
    <xf numFmtId="49" fontId="8" fillId="0" borderId="0" xfId="1" applyNumberFormat="1" applyFont="1" applyProtection="1">
      <protection locked="0"/>
    </xf>
    <xf numFmtId="0" fontId="8" fillId="0" borderId="0" xfId="1" applyFont="1" applyProtection="1">
      <protection locked="0"/>
    </xf>
    <xf numFmtId="0" fontId="9" fillId="0" borderId="0" xfId="1" applyFont="1" applyProtection="1">
      <protection locked="0"/>
    </xf>
    <xf numFmtId="0" fontId="5" fillId="0" borderId="0" xfId="1" applyFont="1" applyAlignment="1"/>
    <xf numFmtId="0" fontId="2" fillId="0" borderId="0" xfId="1" applyAlignment="1"/>
    <xf numFmtId="49" fontId="10" fillId="0" borderId="0" xfId="1" applyNumberFormat="1" applyFont="1" applyAlignment="1" applyProtection="1">
      <alignment horizontal="left"/>
      <protection locked="0"/>
    </xf>
    <xf numFmtId="0" fontId="5" fillId="0" borderId="0" xfId="1" applyFont="1" applyAlignment="1" applyProtection="1">
      <alignment horizontal="left" indent="1"/>
      <protection locked="0"/>
    </xf>
    <xf numFmtId="0" fontId="5" fillId="0" borderId="0" xfId="1" applyFont="1" applyAlignment="1">
      <alignment horizontal="left" indent="1"/>
    </xf>
    <xf numFmtId="0" fontId="5" fillId="0" borderId="0" xfId="1" applyFont="1" applyAlignment="1" applyProtection="1">
      <alignment horizontal="left"/>
      <protection locked="0"/>
    </xf>
    <xf numFmtId="0" fontId="12" fillId="0" borderId="0" xfId="2" applyFont="1" applyAlignment="1" applyProtection="1"/>
    <xf numFmtId="0" fontId="13" fillId="0" borderId="0" xfId="1" applyFont="1" applyAlignment="1">
      <alignment horizontal="left"/>
    </xf>
    <xf numFmtId="0" fontId="5" fillId="0" borderId="0" xfId="1" applyFont="1" applyAlignment="1">
      <alignment horizontal="left"/>
    </xf>
    <xf numFmtId="0" fontId="22" fillId="0" borderId="0" xfId="40" applyFont="1" applyBorder="1" applyAlignment="1">
      <alignment horizontal="left"/>
    </xf>
    <xf numFmtId="0" fontId="13" fillId="0" borderId="0" xfId="40" applyFont="1" applyBorder="1" applyAlignment="1">
      <alignment horizontal="left"/>
    </xf>
    <xf numFmtId="0" fontId="5" fillId="0" borderId="0" xfId="40" applyFont="1"/>
    <xf numFmtId="0" fontId="5" fillId="0" borderId="0" xfId="40" applyFont="1" applyAlignment="1">
      <alignment horizontal="left"/>
    </xf>
    <xf numFmtId="49" fontId="5" fillId="0" borderId="0" xfId="40" applyNumberFormat="1" applyFont="1"/>
    <xf numFmtId="0" fontId="23" fillId="0" borderId="0" xfId="40" applyFont="1" applyAlignment="1">
      <alignment horizontal="left"/>
    </xf>
    <xf numFmtId="0" fontId="24" fillId="0" borderId="0" xfId="40" applyFont="1" applyAlignment="1">
      <alignment horizontal="left"/>
    </xf>
    <xf numFmtId="0" fontId="25" fillId="0" borderId="0" xfId="40" applyFont="1" applyAlignment="1">
      <alignment horizontal="left"/>
    </xf>
    <xf numFmtId="0" fontId="25" fillId="0" borderId="0" xfId="40" applyNumberFormat="1" applyFont="1"/>
    <xf numFmtId="0" fontId="27" fillId="0" borderId="0" xfId="47" applyNumberFormat="1" applyFont="1" applyAlignment="1">
      <alignment wrapText="1"/>
    </xf>
    <xf numFmtId="0" fontId="27" fillId="0" borderId="0" xfId="47" applyFont="1" applyAlignment="1">
      <alignment horizontal="left" wrapText="1"/>
    </xf>
    <xf numFmtId="49" fontId="5" fillId="0" borderId="0" xfId="40" applyNumberFormat="1" applyFont="1" applyAlignment="1">
      <alignment horizontal="left"/>
    </xf>
    <xf numFmtId="0" fontId="28" fillId="0" borderId="0" xfId="40" applyFont="1" applyAlignment="1">
      <alignment horizontal="left"/>
    </xf>
    <xf numFmtId="0" fontId="23" fillId="0" borderId="0" xfId="40" applyFont="1"/>
    <xf numFmtId="0" fontId="5" fillId="0" borderId="0" xfId="37" applyFont="1"/>
    <xf numFmtId="0" fontId="5" fillId="0" borderId="0" xfId="37" applyFont="1" applyFill="1"/>
    <xf numFmtId="0" fontId="5" fillId="3" borderId="0" xfId="37" applyFont="1" applyFill="1"/>
    <xf numFmtId="0" fontId="5" fillId="4" borderId="0" xfId="37" applyFont="1" applyFill="1"/>
    <xf numFmtId="49" fontId="5" fillId="0" borderId="0" xfId="2" applyNumberFormat="1" applyFont="1" applyAlignment="1" applyProtection="1"/>
    <xf numFmtId="0" fontId="28" fillId="4" borderId="0" xfId="37" applyFont="1" applyFill="1"/>
    <xf numFmtId="0" fontId="32" fillId="4" borderId="0" xfId="2" applyFont="1" applyFill="1" applyAlignment="1" applyProtection="1"/>
    <xf numFmtId="0" fontId="5" fillId="4" borderId="7" xfId="37" applyFont="1" applyFill="1" applyBorder="1"/>
    <xf numFmtId="0" fontId="5" fillId="4" borderId="1" xfId="37" applyFont="1" applyFill="1" applyBorder="1"/>
    <xf numFmtId="0" fontId="5" fillId="4" borderId="8" xfId="37" applyFont="1" applyFill="1" applyBorder="1"/>
    <xf numFmtId="0" fontId="5" fillId="4" borderId="9" xfId="37" applyFont="1" applyFill="1" applyBorder="1"/>
    <xf numFmtId="0" fontId="5" fillId="4" borderId="0" xfId="37" applyFont="1" applyFill="1" applyBorder="1"/>
    <xf numFmtId="0" fontId="5" fillId="4" borderId="4" xfId="37" applyFont="1" applyFill="1" applyBorder="1"/>
    <xf numFmtId="0" fontId="5" fillId="4" borderId="4" xfId="37" applyFont="1" applyFill="1" applyBorder="1" applyAlignment="1"/>
    <xf numFmtId="0" fontId="5" fillId="4" borderId="10" xfId="37" applyFont="1" applyFill="1" applyBorder="1"/>
    <xf numFmtId="0" fontId="5" fillId="4" borderId="5" xfId="37" applyFont="1" applyFill="1" applyBorder="1"/>
    <xf numFmtId="0" fontId="28" fillId="4" borderId="11" xfId="37" applyFont="1" applyFill="1" applyBorder="1"/>
    <xf numFmtId="0" fontId="36" fillId="4" borderId="0" xfId="37" applyFont="1" applyFill="1"/>
    <xf numFmtId="0" fontId="28" fillId="0" borderId="0" xfId="37" applyFont="1"/>
    <xf numFmtId="0" fontId="22" fillId="4" borderId="0" xfId="37" applyFont="1" applyFill="1"/>
    <xf numFmtId="0" fontId="27" fillId="0" borderId="0" xfId="47" applyFont="1" applyAlignment="1">
      <alignment horizontal="left"/>
    </xf>
    <xf numFmtId="0" fontId="27" fillId="0" borderId="0" xfId="47" applyFont="1"/>
    <xf numFmtId="49" fontId="39" fillId="0" borderId="0" xfId="40" applyNumberFormat="1" applyFont="1" applyAlignment="1">
      <alignment horizontal="left"/>
    </xf>
    <xf numFmtId="0" fontId="39" fillId="0" borderId="0" xfId="40" applyFont="1" applyAlignment="1">
      <alignment horizontal="left"/>
    </xf>
    <xf numFmtId="0" fontId="13" fillId="0" borderId="0" xfId="36" applyFont="1"/>
    <xf numFmtId="0" fontId="5" fillId="0" borderId="0" xfId="36" applyFont="1"/>
    <xf numFmtId="0" fontId="28" fillId="0" borderId="0" xfId="36" applyFont="1"/>
    <xf numFmtId="0" fontId="27" fillId="4" borderId="0" xfId="47" applyFont="1" applyFill="1"/>
    <xf numFmtId="0" fontId="41" fillId="0" borderId="0" xfId="36" applyFont="1" applyAlignment="1">
      <alignment horizontal="left" vertical="center"/>
    </xf>
    <xf numFmtId="0" fontId="23" fillId="0" borderId="0" xfId="36" applyFont="1" applyFill="1" applyAlignment="1">
      <alignment horizontal="center" vertical="center"/>
    </xf>
    <xf numFmtId="0" fontId="42" fillId="0" borderId="0" xfId="36" applyFont="1" applyAlignment="1">
      <alignment horizontal="center" vertical="center"/>
    </xf>
    <xf numFmtId="0" fontId="23" fillId="0" borderId="0" xfId="36" applyFont="1" applyAlignment="1">
      <alignment horizontal="center" vertical="center"/>
    </xf>
    <xf numFmtId="0" fontId="5" fillId="0" borderId="0" xfId="36" applyFont="1" applyAlignment="1">
      <alignment vertical="center"/>
    </xf>
    <xf numFmtId="0" fontId="5" fillId="0" borderId="0" xfId="36" applyFont="1" applyFill="1" applyAlignment="1">
      <alignment vertical="center"/>
    </xf>
    <xf numFmtId="0" fontId="23" fillId="0" borderId="1" xfId="36" applyFont="1" applyBorder="1" applyAlignment="1">
      <alignment horizontal="center" vertical="center"/>
    </xf>
    <xf numFmtId="0" fontId="5" fillId="0" borderId="12" xfId="36" applyFont="1" applyFill="1" applyBorder="1" applyAlignment="1">
      <alignment horizontal="center" vertical="center" wrapText="1"/>
    </xf>
    <xf numFmtId="0" fontId="5" fillId="0" borderId="13" xfId="93" applyFont="1" applyFill="1" applyBorder="1" applyAlignment="1">
      <alignment horizontal="center" vertical="center" wrapText="1"/>
    </xf>
    <xf numFmtId="0" fontId="5" fillId="0" borderId="14" xfId="93" applyFont="1" applyFill="1" applyBorder="1" applyAlignment="1">
      <alignment horizontal="center" vertical="center" wrapText="1"/>
    </xf>
    <xf numFmtId="0" fontId="5" fillId="0" borderId="15" xfId="93" applyFont="1" applyFill="1" applyBorder="1" applyAlignment="1">
      <alignment horizontal="center" vertical="center" wrapText="1"/>
    </xf>
    <xf numFmtId="0" fontId="5" fillId="0" borderId="12" xfId="93" applyFont="1" applyFill="1" applyBorder="1" applyAlignment="1">
      <alignment horizontal="center" vertical="center" wrapText="1"/>
    </xf>
    <xf numFmtId="0" fontId="18" fillId="0" borderId="0" xfId="36" applyFont="1" applyFill="1"/>
    <xf numFmtId="0" fontId="18" fillId="0" borderId="10" xfId="93" applyFont="1" applyFill="1" applyBorder="1" applyAlignment="1">
      <alignment horizontal="centerContinuous"/>
    </xf>
    <xf numFmtId="0" fontId="44" fillId="0" borderId="0" xfId="36" applyFont="1"/>
    <xf numFmtId="0" fontId="18" fillId="0" borderId="9" xfId="93" applyFont="1" applyFill="1" applyBorder="1" applyAlignment="1">
      <alignment horizontal="centerContinuous" vertical="center"/>
    </xf>
    <xf numFmtId="184" fontId="18" fillId="0" borderId="0" xfId="26" applyFont="1" applyFill="1" applyBorder="1" applyAlignment="1">
      <alignment horizontal="right" vertical="center" indent="1"/>
    </xf>
    <xf numFmtId="0" fontId="44" fillId="0" borderId="0" xfId="36" applyFont="1" applyFill="1"/>
    <xf numFmtId="0" fontId="18" fillId="0" borderId="9" xfId="36" applyFont="1" applyBorder="1" applyAlignment="1">
      <alignment horizontal="center"/>
    </xf>
    <xf numFmtId="0" fontId="18" fillId="0" borderId="9" xfId="93" applyFont="1" applyFill="1" applyBorder="1" applyAlignment="1">
      <alignment horizontal="centerContinuous"/>
    </xf>
    <xf numFmtId="0" fontId="44" fillId="0" borderId="0" xfId="36" quotePrefix="1" applyFont="1"/>
    <xf numFmtId="0" fontId="2" fillId="0" borderId="0" xfId="36" applyFont="1"/>
    <xf numFmtId="0" fontId="2" fillId="0" borderId="0" xfId="36" applyFont="1" applyFill="1"/>
    <xf numFmtId="0" fontId="44" fillId="0" borderId="0" xfId="36" applyFont="1" applyBorder="1"/>
    <xf numFmtId="0" fontId="44" fillId="0" borderId="0" xfId="36" applyFont="1" applyAlignment="1">
      <alignment horizontal="left"/>
    </xf>
    <xf numFmtId="1" fontId="44" fillId="0" borderId="0" xfId="36" applyNumberFormat="1" applyFont="1" applyFill="1"/>
    <xf numFmtId="1" fontId="44" fillId="0" borderId="0" xfId="36" applyNumberFormat="1" applyFont="1"/>
    <xf numFmtId="0" fontId="44" fillId="0" borderId="0" xfId="36" applyFont="1" applyFill="1" applyBorder="1"/>
    <xf numFmtId="0" fontId="18" fillId="0" borderId="0" xfId="36" applyFont="1"/>
    <xf numFmtId="0" fontId="5" fillId="0" borderId="0" xfId="36" applyFont="1" applyFill="1"/>
    <xf numFmtId="184" fontId="18" fillId="0" borderId="0" xfId="26" applyFont="1" applyFill="1" applyBorder="1" applyAlignment="1">
      <alignment horizontal="right" indent="1"/>
    </xf>
    <xf numFmtId="184" fontId="45" fillId="0" borderId="0" xfId="26" applyFont="1" applyFill="1" applyBorder="1" applyAlignment="1">
      <alignment horizontal="right" indent="1"/>
    </xf>
    <xf numFmtId="191" fontId="18" fillId="0" borderId="0" xfId="26" applyNumberFormat="1" applyFont="1" applyFill="1" applyBorder="1" applyAlignment="1">
      <alignment horizontal="right" indent="1"/>
    </xf>
    <xf numFmtId="0" fontId="22" fillId="0" borderId="0" xfId="36" applyFont="1" applyAlignment="1">
      <alignment horizontal="left" vertical="center"/>
    </xf>
    <xf numFmtId="0" fontId="5" fillId="0" borderId="0" xfId="36" applyFont="1" applyFill="1" applyBorder="1" applyAlignment="1">
      <alignment vertical="center"/>
    </xf>
    <xf numFmtId="0" fontId="44" fillId="0" borderId="0" xfId="36" applyFont="1" applyBorder="1" applyAlignment="1">
      <alignment horizontal="left" indent="1"/>
    </xf>
    <xf numFmtId="0" fontId="41" fillId="0" borderId="0" xfId="94" applyFont="1"/>
    <xf numFmtId="0" fontId="41" fillId="0" borderId="0" xfId="94" applyFont="1" applyAlignment="1">
      <alignment horizontal="left"/>
    </xf>
    <xf numFmtId="0" fontId="41" fillId="0" borderId="0" xfId="94" applyFont="1" applyFill="1" applyAlignment="1">
      <alignment horizontal="left"/>
    </xf>
    <xf numFmtId="0" fontId="5" fillId="0" borderId="0" xfId="94" applyFont="1" applyFill="1"/>
    <xf numFmtId="0" fontId="23" fillId="5" borderId="0" xfId="36" applyFont="1" applyFill="1" applyAlignment="1">
      <alignment horizontal="center" vertical="center"/>
    </xf>
    <xf numFmtId="0" fontId="41" fillId="0" borderId="0" xfId="94" applyFont="1" applyFill="1"/>
    <xf numFmtId="0" fontId="47" fillId="0" borderId="0" xfId="94" applyFont="1" applyFill="1" applyAlignment="1">
      <alignment horizontal="left"/>
    </xf>
    <xf numFmtId="0" fontId="5" fillId="0" borderId="0" xfId="94" applyFont="1"/>
    <xf numFmtId="0" fontId="47" fillId="0" borderId="0" xfId="94" applyFont="1" applyAlignment="1">
      <alignment horizontal="left"/>
    </xf>
    <xf numFmtId="186" fontId="48" fillId="0" borderId="0" xfId="33" applyFont="1" applyFill="1" applyAlignment="1">
      <alignment horizontal="right" vertical="center" indent="1"/>
    </xf>
    <xf numFmtId="0" fontId="5" fillId="0" borderId="0" xfId="94" applyFont="1" applyBorder="1" applyAlignment="1">
      <alignment horizontal="centerContinuous"/>
    </xf>
    <xf numFmtId="192" fontId="5" fillId="0" borderId="1" xfId="94" applyNumberFormat="1" applyFont="1" applyBorder="1" applyAlignment="1">
      <alignment horizontal="centerContinuous"/>
    </xf>
    <xf numFmtId="0" fontId="5" fillId="0" borderId="1" xfId="94" applyFont="1" applyBorder="1" applyAlignment="1">
      <alignment horizontal="centerContinuous"/>
    </xf>
    <xf numFmtId="0" fontId="5" fillId="0" borderId="1" xfId="94" applyFont="1" applyFill="1" applyBorder="1" applyAlignment="1">
      <alignment horizontal="centerContinuous"/>
    </xf>
    <xf numFmtId="0" fontId="5" fillId="0" borderId="0" xfId="94" applyFont="1" applyBorder="1"/>
    <xf numFmtId="0" fontId="5" fillId="0" borderId="0" xfId="94" applyFont="1" applyAlignment="1">
      <alignment vertical="top"/>
    </xf>
    <xf numFmtId="0" fontId="5" fillId="0" borderId="13" xfId="94" applyFont="1" applyFill="1" applyBorder="1" applyAlignment="1">
      <alignment horizontal="center" vertical="center"/>
    </xf>
    <xf numFmtId="0" fontId="5" fillId="0" borderId="12" xfId="94" applyFont="1" applyFill="1" applyBorder="1" applyAlignment="1">
      <alignment horizontal="center" vertical="center"/>
    </xf>
    <xf numFmtId="0" fontId="5" fillId="0" borderId="15" xfId="94" applyFont="1" applyFill="1" applyBorder="1" applyAlignment="1">
      <alignment horizontal="center" vertical="center"/>
    </xf>
    <xf numFmtId="0" fontId="5" fillId="0" borderId="0" xfId="94" applyFont="1" applyBorder="1" applyAlignment="1">
      <alignment horizontal="center" vertical="center"/>
    </xf>
    <xf numFmtId="0" fontId="5" fillId="0" borderId="0" xfId="94" applyFont="1" applyBorder="1" applyAlignment="1">
      <alignment vertical="top"/>
    </xf>
    <xf numFmtId="0" fontId="18" fillId="0" borderId="0" xfId="94" applyFont="1" applyBorder="1" applyAlignment="1">
      <alignment vertical="top"/>
    </xf>
    <xf numFmtId="0" fontId="18" fillId="0" borderId="0" xfId="94" applyFont="1" applyFill="1" applyBorder="1" applyAlignment="1">
      <alignment horizontal="centerContinuous" vertical="center"/>
    </xf>
    <xf numFmtId="0" fontId="18" fillId="0" borderId="0" xfId="94" applyFont="1" applyAlignment="1">
      <alignment vertical="top"/>
    </xf>
    <xf numFmtId="0" fontId="18" fillId="0" borderId="0" xfId="94" applyFont="1" applyFill="1" applyBorder="1"/>
    <xf numFmtId="189" fontId="18" fillId="0" borderId="0" xfId="94" applyNumberFormat="1" applyFont="1" applyFill="1" applyBorder="1" applyAlignment="1">
      <alignment horizontal="left" vertical="center" indent="1"/>
    </xf>
    <xf numFmtId="0" fontId="18" fillId="0" borderId="0" xfId="94" applyFont="1" applyFill="1"/>
    <xf numFmtId="0" fontId="18" fillId="0" borderId="0" xfId="94" applyFont="1" applyFill="1" applyBorder="1" applyAlignment="1">
      <alignment horizontal="left" vertical="center"/>
    </xf>
    <xf numFmtId="186" fontId="18" fillId="0" borderId="0" xfId="33" applyFont="1" applyFill="1" applyAlignment="1">
      <alignment horizontal="right" vertical="center" indent="1"/>
    </xf>
    <xf numFmtId="0" fontId="18" fillId="0" borderId="0" xfId="94" applyFont="1" applyFill="1" applyAlignment="1"/>
    <xf numFmtId="189" fontId="18" fillId="0" borderId="0" xfId="94" applyNumberFormat="1" applyFont="1" applyFill="1" applyBorder="1" applyAlignment="1">
      <alignment horizontal="left" vertical="center" indent="5"/>
    </xf>
    <xf numFmtId="194" fontId="18" fillId="0" borderId="0" xfId="94" applyNumberFormat="1" applyFont="1" applyFill="1"/>
    <xf numFmtId="196" fontId="18" fillId="0" borderId="0" xfId="93" applyNumberFormat="1" applyFont="1" applyFill="1" applyBorder="1"/>
    <xf numFmtId="186" fontId="18" fillId="0" borderId="0" xfId="33" quotePrefix="1" applyFont="1" applyFill="1" applyAlignment="1">
      <alignment horizontal="right" vertical="center" indent="1"/>
    </xf>
    <xf numFmtId="193" fontId="18" fillId="0" borderId="0" xfId="33" applyNumberFormat="1" applyFont="1" applyFill="1" applyBorder="1" applyAlignment="1">
      <alignment horizontal="right" vertical="center" indent="1"/>
    </xf>
    <xf numFmtId="14" fontId="18" fillId="0" borderId="0" xfId="94" applyNumberFormat="1" applyFont="1" applyFill="1" applyBorder="1"/>
    <xf numFmtId="1" fontId="18" fillId="0" borderId="0" xfId="94" applyNumberFormat="1" applyFont="1" applyFill="1" applyBorder="1"/>
    <xf numFmtId="0" fontId="18" fillId="0" borderId="9" xfId="94" applyFont="1" applyFill="1" applyBorder="1" applyAlignment="1">
      <alignment horizontal="center"/>
    </xf>
    <xf numFmtId="189" fontId="18" fillId="0" borderId="0" xfId="94" applyNumberFormat="1" applyFont="1" applyFill="1" applyBorder="1" applyAlignment="1">
      <alignment horizontal="left" indent="1"/>
    </xf>
    <xf numFmtId="189" fontId="18" fillId="0" borderId="0" xfId="94" applyNumberFormat="1" applyFont="1" applyFill="1" applyBorder="1" applyAlignment="1">
      <alignment horizontal="left" indent="2"/>
    </xf>
    <xf numFmtId="190" fontId="18" fillId="0" borderId="0" xfId="93" applyNumberFormat="1" applyFont="1" applyFill="1" applyBorder="1" applyAlignment="1">
      <alignment horizontal="right" indent="1"/>
    </xf>
    <xf numFmtId="0" fontId="18" fillId="0" borderId="0" xfId="94" applyFont="1" applyFill="1" applyBorder="1" applyAlignment="1">
      <alignment vertical="top"/>
    </xf>
    <xf numFmtId="198" fontId="18" fillId="0" borderId="0" xfId="94" applyNumberFormat="1" applyFont="1" applyFill="1" applyBorder="1" applyAlignment="1">
      <alignment horizontal="left" indent="1"/>
    </xf>
    <xf numFmtId="0" fontId="18" fillId="0" borderId="9" xfId="94" applyFont="1" applyFill="1" applyBorder="1" applyAlignment="1">
      <alignment horizontal="centerContinuous" vertical="center"/>
    </xf>
    <xf numFmtId="0" fontId="18" fillId="0" borderId="0" xfId="94" applyFont="1" applyFill="1" applyAlignment="1">
      <alignment vertical="top"/>
    </xf>
    <xf numFmtId="193" fontId="18" fillId="0" borderId="0" xfId="36" applyNumberFormat="1" applyFont="1" applyFill="1" applyBorder="1" applyAlignment="1">
      <alignment horizontal="right" vertical="center" indent="1"/>
    </xf>
    <xf numFmtId="193" fontId="18" fillId="0" borderId="0" xfId="26" applyNumberFormat="1" applyFont="1" applyFill="1" applyBorder="1" applyAlignment="1">
      <alignment horizontal="right" vertical="center" indent="1"/>
    </xf>
    <xf numFmtId="199" fontId="18" fillId="0" borderId="0" xfId="33" applyNumberFormat="1" applyFont="1" applyFill="1" applyAlignment="1">
      <alignment horizontal="right" vertical="center" indent="1"/>
    </xf>
    <xf numFmtId="189" fontId="18" fillId="0" borderId="0" xfId="94" applyNumberFormat="1" applyFont="1" applyFill="1" applyBorder="1"/>
    <xf numFmtId="184" fontId="18" fillId="0" borderId="0" xfId="26" quotePrefix="1" applyFont="1" applyFill="1" applyBorder="1" applyAlignment="1">
      <alignment horizontal="right" vertical="center" indent="1"/>
    </xf>
    <xf numFmtId="193" fontId="18" fillId="0" borderId="0" xfId="33" applyNumberFormat="1" applyFont="1" applyFill="1" applyAlignment="1">
      <alignment horizontal="right" vertical="center" indent="1"/>
    </xf>
    <xf numFmtId="193" fontId="18" fillId="0" borderId="0" xfId="36" quotePrefix="1" applyNumberFormat="1" applyFont="1" applyFill="1" applyBorder="1" applyAlignment="1">
      <alignment horizontal="right" vertical="center" indent="1"/>
    </xf>
    <xf numFmtId="193" fontId="18" fillId="0" borderId="0" xfId="36" applyNumberFormat="1" applyFont="1" applyFill="1" applyBorder="1" applyAlignment="1">
      <alignment horizontal="right" vertical="center"/>
    </xf>
    <xf numFmtId="198" fontId="18" fillId="0" borderId="0" xfId="94" applyNumberFormat="1" applyFont="1" applyFill="1" applyBorder="1" applyAlignment="1"/>
    <xf numFmtId="190" fontId="18" fillId="0" borderId="0" xfId="33" applyNumberFormat="1" applyFont="1" applyFill="1" applyAlignment="1">
      <alignment horizontal="right" vertical="center" indent="1"/>
    </xf>
    <xf numFmtId="193" fontId="18" fillId="0" borderId="0" xfId="26" quotePrefix="1" applyNumberFormat="1" applyFont="1" applyFill="1" applyBorder="1" applyAlignment="1">
      <alignment horizontal="right" vertical="center" indent="1"/>
    </xf>
    <xf numFmtId="0" fontId="23" fillId="0" borderId="0" xfId="94" applyFont="1" applyBorder="1" applyAlignment="1">
      <alignment horizontal="left" vertical="center"/>
    </xf>
    <xf numFmtId="188" fontId="44" fillId="0" borderId="0" xfId="92" quotePrefix="1" applyFont="1" applyFill="1">
      <alignment horizontal="left"/>
    </xf>
    <xf numFmtId="0" fontId="44" fillId="0" borderId="0" xfId="94" applyFont="1" applyFill="1" applyBorder="1" applyAlignment="1">
      <alignment horizontal="center"/>
    </xf>
    <xf numFmtId="194" fontId="18" fillId="0" borderId="0" xfId="93" applyNumberFormat="1" applyFont="1" applyFill="1" applyBorder="1"/>
    <xf numFmtId="0" fontId="44" fillId="0" borderId="0" xfId="94" applyFont="1" applyFill="1" applyBorder="1"/>
    <xf numFmtId="0" fontId="44" fillId="0" borderId="0" xfId="94" applyFont="1" applyFill="1"/>
    <xf numFmtId="0" fontId="23" fillId="0" borderId="0" xfId="94" applyFont="1"/>
    <xf numFmtId="188" fontId="44" fillId="0" borderId="0" xfId="92" applyFont="1" applyFill="1">
      <alignment horizontal="left"/>
    </xf>
    <xf numFmtId="3" fontId="44" fillId="0" borderId="0" xfId="94" applyNumberFormat="1" applyFont="1" applyFill="1" applyBorder="1"/>
    <xf numFmtId="196" fontId="44" fillId="0" borderId="0" xfId="93" applyNumberFormat="1" applyFont="1" applyFill="1" applyBorder="1"/>
    <xf numFmtId="0" fontId="44" fillId="0" borderId="0" xfId="93" applyFont="1" applyFill="1"/>
    <xf numFmtId="0" fontId="44" fillId="0" borderId="0" xfId="94" applyFont="1" applyFill="1" applyAlignment="1">
      <alignment horizontal="center"/>
    </xf>
    <xf numFmtId="3" fontId="44" fillId="0" borderId="0" xfId="94" applyNumberFormat="1" applyFont="1" applyFill="1"/>
    <xf numFmtId="0" fontId="44" fillId="0" borderId="0" xfId="93" applyFont="1" applyFill="1" applyAlignment="1">
      <alignment horizontal="right"/>
    </xf>
    <xf numFmtId="194" fontId="23" fillId="0" borderId="0" xfId="94" applyNumberFormat="1" applyFont="1"/>
    <xf numFmtId="0" fontId="23" fillId="0" borderId="0" xfId="94" applyFont="1" applyFill="1"/>
    <xf numFmtId="0" fontId="22" fillId="0" borderId="0" xfId="94" applyFont="1"/>
    <xf numFmtId="186" fontId="18" fillId="0" borderId="0" xfId="93" applyNumberFormat="1" applyFont="1" applyFill="1" applyBorder="1" applyAlignment="1">
      <alignment horizontal="right" indent="1"/>
    </xf>
    <xf numFmtId="189" fontId="18" fillId="0" borderId="0" xfId="94" applyNumberFormat="1" applyFont="1" applyFill="1" applyBorder="1" applyAlignment="1">
      <alignment horizontal="left" indent="5"/>
    </xf>
    <xf numFmtId="186" fontId="18" fillId="0" borderId="0" xfId="33" applyFont="1" applyFill="1" applyAlignment="1">
      <alignment horizontal="right" indent="1"/>
    </xf>
    <xf numFmtId="186" fontId="18" fillId="0" borderId="0" xfId="33" applyFont="1" applyFill="1" applyBorder="1" applyAlignment="1">
      <alignment horizontal="right" indent="1"/>
    </xf>
    <xf numFmtId="193" fontId="18" fillId="0" borderId="0" xfId="33" applyNumberFormat="1" applyFont="1" applyFill="1" applyBorder="1" applyAlignment="1">
      <alignment horizontal="right" indent="1"/>
    </xf>
    <xf numFmtId="186" fontId="51" fillId="0" borderId="0" xfId="33" applyFont="1" applyFill="1" applyAlignment="1">
      <alignment horizontal="right" indent="1"/>
    </xf>
    <xf numFmtId="193" fontId="51" fillId="0" borderId="0" xfId="33" applyNumberFormat="1" applyFont="1" applyFill="1" applyBorder="1" applyAlignment="1">
      <alignment horizontal="right" indent="1"/>
    </xf>
    <xf numFmtId="197" fontId="18" fillId="0" borderId="0" xfId="33" applyNumberFormat="1" applyFont="1" applyFill="1" applyBorder="1" applyAlignment="1">
      <alignment horizontal="right" indent="1"/>
    </xf>
    <xf numFmtId="186" fontId="18" fillId="0" borderId="0" xfId="33" quotePrefix="1" applyFont="1" applyFill="1" applyAlignment="1">
      <alignment horizontal="right" indent="1"/>
    </xf>
    <xf numFmtId="186" fontId="51" fillId="0" borderId="0" xfId="33" applyFont="1" applyFill="1" applyBorder="1" applyAlignment="1">
      <alignment horizontal="right" indent="1"/>
    </xf>
    <xf numFmtId="186" fontId="51" fillId="0" borderId="0" xfId="33" quotePrefix="1" applyFont="1" applyFill="1" applyAlignment="1">
      <alignment horizontal="right" indent="1"/>
    </xf>
    <xf numFmtId="0" fontId="51" fillId="0" borderId="0" xfId="94" applyFont="1" applyFill="1" applyBorder="1" applyAlignment="1">
      <alignment horizontal="right" vertical="center"/>
    </xf>
    <xf numFmtId="186" fontId="51" fillId="0" borderId="0" xfId="33" applyFont="1" applyFill="1" applyAlignment="1">
      <alignment horizontal="right" vertical="center" indent="1"/>
    </xf>
    <xf numFmtId="195" fontId="51" fillId="0" borderId="0" xfId="33" applyNumberFormat="1" applyFont="1" applyFill="1" applyAlignment="1">
      <alignment horizontal="right" vertical="center" indent="1"/>
    </xf>
    <xf numFmtId="196" fontId="51" fillId="0" borderId="0" xfId="93" applyNumberFormat="1" applyFont="1" applyFill="1" applyBorder="1"/>
    <xf numFmtId="0" fontId="51" fillId="0" borderId="0" xfId="94" applyFont="1" applyFill="1" applyBorder="1" applyAlignment="1">
      <alignment horizontal="right"/>
    </xf>
    <xf numFmtId="0" fontId="43" fillId="0" borderId="0" xfId="36" applyFont="1"/>
    <xf numFmtId="0" fontId="5" fillId="0" borderId="1" xfId="36" applyFont="1" applyBorder="1"/>
    <xf numFmtId="0" fontId="5" fillId="0" borderId="0" xfId="36" applyFont="1" applyBorder="1"/>
    <xf numFmtId="0" fontId="5" fillId="0" borderId="12" xfId="36" applyFont="1" applyBorder="1" applyAlignment="1">
      <alignment horizontal="center" vertical="center" wrapText="1"/>
    </xf>
    <xf numFmtId="0" fontId="5" fillId="0" borderId="13" xfId="36" applyFont="1" applyBorder="1" applyAlignment="1">
      <alignment horizontal="center" vertical="center"/>
    </xf>
    <xf numFmtId="0" fontId="5" fillId="0" borderId="12" xfId="36" applyFont="1" applyBorder="1" applyAlignment="1">
      <alignment horizontal="center" vertical="center"/>
    </xf>
    <xf numFmtId="0" fontId="5" fillId="0" borderId="15" xfId="36" applyFont="1" applyBorder="1" applyAlignment="1">
      <alignment horizontal="center" vertical="center"/>
    </xf>
    <xf numFmtId="0" fontId="5" fillId="0" borderId="13" xfId="36" applyFont="1" applyFill="1" applyBorder="1" applyAlignment="1">
      <alignment horizontal="center" vertical="center"/>
    </xf>
    <xf numFmtId="0" fontId="5" fillId="0" borderId="14" xfId="36" applyFont="1" applyFill="1" applyBorder="1" applyAlignment="1">
      <alignment horizontal="center" vertical="center"/>
    </xf>
    <xf numFmtId="0" fontId="18" fillId="0" borderId="0" xfId="36" applyFont="1" applyBorder="1" applyAlignment="1">
      <alignment horizontal="left" indent="1"/>
    </xf>
    <xf numFmtId="198" fontId="18" fillId="0" borderId="0" xfId="36" applyNumberFormat="1" applyFont="1" applyAlignment="1">
      <alignment horizontal="left" indent="1"/>
    </xf>
    <xf numFmtId="193" fontId="18" fillId="0" borderId="0" xfId="36" applyNumberFormat="1" applyFont="1" applyFill="1" applyAlignment="1">
      <alignment horizontal="right" indent="1"/>
    </xf>
    <xf numFmtId="193" fontId="18" fillId="0" borderId="0" xfId="36" quotePrefix="1" applyNumberFormat="1" applyFont="1" applyFill="1" applyAlignment="1">
      <alignment horizontal="right" indent="1"/>
    </xf>
    <xf numFmtId="0" fontId="18" fillId="0" borderId="0" xfId="36" applyFont="1" applyFill="1" applyBorder="1" applyAlignment="1">
      <alignment horizontal="left" indent="1"/>
    </xf>
    <xf numFmtId="190" fontId="18" fillId="0" borderId="0" xfId="36" applyNumberFormat="1" applyFont="1" applyFill="1" applyAlignment="1">
      <alignment horizontal="right" indent="1"/>
    </xf>
    <xf numFmtId="193" fontId="18" fillId="0" borderId="0" xfId="36" applyNumberFormat="1" applyFont="1" applyFill="1" applyAlignment="1">
      <alignment horizontal="right" vertical="center" indent="1"/>
    </xf>
    <xf numFmtId="198" fontId="18" fillId="0" borderId="0" xfId="36" applyNumberFormat="1" applyFont="1" applyAlignment="1">
      <alignment horizontal="left" indent="3"/>
    </xf>
    <xf numFmtId="0" fontId="5" fillId="0" borderId="0" xfId="36" quotePrefix="1" applyFont="1"/>
    <xf numFmtId="0" fontId="44" fillId="0" borderId="0" xfId="36" applyFont="1" applyAlignment="1">
      <alignment horizontal="left" indent="1"/>
    </xf>
    <xf numFmtId="0" fontId="22" fillId="0" borderId="0" xfId="36" applyFont="1"/>
    <xf numFmtId="49" fontId="18" fillId="0" borderId="0" xfId="36" applyNumberFormat="1" applyFont="1" applyBorder="1" applyAlignment="1">
      <alignment horizontal="left" indent="1"/>
    </xf>
    <xf numFmtId="193" fontId="51" fillId="0" borderId="0" xfId="36" quotePrefix="1" applyNumberFormat="1" applyFont="1" applyFill="1" applyAlignment="1">
      <alignment horizontal="right" indent="1"/>
    </xf>
    <xf numFmtId="193" fontId="51" fillId="0" borderId="0" xfId="36" applyNumberFormat="1" applyFont="1" applyFill="1" applyAlignment="1">
      <alignment horizontal="right" indent="1"/>
    </xf>
    <xf numFmtId="193" fontId="45" fillId="0" borderId="0" xfId="36" applyNumberFormat="1" applyFont="1" applyFill="1" applyAlignment="1">
      <alignment horizontal="right" indent="1"/>
    </xf>
    <xf numFmtId="193" fontId="55" fillId="0" borderId="0" xfId="36" applyNumberFormat="1" applyFont="1" applyFill="1" applyAlignment="1">
      <alignment horizontal="right" indent="1"/>
    </xf>
    <xf numFmtId="202" fontId="18" fillId="0" borderId="0" xfId="36" applyNumberFormat="1" applyFont="1" applyFill="1" applyAlignment="1">
      <alignment horizontal="right" indent="2"/>
    </xf>
    <xf numFmtId="193" fontId="45" fillId="0" borderId="0" xfId="36" quotePrefix="1" applyNumberFormat="1" applyFont="1" applyFill="1" applyAlignment="1">
      <alignment horizontal="right" indent="1"/>
    </xf>
    <xf numFmtId="190" fontId="45" fillId="0" borderId="0" xfId="36" applyNumberFormat="1" applyFont="1" applyFill="1" applyAlignment="1">
      <alignment horizontal="right" indent="1"/>
    </xf>
    <xf numFmtId="190" fontId="55" fillId="0" borderId="0" xfId="36" quotePrefix="1" applyNumberFormat="1" applyFont="1" applyFill="1" applyAlignment="1">
      <alignment horizontal="right" indent="1"/>
    </xf>
    <xf numFmtId="201" fontId="18" fillId="0" borderId="0" xfId="36" applyNumberFormat="1" applyFont="1" applyFill="1" applyAlignment="1">
      <alignment horizontal="right" indent="2"/>
    </xf>
    <xf numFmtId="0" fontId="13" fillId="0" borderId="0" xfId="36" applyFont="1" applyAlignment="1">
      <alignment horizontal="left" vertical="center"/>
    </xf>
    <xf numFmtId="0" fontId="56" fillId="0" borderId="0" xfId="36" applyFont="1" applyAlignment="1">
      <alignment vertical="center"/>
    </xf>
    <xf numFmtId="0" fontId="56" fillId="0" borderId="0" xfId="36" applyFont="1" applyAlignment="1">
      <alignment horizontal="left" vertical="center" indent="1"/>
    </xf>
    <xf numFmtId="0" fontId="57" fillId="0" borderId="0" xfId="36" applyFont="1" applyAlignment="1">
      <alignment horizontal="left" vertical="center"/>
    </xf>
    <xf numFmtId="0" fontId="22" fillId="0" borderId="0" xfId="36" applyFont="1" applyAlignment="1">
      <alignment vertical="center"/>
    </xf>
    <xf numFmtId="0" fontId="22" fillId="0" borderId="0" xfId="36" applyFont="1" applyAlignment="1">
      <alignment horizontal="left" vertical="center" indent="1"/>
    </xf>
    <xf numFmtId="0" fontId="44" fillId="0" borderId="1" xfId="36" applyFont="1" applyBorder="1" applyAlignment="1">
      <alignment horizontal="left" indent="1"/>
    </xf>
    <xf numFmtId="3" fontId="22" fillId="0" borderId="0" xfId="36" applyNumberFormat="1" applyFont="1" applyAlignment="1">
      <alignment horizontal="center" vertical="center"/>
    </xf>
    <xf numFmtId="3" fontId="2" fillId="0" borderId="0" xfId="36" applyNumberFormat="1"/>
    <xf numFmtId="0" fontId="2" fillId="0" borderId="0" xfId="36"/>
    <xf numFmtId="0" fontId="18" fillId="0" borderId="0" xfId="36" applyFont="1" applyAlignment="1">
      <alignment horizontal="center"/>
    </xf>
    <xf numFmtId="198" fontId="18" fillId="0" borderId="9" xfId="36" applyNumberFormat="1" applyFont="1" applyBorder="1" applyAlignment="1">
      <alignment horizontal="left" indent="1"/>
    </xf>
    <xf numFmtId="0" fontId="21" fillId="0" borderId="0" xfId="36" applyFont="1"/>
    <xf numFmtId="49" fontId="44" fillId="0" borderId="0" xfId="36" applyNumberFormat="1" applyFont="1" applyBorder="1" applyAlignment="1">
      <alignment horizontal="left"/>
    </xf>
    <xf numFmtId="0" fontId="44" fillId="0" borderId="0" xfId="36" applyFont="1" applyFill="1" applyAlignment="1">
      <alignment horizontal="left" indent="1"/>
    </xf>
    <xf numFmtId="0" fontId="44" fillId="0" borderId="0" xfId="36" applyFont="1" applyAlignment="1">
      <alignment horizontal="left" vertical="center" indent="1"/>
    </xf>
    <xf numFmtId="0" fontId="44" fillId="0" borderId="0" xfId="36" applyFont="1" applyAlignment="1"/>
    <xf numFmtId="204" fontId="44" fillId="0" borderId="0" xfId="36" applyNumberFormat="1" applyFont="1" applyFill="1" applyBorder="1" applyAlignment="1">
      <alignment horizontal="right"/>
    </xf>
    <xf numFmtId="204" fontId="2" fillId="0" borderId="0" xfId="36" applyNumberFormat="1"/>
    <xf numFmtId="184" fontId="2" fillId="0" borderId="0" xfId="36" applyNumberFormat="1"/>
    <xf numFmtId="0" fontId="5" fillId="0" borderId="12" xfId="36" applyFont="1" applyFill="1" applyBorder="1" applyAlignment="1">
      <alignment horizontal="center" vertical="center"/>
    </xf>
    <xf numFmtId="0" fontId="5" fillId="0" borderId="15" xfId="36" applyFont="1" applyFill="1" applyBorder="1" applyAlignment="1">
      <alignment horizontal="center" vertical="center"/>
    </xf>
    <xf numFmtId="0" fontId="22" fillId="0" borderId="0" xfId="36" applyFont="1" applyAlignment="1">
      <alignment horizontal="left"/>
    </xf>
    <xf numFmtId="203" fontId="51" fillId="0" borderId="9" xfId="36" applyNumberFormat="1" applyFont="1" applyBorder="1" applyAlignment="1">
      <alignment horizontal="left" indent="1"/>
    </xf>
    <xf numFmtId="0" fontId="5" fillId="0" borderId="0" xfId="36" applyFont="1" applyFill="1" applyBorder="1"/>
    <xf numFmtId="193" fontId="18" fillId="0" borderId="0" xfId="36" applyNumberFormat="1" applyFont="1" applyFill="1" applyBorder="1" applyAlignment="1">
      <alignment horizontal="right" indent="1"/>
    </xf>
    <xf numFmtId="202" fontId="18" fillId="0" borderId="0" xfId="36" applyNumberFormat="1" applyFont="1" applyFill="1" applyBorder="1" applyAlignment="1">
      <alignment horizontal="right" indent="1"/>
    </xf>
    <xf numFmtId="205" fontId="18" fillId="0" borderId="0" xfId="36" applyNumberFormat="1" applyFont="1" applyFill="1" applyBorder="1" applyAlignment="1">
      <alignment horizontal="right" indent="1"/>
    </xf>
    <xf numFmtId="0" fontId="18" fillId="0" borderId="5" xfId="94" applyFont="1" applyFill="1" applyBorder="1" applyAlignment="1">
      <alignment vertical="center"/>
    </xf>
    <xf numFmtId="189" fontId="18" fillId="0" borderId="5" xfId="93" applyNumberFormat="1" applyFont="1" applyBorder="1" applyAlignment="1">
      <alignment horizontal="left" indent="1"/>
    </xf>
    <xf numFmtId="189" fontId="18" fillId="0" borderId="0" xfId="93" applyNumberFormat="1" applyFont="1" applyBorder="1" applyAlignment="1">
      <alignment horizontal="left" indent="1"/>
    </xf>
    <xf numFmtId="189" fontId="18" fillId="0" borderId="0" xfId="93" applyNumberFormat="1" applyFont="1" applyBorder="1" applyAlignment="1">
      <alignment horizontal="left" indent="3"/>
    </xf>
    <xf numFmtId="189" fontId="18" fillId="0" borderId="0" xfId="93" applyNumberFormat="1" applyFont="1" applyFill="1" applyBorder="1" applyAlignment="1">
      <alignment horizontal="left" indent="1"/>
    </xf>
    <xf numFmtId="189" fontId="18" fillId="0" borderId="0" xfId="93" applyNumberFormat="1" applyFont="1" applyFill="1" applyBorder="1" applyAlignment="1">
      <alignment horizontal="left" indent="3"/>
    </xf>
    <xf numFmtId="49" fontId="18" fillId="0" borderId="0" xfId="93" applyNumberFormat="1" applyFont="1" applyBorder="1" applyAlignment="1">
      <alignment horizontal="left" indent="1"/>
    </xf>
    <xf numFmtId="0" fontId="41" fillId="0" borderId="0" xfId="94" applyFont="1" applyBorder="1"/>
    <xf numFmtId="0" fontId="18" fillId="0" borderId="0" xfId="94" applyFont="1" applyFill="1" applyBorder="1" applyAlignment="1">
      <alignment horizontal="center"/>
    </xf>
    <xf numFmtId="194" fontId="18" fillId="0" borderId="0" xfId="94" applyNumberFormat="1" applyFont="1" applyFill="1" applyBorder="1"/>
    <xf numFmtId="0" fontId="23" fillId="0" borderId="0" xfId="94" applyFont="1" applyBorder="1"/>
    <xf numFmtId="0" fontId="18" fillId="0" borderId="0" xfId="94" applyFont="1" applyFill="1" applyBorder="1" applyAlignment="1">
      <alignment vertical="center"/>
    </xf>
    <xf numFmtId="0" fontId="18" fillId="0" borderId="0" xfId="94" applyFont="1" applyFill="1" applyBorder="1" applyAlignment="1">
      <alignment horizontal="left" vertical="center" indent="1"/>
    </xf>
    <xf numFmtId="0" fontId="18" fillId="0" borderId="11" xfId="94" applyFont="1" applyFill="1" applyBorder="1" applyAlignment="1">
      <alignment horizontal="left" vertical="center" indent="1"/>
    </xf>
    <xf numFmtId="49" fontId="18" fillId="0" borderId="0" xfId="94" applyNumberFormat="1" applyFont="1" applyFill="1" applyBorder="1" applyAlignment="1">
      <alignment horizontal="left" indent="1"/>
    </xf>
    <xf numFmtId="189" fontId="18" fillId="0" borderId="0" xfId="94" applyNumberFormat="1" applyFont="1" applyFill="1" applyBorder="1" applyAlignment="1">
      <alignment horizontal="left" wrapText="1" indent="2"/>
    </xf>
    <xf numFmtId="189" fontId="18" fillId="0" borderId="0" xfId="94" applyNumberFormat="1" applyFont="1" applyFill="1" applyBorder="1" applyAlignment="1">
      <alignment horizontal="left" indent="3"/>
    </xf>
    <xf numFmtId="196" fontId="18" fillId="0" borderId="9" xfId="94" applyNumberFormat="1" applyFont="1" applyFill="1" applyBorder="1" applyAlignment="1">
      <alignment horizontal="center"/>
    </xf>
    <xf numFmtId="193" fontId="18" fillId="0" borderId="0" xfId="26" applyNumberFormat="1" applyFont="1" applyFill="1" applyBorder="1" applyAlignment="1">
      <alignment horizontal="right" indent="1"/>
    </xf>
    <xf numFmtId="199" fontId="18" fillId="0" borderId="0" xfId="33" applyNumberFormat="1" applyFont="1" applyFill="1" applyAlignment="1">
      <alignment horizontal="right" indent="1"/>
    </xf>
    <xf numFmtId="200" fontId="18" fillId="0" borderId="0" xfId="36" applyNumberFormat="1" applyFont="1" applyFill="1" applyBorder="1" applyAlignment="1">
      <alignment horizontal="right"/>
    </xf>
    <xf numFmtId="184" fontId="18" fillId="0" borderId="0" xfId="26" quotePrefix="1" applyFont="1" applyFill="1" applyBorder="1" applyAlignment="1">
      <alignment horizontal="right" indent="1"/>
    </xf>
    <xf numFmtId="193" fontId="18" fillId="0" borderId="0" xfId="33" applyNumberFormat="1" applyFont="1" applyFill="1" applyAlignment="1">
      <alignment horizontal="right" indent="1"/>
    </xf>
    <xf numFmtId="193" fontId="18" fillId="0" borderId="0" xfId="36" quotePrefix="1" applyNumberFormat="1" applyFont="1" applyFill="1" applyBorder="1" applyAlignment="1">
      <alignment horizontal="right" indent="1"/>
    </xf>
    <xf numFmtId="0" fontId="44" fillId="0" borderId="0" xfId="94" applyFont="1" applyFill="1" applyAlignment="1"/>
    <xf numFmtId="0" fontId="44" fillId="0" borderId="0" xfId="94" applyFont="1" applyFill="1" applyAlignment="1">
      <alignment horizontal="left" indent="1"/>
    </xf>
    <xf numFmtId="202" fontId="45" fillId="0" borderId="0" xfId="26" applyNumberFormat="1" applyFont="1" applyFill="1" applyBorder="1" applyAlignment="1">
      <alignment horizontal="right" indent="2"/>
    </xf>
    <xf numFmtId="0" fontId="23" fillId="0" borderId="0" xfId="36" applyFont="1" applyAlignment="1">
      <alignment horizontal="left"/>
    </xf>
    <xf numFmtId="205" fontId="18" fillId="0" borderId="0" xfId="33" applyNumberFormat="1" applyFont="1" applyFill="1" applyAlignment="1">
      <alignment horizontal="right" indent="1"/>
    </xf>
    <xf numFmtId="202" fontId="18" fillId="0" borderId="0" xfId="33" applyNumberFormat="1" applyFont="1" applyFill="1" applyAlignment="1">
      <alignment horizontal="right" indent="2"/>
    </xf>
    <xf numFmtId="205" fontId="51" fillId="0" borderId="0" xfId="33" applyNumberFormat="1" applyFont="1" applyFill="1" applyAlignment="1">
      <alignment horizontal="right" indent="1"/>
    </xf>
    <xf numFmtId="202" fontId="51" fillId="0" borderId="0" xfId="33" applyNumberFormat="1" applyFont="1" applyFill="1" applyAlignment="1">
      <alignment horizontal="right" indent="2"/>
    </xf>
    <xf numFmtId="0" fontId="18" fillId="0" borderId="0" xfId="94" applyFont="1" applyFill="1" applyBorder="1" applyAlignment="1">
      <alignment horizontal="center" vertical="center"/>
    </xf>
    <xf numFmtId="0" fontId="41" fillId="0" borderId="0" xfId="36" applyFont="1" applyFill="1" applyAlignment="1">
      <alignment horizontal="left"/>
    </xf>
    <xf numFmtId="186" fontId="5" fillId="0" borderId="0" xfId="36" applyNumberFormat="1" applyFont="1" applyFill="1" applyAlignment="1">
      <alignment horizontal="center"/>
    </xf>
    <xf numFmtId="0" fontId="5" fillId="0" borderId="0" xfId="36" applyFont="1" applyFill="1" applyAlignment="1">
      <alignment horizontal="center"/>
    </xf>
    <xf numFmtId="0" fontId="5" fillId="0" borderId="0" xfId="36" applyFont="1" applyFill="1" applyAlignment="1">
      <alignment horizontal="left"/>
    </xf>
    <xf numFmtId="0" fontId="5" fillId="0" borderId="1" xfId="36" applyFont="1" applyFill="1" applyBorder="1"/>
    <xf numFmtId="0" fontId="58" fillId="0" borderId="0" xfId="36" applyFont="1" applyFill="1"/>
    <xf numFmtId="0" fontId="44" fillId="0" borderId="5" xfId="36" applyFont="1" applyFill="1" applyBorder="1" applyAlignment="1">
      <alignment horizontal="left" indent="1"/>
    </xf>
    <xf numFmtId="0" fontId="44" fillId="0" borderId="10" xfId="36" applyFont="1" applyFill="1" applyBorder="1" applyAlignment="1">
      <alignment horizontal="center"/>
    </xf>
    <xf numFmtId="0" fontId="48" fillId="0" borderId="0" xfId="36" applyFont="1" applyFill="1"/>
    <xf numFmtId="190" fontId="18" fillId="0" borderId="0" xfId="36" applyNumberFormat="1" applyFont="1" applyFill="1"/>
    <xf numFmtId="0" fontId="18" fillId="0" borderId="9" xfId="36" applyFont="1" applyFill="1" applyBorder="1" applyAlignment="1">
      <alignment horizontal="center"/>
    </xf>
    <xf numFmtId="0" fontId="23" fillId="0" borderId="0" xfId="94" applyFont="1" applyFill="1" applyBorder="1" applyAlignment="1">
      <alignment vertical="top"/>
    </xf>
    <xf numFmtId="0" fontId="44" fillId="0" borderId="9" xfId="94" applyFont="1" applyFill="1" applyBorder="1" applyAlignment="1">
      <alignment horizontal="left" indent="1"/>
    </xf>
    <xf numFmtId="0" fontId="23" fillId="0" borderId="0" xfId="94" applyFont="1" applyFill="1" applyAlignment="1">
      <alignment vertical="top"/>
    </xf>
    <xf numFmtId="0" fontId="18" fillId="0" borderId="0" xfId="36" applyFont="1" applyFill="1" applyBorder="1"/>
    <xf numFmtId="0" fontId="21" fillId="0" borderId="0" xfId="36" applyFont="1" applyFill="1"/>
    <xf numFmtId="0" fontId="18" fillId="0" borderId="0" xfId="94" applyFont="1" applyFill="1" applyBorder="1" applyAlignment="1">
      <alignment horizontal="center" vertical="center" wrapText="1"/>
    </xf>
    <xf numFmtId="0" fontId="5" fillId="0" borderId="9" xfId="36" applyFont="1" applyFill="1" applyBorder="1"/>
    <xf numFmtId="49" fontId="44" fillId="0" borderId="0" xfId="36" applyNumberFormat="1" applyFont="1" applyFill="1" applyBorder="1" applyAlignment="1">
      <alignment horizontal="left"/>
    </xf>
    <xf numFmtId="0" fontId="22" fillId="0" borderId="0" xfId="36" applyFont="1" applyFill="1" applyAlignment="1">
      <alignment horizontal="left"/>
    </xf>
    <xf numFmtId="186" fontId="22" fillId="0" borderId="0" xfId="36" applyNumberFormat="1" applyFont="1" applyFill="1" applyAlignment="1">
      <alignment horizontal="left"/>
    </xf>
    <xf numFmtId="198" fontId="18" fillId="0" borderId="0" xfId="36" applyNumberFormat="1" applyFont="1" applyFill="1" applyBorder="1" applyAlignment="1">
      <alignment horizontal="left" indent="1"/>
    </xf>
    <xf numFmtId="198" fontId="18" fillId="0" borderId="0" xfId="36" applyNumberFormat="1" applyFont="1" applyFill="1" applyBorder="1" applyAlignment="1">
      <alignment horizontal="left" indent="2"/>
    </xf>
    <xf numFmtId="0" fontId="18" fillId="0" borderId="9" xfId="36" applyFont="1" applyFill="1" applyBorder="1" applyAlignment="1"/>
    <xf numFmtId="201" fontId="18" fillId="0" borderId="0" xfId="33" applyNumberFormat="1" applyFont="1" applyFill="1" applyAlignment="1">
      <alignment horizontal="right" indent="2"/>
    </xf>
    <xf numFmtId="201" fontId="18" fillId="0" borderId="0" xfId="33" applyNumberFormat="1" applyFont="1" applyFill="1" applyBorder="1" applyAlignment="1">
      <alignment horizontal="right" indent="2"/>
    </xf>
    <xf numFmtId="201" fontId="18" fillId="0" borderId="0" xfId="36" applyNumberFormat="1" applyFont="1" applyFill="1" applyBorder="1" applyAlignment="1">
      <alignment horizontal="right" indent="2"/>
    </xf>
    <xf numFmtId="186" fontId="18" fillId="0" borderId="0" xfId="33" applyFont="1" applyFill="1" applyAlignment="1">
      <alignment horizontal="right" indent="2"/>
    </xf>
    <xf numFmtId="206" fontId="18" fillId="0" borderId="0" xfId="36" applyNumberFormat="1" applyFont="1" applyFill="1" applyBorder="1" applyAlignment="1">
      <alignment horizontal="right" indent="2"/>
    </xf>
    <xf numFmtId="0" fontId="18" fillId="0" borderId="0" xfId="94" applyFont="1" applyFill="1" applyBorder="1" applyAlignment="1">
      <alignment vertical="center" wrapText="1"/>
    </xf>
    <xf numFmtId="201" fontId="51" fillId="0" borderId="0" xfId="36" quotePrefix="1" applyNumberFormat="1" applyFont="1" applyFill="1" applyBorder="1" applyAlignment="1">
      <alignment horizontal="right" indent="2"/>
    </xf>
    <xf numFmtId="1" fontId="18" fillId="0" borderId="0" xfId="33" applyNumberFormat="1" applyFont="1" applyFill="1" applyAlignment="1">
      <alignment horizontal="right" indent="2"/>
    </xf>
    <xf numFmtId="193" fontId="18" fillId="0" borderId="0" xfId="33" applyNumberFormat="1" applyFont="1" applyFill="1" applyAlignment="1">
      <alignment horizontal="right" indent="2"/>
    </xf>
    <xf numFmtId="194" fontId="18" fillId="0" borderId="0" xfId="93" applyNumberFormat="1" applyFont="1" applyFill="1" applyBorder="1" applyAlignment="1">
      <alignment horizontal="right" indent="2"/>
    </xf>
    <xf numFmtId="0" fontId="18" fillId="0" borderId="0" xfId="36" applyFont="1" applyFill="1" applyAlignment="1">
      <alignment horizontal="right" indent="2"/>
    </xf>
    <xf numFmtId="184" fontId="18" fillId="0" borderId="0" xfId="26" applyFont="1" applyFill="1" applyBorder="1" applyAlignment="1">
      <alignment horizontal="right" indent="2"/>
    </xf>
    <xf numFmtId="201" fontId="59" fillId="0" borderId="0" xfId="33" applyNumberFormat="1" applyFont="1" applyFill="1" applyAlignment="1">
      <alignment horizontal="right" indent="2"/>
    </xf>
    <xf numFmtId="191" fontId="18" fillId="0" borderId="0" xfId="33" applyNumberFormat="1" applyFont="1" applyFill="1" applyAlignment="1">
      <alignment horizontal="right" indent="1"/>
    </xf>
    <xf numFmtId="0" fontId="18" fillId="0" borderId="9" xfId="36" applyFont="1" applyFill="1" applyBorder="1" applyAlignment="1">
      <alignment horizontal="center" wrapText="1"/>
    </xf>
    <xf numFmtId="191" fontId="51" fillId="0" borderId="0" xfId="36" quotePrefix="1" applyNumberFormat="1" applyFont="1" applyFill="1" applyBorder="1" applyAlignment="1">
      <alignment horizontal="right" indent="1"/>
    </xf>
    <xf numFmtId="191" fontId="18" fillId="0" borderId="0" xfId="93" applyNumberFormat="1" applyFont="1" applyFill="1" applyBorder="1" applyAlignment="1">
      <alignment horizontal="right" indent="1"/>
    </xf>
    <xf numFmtId="201" fontId="18" fillId="0" borderId="0" xfId="26" applyNumberFormat="1" applyFont="1" applyFill="1" applyBorder="1" applyAlignment="1">
      <alignment horizontal="right" indent="2"/>
    </xf>
    <xf numFmtId="201" fontId="18" fillId="0" borderId="0" xfId="93" applyNumberFormat="1" applyFont="1" applyFill="1" applyBorder="1" applyAlignment="1">
      <alignment horizontal="right" indent="2"/>
    </xf>
    <xf numFmtId="191" fontId="51" fillId="0" borderId="0" xfId="36" quotePrefix="1" applyNumberFormat="1" applyFont="1" applyFill="1" applyBorder="1" applyAlignment="1">
      <alignment horizontal="right" indent="2"/>
    </xf>
    <xf numFmtId="201" fontId="18" fillId="0" borderId="0" xfId="36" applyNumberFormat="1" applyFont="1" applyFill="1"/>
    <xf numFmtId="0" fontId="18" fillId="0" borderId="5" xfId="94" applyFont="1" applyFill="1" applyBorder="1" applyAlignment="1"/>
    <xf numFmtId="0" fontId="18" fillId="0" borderId="0" xfId="94" applyFont="1" applyFill="1" applyBorder="1" applyAlignment="1"/>
    <xf numFmtId="0" fontId="18" fillId="0" borderId="5" xfId="94" applyFont="1" applyFill="1" applyBorder="1" applyAlignment="1">
      <alignment horizontal="left" vertical="center" indent="1"/>
    </xf>
    <xf numFmtId="0" fontId="44" fillId="0" borderId="0" xfId="36" applyFont="1" applyFill="1" applyAlignment="1"/>
    <xf numFmtId="0" fontId="2" fillId="0" borderId="0" xfId="36" quotePrefix="1" applyFont="1" applyFill="1"/>
    <xf numFmtId="49" fontId="44" fillId="0" borderId="0" xfId="36" applyNumberFormat="1" applyFont="1" applyFill="1" applyBorder="1" applyAlignment="1">
      <alignment horizontal="left" indent="1"/>
    </xf>
    <xf numFmtId="0" fontId="5" fillId="0" borderId="0" xfId="47" applyFont="1" applyAlignment="1">
      <alignment horizontal="left"/>
    </xf>
    <xf numFmtId="0" fontId="5" fillId="0" borderId="0" xfId="47" applyFont="1"/>
    <xf numFmtId="0" fontId="3" fillId="0" borderId="1" xfId="1" applyFont="1" applyBorder="1" applyAlignment="1"/>
    <xf numFmtId="0" fontId="4" fillId="0" borderId="1" xfId="1" applyFont="1" applyBorder="1" applyAlignment="1"/>
    <xf numFmtId="0" fontId="6" fillId="0" borderId="0" xfId="1" applyFont="1" applyAlignment="1" applyProtection="1">
      <alignment vertical="center"/>
      <protection locked="0"/>
    </xf>
    <xf numFmtId="0" fontId="5" fillId="0" borderId="0" xfId="1" applyFont="1" applyAlignment="1" applyProtection="1">
      <alignment vertical="center"/>
      <protection locked="0"/>
    </xf>
    <xf numFmtId="0" fontId="5" fillId="0" borderId="0" xfId="1" applyFont="1" applyAlignment="1"/>
    <xf numFmtId="0" fontId="2" fillId="0" borderId="0" xfId="1" applyAlignment="1"/>
    <xf numFmtId="0" fontId="18" fillId="0" borderId="0" xfId="40" applyFont="1" applyAlignment="1">
      <alignment horizontal="left" vertical="center" wrapText="1" indent="2"/>
    </xf>
    <xf numFmtId="0" fontId="33" fillId="4" borderId="0" xfId="37" applyFont="1" applyFill="1" applyBorder="1" applyAlignment="1">
      <alignment horizontal="center" vertical="center"/>
    </xf>
    <xf numFmtId="0" fontId="23" fillId="4" borderId="0" xfId="37" quotePrefix="1" applyFont="1" applyFill="1" applyBorder="1" applyAlignment="1">
      <alignment horizontal="center" vertical="center"/>
    </xf>
    <xf numFmtId="0" fontId="33" fillId="4" borderId="1" xfId="37" applyFont="1" applyFill="1" applyBorder="1" applyAlignment="1">
      <alignment horizontal="center"/>
    </xf>
    <xf numFmtId="0" fontId="33" fillId="4" borderId="0" xfId="37" applyFont="1" applyFill="1" applyBorder="1" applyAlignment="1">
      <alignment horizontal="center"/>
    </xf>
    <xf numFmtId="0" fontId="18" fillId="0" borderId="0" xfId="94" applyFont="1" applyFill="1" applyBorder="1" applyAlignment="1">
      <alignment horizontal="center" vertical="center"/>
    </xf>
  </cellXfs>
  <cellStyles count="95">
    <cellStyle name="0mitP" xfId="3"/>
    <cellStyle name="0ohneP" xfId="4"/>
    <cellStyle name="10mitP" xfId="5"/>
    <cellStyle name="12mitP" xfId="6"/>
    <cellStyle name="12ohneP" xfId="7"/>
    <cellStyle name="13mitP" xfId="8"/>
    <cellStyle name="1mitP" xfId="9"/>
    <cellStyle name="1ohneP" xfId="10"/>
    <cellStyle name="2mitP" xfId="11"/>
    <cellStyle name="2ohneP" xfId="12"/>
    <cellStyle name="3mitP" xfId="13"/>
    <cellStyle name="3ohneP" xfId="14"/>
    <cellStyle name="4mitP" xfId="15"/>
    <cellStyle name="4ohneP" xfId="16"/>
    <cellStyle name="5x indented GHG Textfiels" xfId="17"/>
    <cellStyle name="6mitP" xfId="18"/>
    <cellStyle name="6ohneP" xfId="19"/>
    <cellStyle name="7mitP" xfId="20"/>
    <cellStyle name="9mitP" xfId="21"/>
    <cellStyle name="9ohneP" xfId="22"/>
    <cellStyle name="Comma [0]" xfId="23"/>
    <cellStyle name="Currency [0]" xfId="24"/>
    <cellStyle name="CustomizationCells" xfId="25"/>
    <cellStyle name="Eine_Nachkommastelle" xfId="26"/>
    <cellStyle name="FEST" xfId="27"/>
    <cellStyle name="Fuss" xfId="28"/>
    <cellStyle name="Hyperlink" xfId="47" builtinId="8"/>
    <cellStyle name="Hyperlink 2" xfId="2"/>
    <cellStyle name="Hyperlink 2 2" xfId="29"/>
    <cellStyle name="Hyperlink 3" xfId="49"/>
    <cellStyle name="Komma 2" xfId="30"/>
    <cellStyle name="Komma 2 2" xfId="50"/>
    <cellStyle name="Komma 3" xfId="31"/>
    <cellStyle name="mitP" xfId="32"/>
    <cellStyle name="Notiz 2" xfId="51"/>
    <cellStyle name="Ohne_Nachkomma" xfId="33"/>
    <cellStyle name="ohneP" xfId="34"/>
    <cellStyle name="Prozent 2" xfId="52"/>
    <cellStyle name="Standard" xfId="0" builtinId="0"/>
    <cellStyle name="Standard 10" xfId="35"/>
    <cellStyle name="Standard 10 2" xfId="53"/>
    <cellStyle name="Standard 10 2 2" xfId="54"/>
    <cellStyle name="Standard 11" xfId="36"/>
    <cellStyle name="Standard 11 2" xfId="55"/>
    <cellStyle name="Standard 12" xfId="56"/>
    <cellStyle name="Standard 12 2" xfId="57"/>
    <cellStyle name="Standard 13" xfId="58"/>
    <cellStyle name="Standard 13 2" xfId="59"/>
    <cellStyle name="Standard 14" xfId="60"/>
    <cellStyle name="Standard 14 2" xfId="61"/>
    <cellStyle name="Standard 15" xfId="62"/>
    <cellStyle name="Standard 15 2" xfId="63"/>
    <cellStyle name="Standard 16" xfId="64"/>
    <cellStyle name="Standard 16 2" xfId="65"/>
    <cellStyle name="Standard 17" xfId="66"/>
    <cellStyle name="Standard 17 2" xfId="67"/>
    <cellStyle name="Standard 18" xfId="68"/>
    <cellStyle name="Standard 18 2" xfId="69"/>
    <cellStyle name="Standard 19" xfId="70"/>
    <cellStyle name="Standard 2" xfId="37"/>
    <cellStyle name="Standard 2 2" xfId="1"/>
    <cellStyle name="Standard 2 2 2" xfId="71"/>
    <cellStyle name="Standard 2 2 2 2" xfId="72"/>
    <cellStyle name="Standard 2 3" xfId="73"/>
    <cellStyle name="Standard 2 3 2" xfId="74"/>
    <cellStyle name="Standard 2 4" xfId="75"/>
    <cellStyle name="Standard 2 5" xfId="76"/>
    <cellStyle name="Standard 2 6" xfId="77"/>
    <cellStyle name="Standard 2 6 2" xfId="78"/>
    <cellStyle name="Standard 20" xfId="48"/>
    <cellStyle name="Standard 3" xfId="38"/>
    <cellStyle name="Standard 3 2" xfId="79"/>
    <cellStyle name="Standard 3 3" xfId="80"/>
    <cellStyle name="Standard 4" xfId="39"/>
    <cellStyle name="Standard 4 2" xfId="40"/>
    <cellStyle name="Standard 4 3" xfId="81"/>
    <cellStyle name="Standard 5" xfId="41"/>
    <cellStyle name="Standard 5 2" xfId="82"/>
    <cellStyle name="Standard 5 2 2" xfId="83"/>
    <cellStyle name="Standard 5 3" xfId="84"/>
    <cellStyle name="Standard 5 4" xfId="85"/>
    <cellStyle name="Standard 5 5" xfId="86"/>
    <cellStyle name="Standard 6" xfId="42"/>
    <cellStyle name="Standard 6 2" xfId="87"/>
    <cellStyle name="Standard 6 2 2" xfId="88"/>
    <cellStyle name="Standard 6 3" xfId="89"/>
    <cellStyle name="Standard 6 4" xfId="90"/>
    <cellStyle name="Standard 7" xfId="43"/>
    <cellStyle name="Standard 7 2" xfId="91"/>
    <cellStyle name="Standard 8" xfId="44"/>
    <cellStyle name="Standard 8 2" xfId="45"/>
    <cellStyle name="Standard 9" xfId="46"/>
    <cellStyle name="Standard_Abwasser 1995 n. NACE" xfId="92"/>
    <cellStyle name="Standard_pres98t1" xfId="93"/>
    <cellStyle name="Standard_Tabelle1 (2)" xfId="9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304801</xdr:colOff>
      <xdr:row>0</xdr:row>
      <xdr:rowOff>0</xdr:rowOff>
    </xdr:from>
    <xdr:to>
      <xdr:col>7</xdr:col>
      <xdr:colOff>2248801</xdr:colOff>
      <xdr:row>0</xdr:row>
      <xdr:rowOff>548367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19701" y="0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95250</xdr:colOff>
      <xdr:row>0</xdr:row>
      <xdr:rowOff>342900</xdr:rowOff>
    </xdr:from>
    <xdr:to>
      <xdr:col>2</xdr:col>
      <xdr:colOff>521250</xdr:colOff>
      <xdr:row>0</xdr:row>
      <xdr:rowOff>559947</xdr:rowOff>
    </xdr:to>
    <xdr:sp macro="" textlink="">
      <xdr:nvSpPr>
        <xdr:cNvPr id="3" name="Textfeld 2"/>
        <xdr:cNvSpPr txBox="1"/>
      </xdr:nvSpPr>
      <xdr:spPr>
        <a:xfrm>
          <a:off x="542925" y="342900"/>
          <a:ext cx="1188000" cy="217047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lIns="0" tIns="0" rIns="0" bIns="0" rtlCol="0" anchor="t">
          <a:no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4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taNormalLF-Roman" panose="020B0500000000000000" pitchFamily="34" charset="0"/>
              <a:ea typeface="+mn-ea"/>
              <a:cs typeface="+mn-cs"/>
            </a:rPr>
            <a:t>wissen.nutzen.</a:t>
          </a:r>
        </a:p>
      </xdr:txBody>
    </xdr:sp>
    <xdr:clientData/>
  </xdr:twoCellAnchor>
  <xdr:twoCellAnchor editAs="oneCell">
    <xdr:from>
      <xdr:col>1</xdr:col>
      <xdr:colOff>0</xdr:colOff>
      <xdr:row>19</xdr:row>
      <xdr:rowOff>0</xdr:rowOff>
    </xdr:from>
    <xdr:to>
      <xdr:col>4</xdr:col>
      <xdr:colOff>590550</xdr:colOff>
      <xdr:row>36</xdr:row>
      <xdr:rowOff>69850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7675" y="4314825"/>
          <a:ext cx="2876550" cy="28225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</xdr:colOff>
      <xdr:row>8</xdr:row>
      <xdr:rowOff>28575</xdr:rowOff>
    </xdr:from>
    <xdr:to>
      <xdr:col>3</xdr:col>
      <xdr:colOff>104775</xdr:colOff>
      <xdr:row>9</xdr:row>
      <xdr:rowOff>171450</xdr:rowOff>
    </xdr:to>
    <xdr:sp macro="" textlink="">
      <xdr:nvSpPr>
        <xdr:cNvPr id="2" name="Geschweifte Klammer rechts 1"/>
        <xdr:cNvSpPr/>
      </xdr:nvSpPr>
      <xdr:spPr>
        <a:xfrm>
          <a:off x="4162425" y="1543050"/>
          <a:ext cx="95250" cy="333375"/>
        </a:xfrm>
        <a:prstGeom prst="rightBrac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destatis.de/DE/Publikationen/Thematisch/UmweltoekonomischeGesamtrechnungen/Umweltschutzmassnahmen/Umweltschutzausgaben.html" TargetMode="External"/><Relationship Id="rId7" Type="http://schemas.openxmlformats.org/officeDocument/2006/relationships/drawing" Target="../drawings/drawing2.xml"/><Relationship Id="rId2" Type="http://schemas.openxmlformats.org/officeDocument/2006/relationships/hyperlink" Target="https://www.destatis.de/DE/Publikationen/Thematisch/UmweltstatistischeErhebungen/Abfallwirtschaft/AbfallbilanzPDF_5321001.pdf?__blob=publicationFile" TargetMode="External"/><Relationship Id="rId1" Type="http://schemas.openxmlformats.org/officeDocument/2006/relationships/hyperlink" Target="https://www.destatis.de/DE/Publikationen/Thematisch/UmweltoekonomischeGesamtrechnungen/Querschnitt/UmweltnutzungundWirtschaftEnergie.html" TargetMode="External"/><Relationship Id="rId6" Type="http://schemas.openxmlformats.org/officeDocument/2006/relationships/printerSettings" Target="../printerSettings/printerSettings2.bin"/><Relationship Id="rId5" Type="http://schemas.openxmlformats.org/officeDocument/2006/relationships/hyperlink" Target="https://www.destatis.de/DE/Publikationen/Thematisch/UmweltoekonomischeGesamtrechnungen/Waldgesamtrechnung.html" TargetMode="External"/><Relationship Id="rId4" Type="http://schemas.openxmlformats.org/officeDocument/2006/relationships/hyperlink" Target="https://www.destatis.de/DE/Publikationen/Thematisch/UmweltoekonomischeGesamtrechnungen/EnergieRohstoffe/FachbeitraegeRohstoffe.html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destatis.de/DE/Publikationen/Thematisch/UmweltoekonomischeGesamtrechnungen/EnergieRohstoffe/FachbeitraegeRohstoffe.html" TargetMode="External"/><Relationship Id="rId1" Type="http://schemas.openxmlformats.org/officeDocument/2006/relationships/hyperlink" Target="https://www.destatis.de/DE/Publikationen/Thematisch/UmweltoekonomischeGesamtrechnungen/Umweltindikatoren/DeutscheNachhaltigkeitsstrategie.html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destatis.de/DE/Publikationen/Thematisch/UmweltoekonomischeGesamtrechnungen/Umweltindikatoren/Indikatoren0230001189004.pdf?__blob=publicationFile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showGridLines="0" tabSelected="1" zoomScale="75" zoomScaleNormal="75" workbookViewId="0">
      <selection activeCell="A10" sqref="A10"/>
    </sheetView>
  </sheetViews>
  <sheetFormatPr baseColWidth="10" defaultRowHeight="12.75"/>
  <cols>
    <col min="1" max="1" width="6.7109375" style="2" customWidth="1"/>
    <col min="2" max="6" width="11.42578125" style="2"/>
    <col min="7" max="7" width="9.85546875" style="2" customWidth="1"/>
    <col min="8" max="8" width="38" style="2" customWidth="1"/>
    <col min="9" max="16384" width="11.42578125" style="2"/>
  </cols>
  <sheetData>
    <row r="1" spans="1:9" ht="45.75" customHeight="1">
      <c r="A1" s="1"/>
      <c r="B1" s="331"/>
      <c r="C1" s="332"/>
      <c r="D1" s="332"/>
      <c r="E1" s="332"/>
      <c r="F1" s="332"/>
      <c r="G1" s="332"/>
      <c r="H1" s="332"/>
    </row>
    <row r="2" spans="1:9" ht="14.25" customHeight="1">
      <c r="A2" s="3"/>
      <c r="B2" s="3"/>
      <c r="C2" s="3"/>
      <c r="D2" s="3"/>
      <c r="E2" s="3"/>
      <c r="F2" s="3"/>
      <c r="G2" s="3"/>
      <c r="H2" s="3"/>
    </row>
    <row r="3" spans="1:9" ht="11.25" customHeight="1">
      <c r="A3" s="3"/>
      <c r="B3" s="3"/>
      <c r="C3" s="3"/>
      <c r="D3" s="3"/>
      <c r="E3" s="3"/>
      <c r="F3" s="3"/>
      <c r="G3" s="3"/>
      <c r="H3" s="333" t="s">
        <v>0</v>
      </c>
      <c r="I3" s="4"/>
    </row>
    <row r="4" spans="1:9">
      <c r="A4" s="3"/>
      <c r="B4" s="3"/>
      <c r="C4" s="3"/>
      <c r="D4" s="3"/>
      <c r="E4" s="3"/>
      <c r="F4" s="3"/>
      <c r="G4" s="3"/>
      <c r="H4" s="334"/>
    </row>
    <row r="5" spans="1:9">
      <c r="A5" s="3"/>
      <c r="B5" s="3"/>
      <c r="C5" s="3"/>
      <c r="D5" s="3"/>
      <c r="E5" s="3"/>
      <c r="F5" s="3"/>
      <c r="G5" s="3"/>
      <c r="H5" s="3"/>
    </row>
    <row r="6" spans="1:9">
      <c r="A6" s="3"/>
      <c r="B6" s="3"/>
      <c r="C6" s="3"/>
      <c r="D6" s="3"/>
      <c r="E6" s="3"/>
      <c r="F6" s="3"/>
      <c r="G6" s="3"/>
      <c r="H6" s="3"/>
    </row>
    <row r="7" spans="1:9">
      <c r="A7" s="3"/>
      <c r="B7" s="3"/>
      <c r="C7" s="3"/>
      <c r="D7" s="3"/>
      <c r="E7" s="3"/>
      <c r="F7" s="3"/>
      <c r="G7" s="3"/>
      <c r="H7" s="3"/>
    </row>
    <row r="8" spans="1:9">
      <c r="A8" s="3"/>
      <c r="B8" s="3"/>
      <c r="C8" s="3"/>
      <c r="D8" s="3"/>
      <c r="E8" s="3"/>
      <c r="F8" s="3"/>
      <c r="G8" s="3"/>
      <c r="H8" s="3"/>
    </row>
    <row r="9" spans="1:9">
      <c r="A9" s="3"/>
      <c r="B9" s="3"/>
      <c r="C9" s="3"/>
      <c r="D9" s="3"/>
      <c r="E9" s="3"/>
      <c r="F9" s="3"/>
      <c r="G9" s="3"/>
      <c r="H9" s="3"/>
    </row>
    <row r="10" spans="1:9" s="7" customFormat="1" ht="34.5">
      <c r="A10" s="5"/>
      <c r="B10" s="6" t="s">
        <v>1</v>
      </c>
      <c r="C10" s="6"/>
      <c r="D10" s="5"/>
      <c r="E10" s="5"/>
      <c r="F10" s="5"/>
      <c r="G10" s="5"/>
      <c r="H10" s="5"/>
    </row>
    <row r="11" spans="1:9">
      <c r="A11" s="3"/>
      <c r="B11" s="3"/>
      <c r="C11" s="3"/>
      <c r="D11" s="3"/>
      <c r="E11" s="3"/>
      <c r="F11" s="3"/>
      <c r="G11" s="3"/>
      <c r="H11" s="3"/>
    </row>
    <row r="12" spans="1:9">
      <c r="A12" s="3"/>
      <c r="B12" s="3"/>
      <c r="C12" s="3"/>
      <c r="D12" s="3"/>
      <c r="E12" s="3"/>
      <c r="F12" s="3"/>
      <c r="G12" s="3"/>
      <c r="H12" s="3"/>
    </row>
    <row r="13" spans="1:9">
      <c r="A13" s="3"/>
      <c r="B13" s="3"/>
      <c r="C13" s="3"/>
      <c r="D13" s="3"/>
      <c r="E13" s="3"/>
      <c r="F13" s="3"/>
      <c r="G13" s="3"/>
      <c r="H13" s="3"/>
    </row>
    <row r="14" spans="1:9" s="7" customFormat="1" ht="27">
      <c r="A14" s="5"/>
      <c r="B14" s="8" t="s">
        <v>2</v>
      </c>
      <c r="C14" s="9"/>
      <c r="D14" s="9"/>
      <c r="E14" s="10"/>
      <c r="F14" s="5"/>
      <c r="G14" s="5"/>
      <c r="H14" s="5"/>
    </row>
    <row r="15" spans="1:9" s="7" customFormat="1" ht="27">
      <c r="A15" s="5"/>
      <c r="B15" s="8" t="s">
        <v>41</v>
      </c>
      <c r="C15" s="9"/>
      <c r="D15" s="9"/>
      <c r="E15" s="10"/>
      <c r="F15" s="5"/>
      <c r="G15" s="5"/>
      <c r="H15" s="5"/>
    </row>
    <row r="16" spans="1:9" s="7" customFormat="1" ht="27">
      <c r="A16" s="5"/>
      <c r="B16" s="8" t="s">
        <v>42</v>
      </c>
      <c r="C16" s="9"/>
      <c r="D16" s="9"/>
      <c r="E16" s="10"/>
      <c r="F16" s="5"/>
      <c r="G16" s="5"/>
      <c r="H16" s="5"/>
    </row>
    <row r="17" spans="1:8">
      <c r="A17" s="3"/>
      <c r="B17" s="3"/>
      <c r="C17" s="3"/>
      <c r="D17" s="3"/>
      <c r="E17" s="3"/>
      <c r="F17" s="3"/>
      <c r="G17" s="3"/>
      <c r="H17" s="3"/>
    </row>
    <row r="18" spans="1:8">
      <c r="A18" s="3"/>
      <c r="B18" s="11"/>
      <c r="C18" s="11"/>
      <c r="D18" s="11"/>
      <c r="E18" s="11"/>
      <c r="F18" s="3"/>
      <c r="G18" s="3"/>
      <c r="H18" s="3"/>
    </row>
    <row r="19" spans="1:8">
      <c r="A19" s="3"/>
      <c r="B19" s="11"/>
      <c r="C19" s="11"/>
      <c r="D19" s="11"/>
      <c r="E19" s="11"/>
      <c r="F19" s="3"/>
      <c r="G19" s="3"/>
      <c r="H19" s="3"/>
    </row>
    <row r="20" spans="1:8">
      <c r="A20" s="3"/>
      <c r="B20" s="335"/>
      <c r="C20" s="336"/>
      <c r="D20" s="336"/>
      <c r="E20" s="336"/>
      <c r="F20" s="12"/>
      <c r="G20" s="3"/>
      <c r="H20" s="3"/>
    </row>
    <row r="21" spans="1:8">
      <c r="A21" s="3"/>
      <c r="B21" s="336"/>
      <c r="C21" s="336"/>
      <c r="D21" s="336"/>
      <c r="E21" s="336"/>
      <c r="F21" s="12"/>
      <c r="G21" s="3"/>
      <c r="H21" s="3"/>
    </row>
    <row r="22" spans="1:8">
      <c r="A22" s="3"/>
      <c r="B22" s="336"/>
      <c r="C22" s="336"/>
      <c r="D22" s="336"/>
      <c r="E22" s="336"/>
      <c r="F22" s="12"/>
      <c r="G22" s="3"/>
      <c r="H22" s="3"/>
    </row>
    <row r="23" spans="1:8">
      <c r="A23" s="3"/>
      <c r="B23" s="336"/>
      <c r="C23" s="336"/>
      <c r="D23" s="336"/>
      <c r="E23" s="336"/>
      <c r="F23" s="12"/>
      <c r="G23" s="3"/>
      <c r="H23" s="3"/>
    </row>
    <row r="24" spans="1:8">
      <c r="A24" s="3"/>
      <c r="B24" s="336"/>
      <c r="C24" s="336"/>
      <c r="D24" s="336"/>
      <c r="E24" s="336"/>
      <c r="F24" s="12"/>
      <c r="G24" s="3"/>
      <c r="H24" s="3"/>
    </row>
    <row r="25" spans="1:8">
      <c r="A25" s="3"/>
      <c r="B25" s="336"/>
      <c r="C25" s="336"/>
      <c r="D25" s="336"/>
      <c r="E25" s="336"/>
      <c r="F25" s="12"/>
      <c r="G25" s="3"/>
      <c r="H25" s="3"/>
    </row>
    <row r="26" spans="1:8">
      <c r="A26" s="3"/>
      <c r="B26" s="336"/>
      <c r="C26" s="336"/>
      <c r="D26" s="336"/>
      <c r="E26" s="336"/>
      <c r="F26" s="12"/>
      <c r="G26" s="3"/>
      <c r="H26" s="3"/>
    </row>
    <row r="27" spans="1:8">
      <c r="A27" s="3"/>
      <c r="B27" s="336"/>
      <c r="C27" s="336"/>
      <c r="D27" s="336"/>
      <c r="E27" s="336"/>
      <c r="F27" s="12"/>
      <c r="G27" s="3"/>
      <c r="H27" s="3"/>
    </row>
    <row r="28" spans="1:8">
      <c r="A28" s="3"/>
      <c r="B28" s="336"/>
      <c r="C28" s="336"/>
      <c r="D28" s="336"/>
      <c r="E28" s="336"/>
      <c r="F28" s="12"/>
      <c r="G28" s="3"/>
      <c r="H28" s="3"/>
    </row>
    <row r="29" spans="1:8">
      <c r="A29" s="3"/>
      <c r="B29" s="336"/>
      <c r="C29" s="336"/>
      <c r="D29" s="336"/>
      <c r="E29" s="336"/>
      <c r="F29" s="12"/>
      <c r="G29" s="3"/>
      <c r="H29" s="3"/>
    </row>
    <row r="30" spans="1:8">
      <c r="A30" s="3"/>
      <c r="B30" s="336"/>
      <c r="C30" s="336"/>
      <c r="D30" s="336"/>
      <c r="E30" s="336"/>
      <c r="F30" s="12"/>
      <c r="G30" s="3"/>
      <c r="H30" s="3"/>
    </row>
    <row r="31" spans="1:8">
      <c r="A31" s="3"/>
      <c r="B31" s="336"/>
      <c r="C31" s="336"/>
      <c r="D31" s="336"/>
      <c r="E31" s="336"/>
      <c r="F31" s="12"/>
      <c r="G31" s="3"/>
      <c r="H31" s="3"/>
    </row>
    <row r="32" spans="1:8">
      <c r="A32" s="3"/>
      <c r="B32" s="336"/>
      <c r="C32" s="336"/>
      <c r="D32" s="336"/>
      <c r="E32" s="336"/>
      <c r="F32" s="12"/>
      <c r="G32" s="3"/>
      <c r="H32" s="3"/>
    </row>
    <row r="33" spans="1:8">
      <c r="A33" s="3"/>
      <c r="B33" s="336"/>
      <c r="C33" s="336"/>
      <c r="D33" s="336"/>
      <c r="E33" s="336"/>
      <c r="F33" s="12"/>
      <c r="G33" s="3"/>
      <c r="H33" s="3"/>
    </row>
    <row r="34" spans="1:8">
      <c r="A34" s="3"/>
      <c r="B34" s="336"/>
      <c r="C34" s="336"/>
      <c r="D34" s="336"/>
      <c r="E34" s="336"/>
      <c r="F34" s="12"/>
      <c r="G34" s="3"/>
      <c r="H34" s="3"/>
    </row>
    <row r="35" spans="1:8">
      <c r="A35" s="3"/>
      <c r="B35" s="336"/>
      <c r="C35" s="336"/>
      <c r="D35" s="336"/>
      <c r="E35" s="336"/>
      <c r="F35" s="12"/>
      <c r="G35" s="3"/>
      <c r="H35" s="3"/>
    </row>
    <row r="36" spans="1:8">
      <c r="A36" s="3"/>
      <c r="B36" s="336"/>
      <c r="C36" s="336"/>
      <c r="D36" s="336"/>
      <c r="E36" s="336"/>
      <c r="F36" s="12"/>
      <c r="G36" s="3"/>
      <c r="H36" s="3"/>
    </row>
    <row r="37" spans="1:8">
      <c r="A37" s="3"/>
      <c r="B37" s="336"/>
      <c r="C37" s="336"/>
      <c r="D37" s="336"/>
      <c r="E37" s="336"/>
      <c r="F37" s="12"/>
      <c r="G37" s="3"/>
      <c r="H37" s="3"/>
    </row>
    <row r="38" spans="1:8">
      <c r="A38" s="3"/>
      <c r="B38" s="336"/>
      <c r="C38" s="336"/>
      <c r="D38" s="336"/>
      <c r="E38" s="336"/>
      <c r="F38" s="12"/>
      <c r="G38" s="3"/>
      <c r="H38" s="3"/>
    </row>
    <row r="39" spans="1:8">
      <c r="A39" s="3"/>
      <c r="B39" s="12"/>
      <c r="C39" s="12"/>
      <c r="D39" s="12"/>
      <c r="E39" s="12"/>
      <c r="F39" s="12"/>
      <c r="G39" s="3"/>
      <c r="H39" s="3"/>
    </row>
    <row r="40" spans="1:8">
      <c r="A40" s="3"/>
      <c r="B40" s="12"/>
      <c r="C40" s="12"/>
      <c r="D40" s="12"/>
      <c r="E40" s="12"/>
      <c r="F40" s="12"/>
      <c r="G40" s="3"/>
      <c r="H40" s="3"/>
    </row>
    <row r="41" spans="1:8">
      <c r="A41" s="3"/>
      <c r="B41" s="3"/>
      <c r="C41" s="3"/>
      <c r="D41" s="3"/>
      <c r="E41" s="3"/>
      <c r="F41" s="3"/>
      <c r="G41" s="3"/>
      <c r="H41" s="3"/>
    </row>
    <row r="42" spans="1:8">
      <c r="A42" s="3"/>
      <c r="B42" s="3"/>
      <c r="C42" s="3"/>
      <c r="D42" s="3"/>
      <c r="E42" s="3"/>
      <c r="F42" s="3"/>
      <c r="G42" s="3"/>
      <c r="H42" s="3"/>
    </row>
    <row r="43" spans="1:8">
      <c r="A43" s="3"/>
      <c r="B43" s="3"/>
      <c r="C43" s="3"/>
      <c r="D43" s="3"/>
      <c r="E43" s="3"/>
      <c r="F43" s="3"/>
      <c r="G43" s="3"/>
      <c r="H43" s="3"/>
    </row>
    <row r="44" spans="1:8">
      <c r="A44" s="3"/>
      <c r="B44" s="3"/>
      <c r="C44" s="3"/>
      <c r="D44" s="3"/>
      <c r="E44" s="3"/>
      <c r="F44" s="3"/>
      <c r="G44" s="3"/>
      <c r="H44" s="3"/>
    </row>
    <row r="45" spans="1:8">
      <c r="A45" s="3"/>
      <c r="B45" s="3"/>
      <c r="C45" s="3"/>
      <c r="D45" s="3"/>
      <c r="E45" s="3"/>
      <c r="F45" s="3"/>
      <c r="G45" s="3"/>
      <c r="H45" s="3"/>
    </row>
    <row r="46" spans="1:8">
      <c r="A46" s="3"/>
      <c r="B46" s="3"/>
      <c r="C46" s="3"/>
      <c r="D46" s="3"/>
      <c r="E46" s="3"/>
      <c r="F46" s="3"/>
      <c r="G46" s="3"/>
      <c r="H46" s="3"/>
    </row>
    <row r="47" spans="1:8">
      <c r="A47" s="3"/>
      <c r="B47" s="3"/>
      <c r="C47" s="3"/>
      <c r="D47" s="3"/>
      <c r="E47" s="3"/>
      <c r="F47" s="3"/>
      <c r="G47" s="3"/>
      <c r="H47" s="3"/>
    </row>
    <row r="48" spans="1:8" s="7" customFormat="1" ht="33">
      <c r="A48" s="5"/>
      <c r="B48" s="13" t="s">
        <v>632</v>
      </c>
      <c r="C48" s="14"/>
      <c r="D48" s="14"/>
      <c r="E48" s="14"/>
      <c r="F48" s="14"/>
      <c r="G48" s="14"/>
      <c r="H48" s="14"/>
    </row>
    <row r="49" spans="1:8">
      <c r="A49" s="3"/>
      <c r="B49" s="15"/>
      <c r="C49" s="15"/>
      <c r="D49" s="15"/>
      <c r="E49" s="15"/>
      <c r="F49" s="15"/>
      <c r="G49" s="15"/>
      <c r="H49" s="15"/>
    </row>
    <row r="50" spans="1:8">
      <c r="A50" s="3"/>
      <c r="B50" s="15"/>
      <c r="C50" s="15"/>
      <c r="D50" s="15"/>
      <c r="E50" s="15"/>
      <c r="F50" s="15"/>
      <c r="G50" s="15"/>
      <c r="H50" s="15"/>
    </row>
    <row r="51" spans="1:8">
      <c r="A51" s="3"/>
      <c r="B51" s="15"/>
      <c r="C51" s="15"/>
      <c r="D51" s="15"/>
      <c r="E51" s="15"/>
      <c r="F51" s="15"/>
      <c r="G51" s="15"/>
      <c r="H51" s="15"/>
    </row>
    <row r="52" spans="1:8" s="7" customFormat="1">
      <c r="A52" s="5"/>
      <c r="B52" s="16" t="s">
        <v>3</v>
      </c>
      <c r="C52" s="14"/>
      <c r="D52" s="14"/>
      <c r="E52" s="14"/>
      <c r="F52" s="14"/>
      <c r="G52" s="14"/>
      <c r="H52" s="14"/>
    </row>
    <row r="53" spans="1:8" s="7" customFormat="1">
      <c r="A53" s="5"/>
      <c r="B53" s="16" t="s">
        <v>631</v>
      </c>
      <c r="C53" s="14"/>
      <c r="D53" s="14"/>
      <c r="E53" s="14"/>
      <c r="F53" s="14"/>
      <c r="G53" s="14"/>
      <c r="H53" s="14"/>
    </row>
    <row r="54" spans="1:8" s="7" customFormat="1">
      <c r="A54" s="5"/>
      <c r="B54" s="16" t="s">
        <v>633</v>
      </c>
      <c r="C54" s="14"/>
      <c r="D54" s="14"/>
      <c r="E54" s="14"/>
      <c r="F54" s="14"/>
      <c r="G54" s="14"/>
      <c r="H54" s="14"/>
    </row>
    <row r="55" spans="1:8" ht="15" customHeight="1">
      <c r="A55" s="3"/>
      <c r="B55" s="15"/>
      <c r="C55" s="15"/>
      <c r="D55" s="15"/>
      <c r="E55" s="15"/>
      <c r="F55" s="15"/>
      <c r="G55" s="15"/>
      <c r="H55" s="15"/>
    </row>
    <row r="56" spans="1:8" s="7" customFormat="1">
      <c r="A56" s="5"/>
      <c r="B56" s="3" t="s">
        <v>4</v>
      </c>
      <c r="C56" s="14"/>
      <c r="D56" s="14"/>
      <c r="E56" s="14"/>
      <c r="F56" s="14"/>
      <c r="G56" s="14"/>
      <c r="H56" s="14"/>
    </row>
    <row r="57" spans="1:8" s="7" customFormat="1">
      <c r="A57" s="5"/>
      <c r="B57" s="17" t="s">
        <v>5</v>
      </c>
      <c r="C57" s="14"/>
      <c r="D57" s="14"/>
      <c r="E57" s="14"/>
      <c r="F57" s="14"/>
      <c r="G57" s="14"/>
      <c r="H57" s="14"/>
    </row>
    <row r="58" spans="1:8" s="7" customFormat="1">
      <c r="A58" s="5"/>
      <c r="B58" s="3" t="s">
        <v>6</v>
      </c>
      <c r="C58" s="14"/>
      <c r="D58" s="14"/>
      <c r="E58" s="14"/>
      <c r="F58" s="14"/>
      <c r="G58" s="14"/>
      <c r="H58" s="14"/>
    </row>
    <row r="59" spans="1:8" ht="15" customHeight="1">
      <c r="A59" s="3"/>
      <c r="B59" s="15"/>
      <c r="C59" s="15"/>
      <c r="D59" s="15"/>
      <c r="E59" s="15"/>
      <c r="F59" s="15"/>
      <c r="G59" s="15"/>
      <c r="H59" s="15"/>
    </row>
    <row r="60" spans="1:8" ht="18">
      <c r="A60" s="3"/>
      <c r="B60" s="18" t="s">
        <v>597</v>
      </c>
      <c r="C60" s="15"/>
      <c r="D60" s="15"/>
      <c r="E60" s="15"/>
      <c r="F60" s="15"/>
      <c r="G60" s="15"/>
      <c r="H60" s="15"/>
    </row>
    <row r="61" spans="1:8">
      <c r="A61" s="3"/>
      <c r="B61" s="19" t="s">
        <v>7</v>
      </c>
      <c r="C61" s="15"/>
      <c r="D61" s="15"/>
      <c r="E61" s="15"/>
      <c r="F61" s="15"/>
      <c r="G61" s="15"/>
      <c r="H61" s="15"/>
    </row>
    <row r="62" spans="1:8">
      <c r="A62" s="3"/>
      <c r="B62" s="15"/>
      <c r="C62" s="15"/>
      <c r="D62" s="15"/>
      <c r="E62" s="15"/>
      <c r="F62" s="15"/>
      <c r="G62" s="15"/>
      <c r="H62" s="15"/>
    </row>
    <row r="63" spans="1:8">
      <c r="A63" s="3"/>
      <c r="B63" s="3"/>
      <c r="C63" s="3"/>
      <c r="D63" s="3"/>
      <c r="E63" s="3"/>
      <c r="F63" s="3"/>
      <c r="G63" s="3"/>
      <c r="H63" s="3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fitToWidth="0" fitToHeight="0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60"/>
  <sheetViews>
    <sheetView workbookViewId="0"/>
  </sheetViews>
  <sheetFormatPr baseColWidth="10" defaultRowHeight="12.75"/>
  <cols>
    <col min="1" max="1" width="7.7109375" style="76" customWidth="1"/>
    <col min="2" max="2" width="52.7109375" style="205" customWidth="1"/>
    <col min="3" max="3" width="8.7109375" style="226" customWidth="1"/>
    <col min="4" max="7" width="11.7109375" style="226" hidden="1" customWidth="1"/>
    <col min="8" max="8" width="8.7109375" style="226" customWidth="1"/>
    <col min="9" max="12" width="11.7109375" style="226" hidden="1" customWidth="1"/>
    <col min="13" max="18" width="8.7109375" style="226" customWidth="1"/>
    <col min="19" max="254" width="11.42578125" style="226"/>
    <col min="255" max="255" width="5.7109375" style="226" customWidth="1"/>
    <col min="256" max="256" width="11.7109375" style="226" customWidth="1"/>
    <col min="257" max="257" width="52.7109375" style="226" customWidth="1"/>
    <col min="258" max="273" width="11.7109375" style="226" customWidth="1"/>
    <col min="274" max="274" width="5.7109375" style="226" customWidth="1"/>
    <col min="275" max="510" width="11.42578125" style="226"/>
    <col min="511" max="511" width="5.7109375" style="226" customWidth="1"/>
    <col min="512" max="512" width="11.7109375" style="226" customWidth="1"/>
    <col min="513" max="513" width="52.7109375" style="226" customWidth="1"/>
    <col min="514" max="529" width="11.7109375" style="226" customWidth="1"/>
    <col min="530" max="530" width="5.7109375" style="226" customWidth="1"/>
    <col min="531" max="766" width="11.42578125" style="226"/>
    <col min="767" max="767" width="5.7109375" style="226" customWidth="1"/>
    <col min="768" max="768" width="11.7109375" style="226" customWidth="1"/>
    <col min="769" max="769" width="52.7109375" style="226" customWidth="1"/>
    <col min="770" max="785" width="11.7109375" style="226" customWidth="1"/>
    <col min="786" max="786" width="5.7109375" style="226" customWidth="1"/>
    <col min="787" max="1022" width="11.42578125" style="226"/>
    <col min="1023" max="1023" width="5.7109375" style="226" customWidth="1"/>
    <col min="1024" max="1024" width="11.7109375" style="226" customWidth="1"/>
    <col min="1025" max="1025" width="52.7109375" style="226" customWidth="1"/>
    <col min="1026" max="1041" width="11.7109375" style="226" customWidth="1"/>
    <col min="1042" max="1042" width="5.7109375" style="226" customWidth="1"/>
    <col min="1043" max="1278" width="11.42578125" style="226"/>
    <col min="1279" max="1279" width="5.7109375" style="226" customWidth="1"/>
    <col min="1280" max="1280" width="11.7109375" style="226" customWidth="1"/>
    <col min="1281" max="1281" width="52.7109375" style="226" customWidth="1"/>
    <col min="1282" max="1297" width="11.7109375" style="226" customWidth="1"/>
    <col min="1298" max="1298" width="5.7109375" style="226" customWidth="1"/>
    <col min="1299" max="1534" width="11.42578125" style="226"/>
    <col min="1535" max="1535" width="5.7109375" style="226" customWidth="1"/>
    <col min="1536" max="1536" width="11.7109375" style="226" customWidth="1"/>
    <col min="1537" max="1537" width="52.7109375" style="226" customWidth="1"/>
    <col min="1538" max="1553" width="11.7109375" style="226" customWidth="1"/>
    <col min="1554" max="1554" width="5.7109375" style="226" customWidth="1"/>
    <col min="1555" max="1790" width="11.42578125" style="226"/>
    <col min="1791" max="1791" width="5.7109375" style="226" customWidth="1"/>
    <col min="1792" max="1792" width="11.7109375" style="226" customWidth="1"/>
    <col min="1793" max="1793" width="52.7109375" style="226" customWidth="1"/>
    <col min="1794" max="1809" width="11.7109375" style="226" customWidth="1"/>
    <col min="1810" max="1810" width="5.7109375" style="226" customWidth="1"/>
    <col min="1811" max="2046" width="11.42578125" style="226"/>
    <col min="2047" max="2047" width="5.7109375" style="226" customWidth="1"/>
    <col min="2048" max="2048" width="11.7109375" style="226" customWidth="1"/>
    <col min="2049" max="2049" width="52.7109375" style="226" customWidth="1"/>
    <col min="2050" max="2065" width="11.7109375" style="226" customWidth="1"/>
    <col min="2066" max="2066" width="5.7109375" style="226" customWidth="1"/>
    <col min="2067" max="2302" width="11.42578125" style="226"/>
    <col min="2303" max="2303" width="5.7109375" style="226" customWidth="1"/>
    <col min="2304" max="2304" width="11.7109375" style="226" customWidth="1"/>
    <col min="2305" max="2305" width="52.7109375" style="226" customWidth="1"/>
    <col min="2306" max="2321" width="11.7109375" style="226" customWidth="1"/>
    <col min="2322" max="2322" width="5.7109375" style="226" customWidth="1"/>
    <col min="2323" max="2558" width="11.42578125" style="226"/>
    <col min="2559" max="2559" width="5.7109375" style="226" customWidth="1"/>
    <col min="2560" max="2560" width="11.7109375" style="226" customWidth="1"/>
    <col min="2561" max="2561" width="52.7109375" style="226" customWidth="1"/>
    <col min="2562" max="2577" width="11.7109375" style="226" customWidth="1"/>
    <col min="2578" max="2578" width="5.7109375" style="226" customWidth="1"/>
    <col min="2579" max="2814" width="11.42578125" style="226"/>
    <col min="2815" max="2815" width="5.7109375" style="226" customWidth="1"/>
    <col min="2816" max="2816" width="11.7109375" style="226" customWidth="1"/>
    <col min="2817" max="2817" width="52.7109375" style="226" customWidth="1"/>
    <col min="2818" max="2833" width="11.7109375" style="226" customWidth="1"/>
    <col min="2834" max="2834" width="5.7109375" style="226" customWidth="1"/>
    <col min="2835" max="3070" width="11.42578125" style="226"/>
    <col min="3071" max="3071" width="5.7109375" style="226" customWidth="1"/>
    <col min="3072" max="3072" width="11.7109375" style="226" customWidth="1"/>
    <col min="3073" max="3073" width="52.7109375" style="226" customWidth="1"/>
    <col min="3074" max="3089" width="11.7109375" style="226" customWidth="1"/>
    <col min="3090" max="3090" width="5.7109375" style="226" customWidth="1"/>
    <col min="3091" max="3326" width="11.42578125" style="226"/>
    <col min="3327" max="3327" width="5.7109375" style="226" customWidth="1"/>
    <col min="3328" max="3328" width="11.7109375" style="226" customWidth="1"/>
    <col min="3329" max="3329" width="52.7109375" style="226" customWidth="1"/>
    <col min="3330" max="3345" width="11.7109375" style="226" customWidth="1"/>
    <col min="3346" max="3346" width="5.7109375" style="226" customWidth="1"/>
    <col min="3347" max="3582" width="11.42578125" style="226"/>
    <col min="3583" max="3583" width="5.7109375" style="226" customWidth="1"/>
    <col min="3584" max="3584" width="11.7109375" style="226" customWidth="1"/>
    <col min="3585" max="3585" width="52.7109375" style="226" customWidth="1"/>
    <col min="3586" max="3601" width="11.7109375" style="226" customWidth="1"/>
    <col min="3602" max="3602" width="5.7109375" style="226" customWidth="1"/>
    <col min="3603" max="3838" width="11.42578125" style="226"/>
    <col min="3839" max="3839" width="5.7109375" style="226" customWidth="1"/>
    <col min="3840" max="3840" width="11.7109375" style="226" customWidth="1"/>
    <col min="3841" max="3841" width="52.7109375" style="226" customWidth="1"/>
    <col min="3842" max="3857" width="11.7109375" style="226" customWidth="1"/>
    <col min="3858" max="3858" width="5.7109375" style="226" customWidth="1"/>
    <col min="3859" max="4094" width="11.42578125" style="226"/>
    <col min="4095" max="4095" width="5.7109375" style="226" customWidth="1"/>
    <col min="4096" max="4096" width="11.7109375" style="226" customWidth="1"/>
    <col min="4097" max="4097" width="52.7109375" style="226" customWidth="1"/>
    <col min="4098" max="4113" width="11.7109375" style="226" customWidth="1"/>
    <col min="4114" max="4114" width="5.7109375" style="226" customWidth="1"/>
    <col min="4115" max="4350" width="11.42578125" style="226"/>
    <col min="4351" max="4351" width="5.7109375" style="226" customWidth="1"/>
    <col min="4352" max="4352" width="11.7109375" style="226" customWidth="1"/>
    <col min="4353" max="4353" width="52.7109375" style="226" customWidth="1"/>
    <col min="4354" max="4369" width="11.7109375" style="226" customWidth="1"/>
    <col min="4370" max="4370" width="5.7109375" style="226" customWidth="1"/>
    <col min="4371" max="4606" width="11.42578125" style="226"/>
    <col min="4607" max="4607" width="5.7109375" style="226" customWidth="1"/>
    <col min="4608" max="4608" width="11.7109375" style="226" customWidth="1"/>
    <col min="4609" max="4609" width="52.7109375" style="226" customWidth="1"/>
    <col min="4610" max="4625" width="11.7109375" style="226" customWidth="1"/>
    <col min="4626" max="4626" width="5.7109375" style="226" customWidth="1"/>
    <col min="4627" max="4862" width="11.42578125" style="226"/>
    <col min="4863" max="4863" width="5.7109375" style="226" customWidth="1"/>
    <col min="4864" max="4864" width="11.7109375" style="226" customWidth="1"/>
    <col min="4865" max="4865" width="52.7109375" style="226" customWidth="1"/>
    <col min="4866" max="4881" width="11.7109375" style="226" customWidth="1"/>
    <col min="4882" max="4882" width="5.7109375" style="226" customWidth="1"/>
    <col min="4883" max="5118" width="11.42578125" style="226"/>
    <col min="5119" max="5119" width="5.7109375" style="226" customWidth="1"/>
    <col min="5120" max="5120" width="11.7109375" style="226" customWidth="1"/>
    <col min="5121" max="5121" width="52.7109375" style="226" customWidth="1"/>
    <col min="5122" max="5137" width="11.7109375" style="226" customWidth="1"/>
    <col min="5138" max="5138" width="5.7109375" style="226" customWidth="1"/>
    <col min="5139" max="5374" width="11.42578125" style="226"/>
    <col min="5375" max="5375" width="5.7109375" style="226" customWidth="1"/>
    <col min="5376" max="5376" width="11.7109375" style="226" customWidth="1"/>
    <col min="5377" max="5377" width="52.7109375" style="226" customWidth="1"/>
    <col min="5378" max="5393" width="11.7109375" style="226" customWidth="1"/>
    <col min="5394" max="5394" width="5.7109375" style="226" customWidth="1"/>
    <col min="5395" max="5630" width="11.42578125" style="226"/>
    <col min="5631" max="5631" width="5.7109375" style="226" customWidth="1"/>
    <col min="5632" max="5632" width="11.7109375" style="226" customWidth="1"/>
    <col min="5633" max="5633" width="52.7109375" style="226" customWidth="1"/>
    <col min="5634" max="5649" width="11.7109375" style="226" customWidth="1"/>
    <col min="5650" max="5650" width="5.7109375" style="226" customWidth="1"/>
    <col min="5651" max="5886" width="11.42578125" style="226"/>
    <col min="5887" max="5887" width="5.7109375" style="226" customWidth="1"/>
    <col min="5888" max="5888" width="11.7109375" style="226" customWidth="1"/>
    <col min="5889" max="5889" width="52.7109375" style="226" customWidth="1"/>
    <col min="5890" max="5905" width="11.7109375" style="226" customWidth="1"/>
    <col min="5906" max="5906" width="5.7109375" style="226" customWidth="1"/>
    <col min="5907" max="6142" width="11.42578125" style="226"/>
    <col min="6143" max="6143" width="5.7109375" style="226" customWidth="1"/>
    <col min="6144" max="6144" width="11.7109375" style="226" customWidth="1"/>
    <col min="6145" max="6145" width="52.7109375" style="226" customWidth="1"/>
    <col min="6146" max="6161" width="11.7109375" style="226" customWidth="1"/>
    <col min="6162" max="6162" width="5.7109375" style="226" customWidth="1"/>
    <col min="6163" max="6398" width="11.42578125" style="226"/>
    <col min="6399" max="6399" width="5.7109375" style="226" customWidth="1"/>
    <col min="6400" max="6400" width="11.7109375" style="226" customWidth="1"/>
    <col min="6401" max="6401" width="52.7109375" style="226" customWidth="1"/>
    <col min="6402" max="6417" width="11.7109375" style="226" customWidth="1"/>
    <col min="6418" max="6418" width="5.7109375" style="226" customWidth="1"/>
    <col min="6419" max="6654" width="11.42578125" style="226"/>
    <col min="6655" max="6655" width="5.7109375" style="226" customWidth="1"/>
    <col min="6656" max="6656" width="11.7109375" style="226" customWidth="1"/>
    <col min="6657" max="6657" width="52.7109375" style="226" customWidth="1"/>
    <col min="6658" max="6673" width="11.7109375" style="226" customWidth="1"/>
    <col min="6674" max="6674" width="5.7109375" style="226" customWidth="1"/>
    <col min="6675" max="6910" width="11.42578125" style="226"/>
    <col min="6911" max="6911" width="5.7109375" style="226" customWidth="1"/>
    <col min="6912" max="6912" width="11.7109375" style="226" customWidth="1"/>
    <col min="6913" max="6913" width="52.7109375" style="226" customWidth="1"/>
    <col min="6914" max="6929" width="11.7109375" style="226" customWidth="1"/>
    <col min="6930" max="6930" width="5.7109375" style="226" customWidth="1"/>
    <col min="6931" max="7166" width="11.42578125" style="226"/>
    <col min="7167" max="7167" width="5.7109375" style="226" customWidth="1"/>
    <col min="7168" max="7168" width="11.7109375" style="226" customWidth="1"/>
    <col min="7169" max="7169" width="52.7109375" style="226" customWidth="1"/>
    <col min="7170" max="7185" width="11.7109375" style="226" customWidth="1"/>
    <col min="7186" max="7186" width="5.7109375" style="226" customWidth="1"/>
    <col min="7187" max="7422" width="11.42578125" style="226"/>
    <col min="7423" max="7423" width="5.7109375" style="226" customWidth="1"/>
    <col min="7424" max="7424" width="11.7109375" style="226" customWidth="1"/>
    <col min="7425" max="7425" width="52.7109375" style="226" customWidth="1"/>
    <col min="7426" max="7441" width="11.7109375" style="226" customWidth="1"/>
    <col min="7442" max="7442" width="5.7109375" style="226" customWidth="1"/>
    <col min="7443" max="7678" width="11.42578125" style="226"/>
    <col min="7679" max="7679" width="5.7109375" style="226" customWidth="1"/>
    <col min="7680" max="7680" width="11.7109375" style="226" customWidth="1"/>
    <col min="7681" max="7681" width="52.7109375" style="226" customWidth="1"/>
    <col min="7682" max="7697" width="11.7109375" style="226" customWidth="1"/>
    <col min="7698" max="7698" width="5.7109375" style="226" customWidth="1"/>
    <col min="7699" max="7934" width="11.42578125" style="226"/>
    <col min="7935" max="7935" width="5.7109375" style="226" customWidth="1"/>
    <col min="7936" max="7936" width="11.7109375" style="226" customWidth="1"/>
    <col min="7937" max="7937" width="52.7109375" style="226" customWidth="1"/>
    <col min="7938" max="7953" width="11.7109375" style="226" customWidth="1"/>
    <col min="7954" max="7954" width="5.7109375" style="226" customWidth="1"/>
    <col min="7955" max="8190" width="11.42578125" style="226"/>
    <col min="8191" max="8191" width="5.7109375" style="226" customWidth="1"/>
    <col min="8192" max="8192" width="11.7109375" style="226" customWidth="1"/>
    <col min="8193" max="8193" width="52.7109375" style="226" customWidth="1"/>
    <col min="8194" max="8209" width="11.7109375" style="226" customWidth="1"/>
    <col min="8210" max="8210" width="5.7109375" style="226" customWidth="1"/>
    <col min="8211" max="8446" width="11.42578125" style="226"/>
    <col min="8447" max="8447" width="5.7109375" style="226" customWidth="1"/>
    <col min="8448" max="8448" width="11.7109375" style="226" customWidth="1"/>
    <col min="8449" max="8449" width="52.7109375" style="226" customWidth="1"/>
    <col min="8450" max="8465" width="11.7109375" style="226" customWidth="1"/>
    <col min="8466" max="8466" width="5.7109375" style="226" customWidth="1"/>
    <col min="8467" max="8702" width="11.42578125" style="226"/>
    <col min="8703" max="8703" width="5.7109375" style="226" customWidth="1"/>
    <col min="8704" max="8704" width="11.7109375" style="226" customWidth="1"/>
    <col min="8705" max="8705" width="52.7109375" style="226" customWidth="1"/>
    <col min="8706" max="8721" width="11.7109375" style="226" customWidth="1"/>
    <col min="8722" max="8722" width="5.7109375" style="226" customWidth="1"/>
    <col min="8723" max="8958" width="11.42578125" style="226"/>
    <col min="8959" max="8959" width="5.7109375" style="226" customWidth="1"/>
    <col min="8960" max="8960" width="11.7109375" style="226" customWidth="1"/>
    <col min="8961" max="8961" width="52.7109375" style="226" customWidth="1"/>
    <col min="8962" max="8977" width="11.7109375" style="226" customWidth="1"/>
    <col min="8978" max="8978" width="5.7109375" style="226" customWidth="1"/>
    <col min="8979" max="9214" width="11.42578125" style="226"/>
    <col min="9215" max="9215" width="5.7109375" style="226" customWidth="1"/>
    <col min="9216" max="9216" width="11.7109375" style="226" customWidth="1"/>
    <col min="9217" max="9217" width="52.7109375" style="226" customWidth="1"/>
    <col min="9218" max="9233" width="11.7109375" style="226" customWidth="1"/>
    <col min="9234" max="9234" width="5.7109375" style="226" customWidth="1"/>
    <col min="9235" max="9470" width="11.42578125" style="226"/>
    <col min="9471" max="9471" width="5.7109375" style="226" customWidth="1"/>
    <col min="9472" max="9472" width="11.7109375" style="226" customWidth="1"/>
    <col min="9473" max="9473" width="52.7109375" style="226" customWidth="1"/>
    <col min="9474" max="9489" width="11.7109375" style="226" customWidth="1"/>
    <col min="9490" max="9490" width="5.7109375" style="226" customWidth="1"/>
    <col min="9491" max="9726" width="11.42578125" style="226"/>
    <col min="9727" max="9727" width="5.7109375" style="226" customWidth="1"/>
    <col min="9728" max="9728" width="11.7109375" style="226" customWidth="1"/>
    <col min="9729" max="9729" width="52.7109375" style="226" customWidth="1"/>
    <col min="9730" max="9745" width="11.7109375" style="226" customWidth="1"/>
    <col min="9746" max="9746" width="5.7109375" style="226" customWidth="1"/>
    <col min="9747" max="9982" width="11.42578125" style="226"/>
    <col min="9983" max="9983" width="5.7109375" style="226" customWidth="1"/>
    <col min="9984" max="9984" width="11.7109375" style="226" customWidth="1"/>
    <col min="9985" max="9985" width="52.7109375" style="226" customWidth="1"/>
    <col min="9986" max="10001" width="11.7109375" style="226" customWidth="1"/>
    <col min="10002" max="10002" width="5.7109375" style="226" customWidth="1"/>
    <col min="10003" max="10238" width="11.42578125" style="226"/>
    <col min="10239" max="10239" width="5.7109375" style="226" customWidth="1"/>
    <col min="10240" max="10240" width="11.7109375" style="226" customWidth="1"/>
    <col min="10241" max="10241" width="52.7109375" style="226" customWidth="1"/>
    <col min="10242" max="10257" width="11.7109375" style="226" customWidth="1"/>
    <col min="10258" max="10258" width="5.7109375" style="226" customWidth="1"/>
    <col min="10259" max="10494" width="11.42578125" style="226"/>
    <col min="10495" max="10495" width="5.7109375" style="226" customWidth="1"/>
    <col min="10496" max="10496" width="11.7109375" style="226" customWidth="1"/>
    <col min="10497" max="10497" width="52.7109375" style="226" customWidth="1"/>
    <col min="10498" max="10513" width="11.7109375" style="226" customWidth="1"/>
    <col min="10514" max="10514" width="5.7109375" style="226" customWidth="1"/>
    <col min="10515" max="10750" width="11.42578125" style="226"/>
    <col min="10751" max="10751" width="5.7109375" style="226" customWidth="1"/>
    <col min="10752" max="10752" width="11.7109375" style="226" customWidth="1"/>
    <col min="10753" max="10753" width="52.7109375" style="226" customWidth="1"/>
    <col min="10754" max="10769" width="11.7109375" style="226" customWidth="1"/>
    <col min="10770" max="10770" width="5.7109375" style="226" customWidth="1"/>
    <col min="10771" max="11006" width="11.42578125" style="226"/>
    <col min="11007" max="11007" width="5.7109375" style="226" customWidth="1"/>
    <col min="11008" max="11008" width="11.7109375" style="226" customWidth="1"/>
    <col min="11009" max="11009" width="52.7109375" style="226" customWidth="1"/>
    <col min="11010" max="11025" width="11.7109375" style="226" customWidth="1"/>
    <col min="11026" max="11026" width="5.7109375" style="226" customWidth="1"/>
    <col min="11027" max="11262" width="11.42578125" style="226"/>
    <col min="11263" max="11263" width="5.7109375" style="226" customWidth="1"/>
    <col min="11264" max="11264" width="11.7109375" style="226" customWidth="1"/>
    <col min="11265" max="11265" width="52.7109375" style="226" customWidth="1"/>
    <col min="11266" max="11281" width="11.7109375" style="226" customWidth="1"/>
    <col min="11282" max="11282" width="5.7109375" style="226" customWidth="1"/>
    <col min="11283" max="11518" width="11.42578125" style="226"/>
    <col min="11519" max="11519" width="5.7109375" style="226" customWidth="1"/>
    <col min="11520" max="11520" width="11.7109375" style="226" customWidth="1"/>
    <col min="11521" max="11521" width="52.7109375" style="226" customWidth="1"/>
    <col min="11522" max="11537" width="11.7109375" style="226" customWidth="1"/>
    <col min="11538" max="11538" width="5.7109375" style="226" customWidth="1"/>
    <col min="11539" max="11774" width="11.42578125" style="226"/>
    <col min="11775" max="11775" width="5.7109375" style="226" customWidth="1"/>
    <col min="11776" max="11776" width="11.7109375" style="226" customWidth="1"/>
    <col min="11777" max="11777" width="52.7109375" style="226" customWidth="1"/>
    <col min="11778" max="11793" width="11.7109375" style="226" customWidth="1"/>
    <col min="11794" max="11794" width="5.7109375" style="226" customWidth="1"/>
    <col min="11795" max="12030" width="11.42578125" style="226"/>
    <col min="12031" max="12031" width="5.7109375" style="226" customWidth="1"/>
    <col min="12032" max="12032" width="11.7109375" style="226" customWidth="1"/>
    <col min="12033" max="12033" width="52.7109375" style="226" customWidth="1"/>
    <col min="12034" max="12049" width="11.7109375" style="226" customWidth="1"/>
    <col min="12050" max="12050" width="5.7109375" style="226" customWidth="1"/>
    <col min="12051" max="12286" width="11.42578125" style="226"/>
    <col min="12287" max="12287" width="5.7109375" style="226" customWidth="1"/>
    <col min="12288" max="12288" width="11.7109375" style="226" customWidth="1"/>
    <col min="12289" max="12289" width="52.7109375" style="226" customWidth="1"/>
    <col min="12290" max="12305" width="11.7109375" style="226" customWidth="1"/>
    <col min="12306" max="12306" width="5.7109375" style="226" customWidth="1"/>
    <col min="12307" max="12542" width="11.42578125" style="226"/>
    <col min="12543" max="12543" width="5.7109375" style="226" customWidth="1"/>
    <col min="12544" max="12544" width="11.7109375" style="226" customWidth="1"/>
    <col min="12545" max="12545" width="52.7109375" style="226" customWidth="1"/>
    <col min="12546" max="12561" width="11.7109375" style="226" customWidth="1"/>
    <col min="12562" max="12562" width="5.7109375" style="226" customWidth="1"/>
    <col min="12563" max="12798" width="11.42578125" style="226"/>
    <col min="12799" max="12799" width="5.7109375" style="226" customWidth="1"/>
    <col min="12800" max="12800" width="11.7109375" style="226" customWidth="1"/>
    <col min="12801" max="12801" width="52.7109375" style="226" customWidth="1"/>
    <col min="12802" max="12817" width="11.7109375" style="226" customWidth="1"/>
    <col min="12818" max="12818" width="5.7109375" style="226" customWidth="1"/>
    <col min="12819" max="13054" width="11.42578125" style="226"/>
    <col min="13055" max="13055" width="5.7109375" style="226" customWidth="1"/>
    <col min="13056" max="13056" width="11.7109375" style="226" customWidth="1"/>
    <col min="13057" max="13057" width="52.7109375" style="226" customWidth="1"/>
    <col min="13058" max="13073" width="11.7109375" style="226" customWidth="1"/>
    <col min="13074" max="13074" width="5.7109375" style="226" customWidth="1"/>
    <col min="13075" max="13310" width="11.42578125" style="226"/>
    <col min="13311" max="13311" width="5.7109375" style="226" customWidth="1"/>
    <col min="13312" max="13312" width="11.7109375" style="226" customWidth="1"/>
    <col min="13313" max="13313" width="52.7109375" style="226" customWidth="1"/>
    <col min="13314" max="13329" width="11.7109375" style="226" customWidth="1"/>
    <col min="13330" max="13330" width="5.7109375" style="226" customWidth="1"/>
    <col min="13331" max="13566" width="11.42578125" style="226"/>
    <col min="13567" max="13567" width="5.7109375" style="226" customWidth="1"/>
    <col min="13568" max="13568" width="11.7109375" style="226" customWidth="1"/>
    <col min="13569" max="13569" width="52.7109375" style="226" customWidth="1"/>
    <col min="13570" max="13585" width="11.7109375" style="226" customWidth="1"/>
    <col min="13586" max="13586" width="5.7109375" style="226" customWidth="1"/>
    <col min="13587" max="13822" width="11.42578125" style="226"/>
    <col min="13823" max="13823" width="5.7109375" style="226" customWidth="1"/>
    <col min="13824" max="13824" width="11.7109375" style="226" customWidth="1"/>
    <col min="13825" max="13825" width="52.7109375" style="226" customWidth="1"/>
    <col min="13826" max="13841" width="11.7109375" style="226" customWidth="1"/>
    <col min="13842" max="13842" width="5.7109375" style="226" customWidth="1"/>
    <col min="13843" max="14078" width="11.42578125" style="226"/>
    <col min="14079" max="14079" width="5.7109375" style="226" customWidth="1"/>
    <col min="14080" max="14080" width="11.7109375" style="226" customWidth="1"/>
    <col min="14081" max="14081" width="52.7109375" style="226" customWidth="1"/>
    <col min="14082" max="14097" width="11.7109375" style="226" customWidth="1"/>
    <col min="14098" max="14098" width="5.7109375" style="226" customWidth="1"/>
    <col min="14099" max="14334" width="11.42578125" style="226"/>
    <col min="14335" max="14335" width="5.7109375" style="226" customWidth="1"/>
    <col min="14336" max="14336" width="11.7109375" style="226" customWidth="1"/>
    <col min="14337" max="14337" width="52.7109375" style="226" customWidth="1"/>
    <col min="14338" max="14353" width="11.7109375" style="226" customWidth="1"/>
    <col min="14354" max="14354" width="5.7109375" style="226" customWidth="1"/>
    <col min="14355" max="14590" width="11.42578125" style="226"/>
    <col min="14591" max="14591" width="5.7109375" style="226" customWidth="1"/>
    <col min="14592" max="14592" width="11.7109375" style="226" customWidth="1"/>
    <col min="14593" max="14593" width="52.7109375" style="226" customWidth="1"/>
    <col min="14594" max="14609" width="11.7109375" style="226" customWidth="1"/>
    <col min="14610" max="14610" width="5.7109375" style="226" customWidth="1"/>
    <col min="14611" max="14846" width="11.42578125" style="226"/>
    <col min="14847" max="14847" width="5.7109375" style="226" customWidth="1"/>
    <col min="14848" max="14848" width="11.7109375" style="226" customWidth="1"/>
    <col min="14849" max="14849" width="52.7109375" style="226" customWidth="1"/>
    <col min="14850" max="14865" width="11.7109375" style="226" customWidth="1"/>
    <col min="14866" max="14866" width="5.7109375" style="226" customWidth="1"/>
    <col min="14867" max="15102" width="11.42578125" style="226"/>
    <col min="15103" max="15103" width="5.7109375" style="226" customWidth="1"/>
    <col min="15104" max="15104" width="11.7109375" style="226" customWidth="1"/>
    <col min="15105" max="15105" width="52.7109375" style="226" customWidth="1"/>
    <col min="15106" max="15121" width="11.7109375" style="226" customWidth="1"/>
    <col min="15122" max="15122" width="5.7109375" style="226" customWidth="1"/>
    <col min="15123" max="15358" width="11.42578125" style="226"/>
    <col min="15359" max="15359" width="5.7109375" style="226" customWidth="1"/>
    <col min="15360" max="15360" width="11.7109375" style="226" customWidth="1"/>
    <col min="15361" max="15361" width="52.7109375" style="226" customWidth="1"/>
    <col min="15362" max="15377" width="11.7109375" style="226" customWidth="1"/>
    <col min="15378" max="15378" width="5.7109375" style="226" customWidth="1"/>
    <col min="15379" max="15614" width="11.42578125" style="226"/>
    <col min="15615" max="15615" width="5.7109375" style="226" customWidth="1"/>
    <col min="15616" max="15616" width="11.7109375" style="226" customWidth="1"/>
    <col min="15617" max="15617" width="52.7109375" style="226" customWidth="1"/>
    <col min="15618" max="15633" width="11.7109375" style="226" customWidth="1"/>
    <col min="15634" max="15634" width="5.7109375" style="226" customWidth="1"/>
    <col min="15635" max="15870" width="11.42578125" style="226"/>
    <col min="15871" max="15871" width="5.7109375" style="226" customWidth="1"/>
    <col min="15872" max="15872" width="11.7109375" style="226" customWidth="1"/>
    <col min="15873" max="15873" width="52.7109375" style="226" customWidth="1"/>
    <col min="15874" max="15889" width="11.7109375" style="226" customWidth="1"/>
    <col min="15890" max="15890" width="5.7109375" style="226" customWidth="1"/>
    <col min="15891" max="16126" width="11.42578125" style="226"/>
    <col min="16127" max="16127" width="5.7109375" style="226" customWidth="1"/>
    <col min="16128" max="16128" width="11.7109375" style="226" customWidth="1"/>
    <col min="16129" max="16129" width="52.7109375" style="226" customWidth="1"/>
    <col min="16130" max="16145" width="11.7109375" style="226" customWidth="1"/>
    <col min="16146" max="16146" width="5.7109375" style="226" customWidth="1"/>
    <col min="16147" max="16384" width="11.42578125" style="226"/>
  </cols>
  <sheetData>
    <row r="1" spans="1:19" s="218" customFormat="1" ht="20.100000000000001" customHeight="1">
      <c r="A1" s="239" t="s">
        <v>516</v>
      </c>
      <c r="B1" s="219"/>
      <c r="C1" s="217"/>
    </row>
    <row r="2" spans="1:19" s="221" customFormat="1" ht="16.5" customHeight="1">
      <c r="A2" s="272" t="s">
        <v>517</v>
      </c>
      <c r="B2" s="222"/>
      <c r="C2" s="220"/>
    </row>
    <row r="3" spans="1:19" s="76" customFormat="1" ht="12" customHeight="1">
      <c r="B3" s="223"/>
    </row>
    <row r="4" spans="1:19" s="91" customFormat="1" ht="27" customHeight="1">
      <c r="A4" s="69" t="s">
        <v>593</v>
      </c>
      <c r="B4" s="69" t="s">
        <v>518</v>
      </c>
      <c r="C4" s="70">
        <v>2000</v>
      </c>
      <c r="D4" s="73">
        <v>2001</v>
      </c>
      <c r="E4" s="70">
        <v>2002</v>
      </c>
      <c r="F4" s="70">
        <v>2003</v>
      </c>
      <c r="G4" s="73">
        <v>2004</v>
      </c>
      <c r="H4" s="70">
        <v>2005</v>
      </c>
      <c r="I4" s="70">
        <v>2006</v>
      </c>
      <c r="J4" s="71">
        <v>2007</v>
      </c>
      <c r="K4" s="70">
        <v>2008</v>
      </c>
      <c r="L4" s="70">
        <v>2009</v>
      </c>
      <c r="M4" s="71">
        <v>2010</v>
      </c>
      <c r="N4" s="70">
        <v>2011</v>
      </c>
      <c r="O4" s="70">
        <v>2012</v>
      </c>
      <c r="P4" s="70">
        <v>2013</v>
      </c>
      <c r="Q4" s="70">
        <v>2014</v>
      </c>
      <c r="R4" s="72">
        <v>2015</v>
      </c>
      <c r="S4" s="241"/>
    </row>
    <row r="5" spans="1:19" ht="15" customHeight="1">
      <c r="A5" s="227" t="s">
        <v>478</v>
      </c>
      <c r="B5" s="228" t="s">
        <v>479</v>
      </c>
      <c r="C5" s="93">
        <v>1.054897253878291</v>
      </c>
      <c r="D5" s="93">
        <v>1.153599571302266</v>
      </c>
      <c r="E5" s="93">
        <v>0.94776302666726808</v>
      </c>
      <c r="F5" s="93">
        <v>0.8714159485202263</v>
      </c>
      <c r="G5" s="93">
        <v>1.0066762939243632</v>
      </c>
      <c r="H5" s="93">
        <v>0.76083814368576008</v>
      </c>
      <c r="I5" s="93">
        <v>0.78074986030780391</v>
      </c>
      <c r="J5" s="93">
        <v>0.8246416493187253</v>
      </c>
      <c r="K5" s="93">
        <v>0.89367862424862188</v>
      </c>
      <c r="L5" s="93">
        <v>0.73874937658519813</v>
      </c>
      <c r="M5" s="93">
        <v>0.72087335068665293</v>
      </c>
      <c r="N5" s="93">
        <v>0.7847356302850711</v>
      </c>
      <c r="O5" s="93">
        <v>0.75026665373800061</v>
      </c>
      <c r="P5" s="93">
        <v>0.91975703878034865</v>
      </c>
      <c r="Q5" s="93">
        <v>0.74065768220209283</v>
      </c>
      <c r="R5" s="93">
        <v>0.59619932620598126</v>
      </c>
      <c r="S5" s="225"/>
    </row>
    <row r="6" spans="1:19" ht="15" customHeight="1">
      <c r="A6" s="227" t="s">
        <v>480</v>
      </c>
      <c r="B6" s="228" t="s">
        <v>481</v>
      </c>
      <c r="C6" s="93">
        <v>0.28170462247383871</v>
      </c>
      <c r="D6" s="93">
        <v>0.26605493859077822</v>
      </c>
      <c r="E6" s="93">
        <v>0.27819959605679262</v>
      </c>
      <c r="F6" s="93">
        <v>0.23531127670977794</v>
      </c>
      <c r="G6" s="93">
        <v>0.23766379844474525</v>
      </c>
      <c r="H6" s="93">
        <v>0.23535093166357468</v>
      </c>
      <c r="I6" s="93">
        <v>0.28007822762982121</v>
      </c>
      <c r="J6" s="93">
        <v>0.27920554177610146</v>
      </c>
      <c r="K6" s="93">
        <v>0.32525851402405714</v>
      </c>
      <c r="L6" s="93">
        <v>0.31716440770034704</v>
      </c>
      <c r="M6" s="93">
        <v>0.33857960547665239</v>
      </c>
      <c r="N6" s="93">
        <v>0.3414246332070251</v>
      </c>
      <c r="O6" s="93">
        <v>0.33153948091405666</v>
      </c>
      <c r="P6" s="93">
        <v>0.29209935547000976</v>
      </c>
      <c r="Q6" s="93">
        <v>0.26077575103719347</v>
      </c>
      <c r="R6" s="93">
        <v>0.23742114997240579</v>
      </c>
      <c r="S6" s="225"/>
    </row>
    <row r="7" spans="1:19" ht="15" customHeight="1">
      <c r="A7" s="227" t="s">
        <v>482</v>
      </c>
      <c r="B7" s="228" t="s">
        <v>483</v>
      </c>
      <c r="C7" s="93">
        <v>20.136162480091823</v>
      </c>
      <c r="D7" s="93">
        <v>19.731179269576749</v>
      </c>
      <c r="E7" s="93">
        <v>19.151819498529065</v>
      </c>
      <c r="F7" s="93">
        <v>19.26290778005713</v>
      </c>
      <c r="G7" s="93">
        <v>19.470812325420777</v>
      </c>
      <c r="H7" s="93">
        <v>19.459861675411961</v>
      </c>
      <c r="I7" s="93">
        <v>20.134039750293262</v>
      </c>
      <c r="J7" s="93">
        <v>20.501303475832223</v>
      </c>
      <c r="K7" s="93">
        <v>19.516466972831527</v>
      </c>
      <c r="L7" s="93">
        <v>16.87950883762807</v>
      </c>
      <c r="M7" s="93">
        <v>19.276080037008139</v>
      </c>
      <c r="N7" s="93">
        <v>19.63507583657708</v>
      </c>
      <c r="O7" s="93">
        <v>19.47133876337309</v>
      </c>
      <c r="P7" s="93">
        <v>19.068066583078611</v>
      </c>
      <c r="Q7" s="93">
        <v>19.393851692693733</v>
      </c>
      <c r="R7" s="93">
        <v>19.496784733351827</v>
      </c>
      <c r="S7" s="225"/>
    </row>
    <row r="8" spans="1:19" ht="15" customHeight="1">
      <c r="A8" s="227" t="s">
        <v>484</v>
      </c>
      <c r="B8" s="228" t="s">
        <v>485</v>
      </c>
      <c r="C8" s="93">
        <v>1.1481692871666496</v>
      </c>
      <c r="D8" s="93">
        <v>1.1157224588906227</v>
      </c>
      <c r="E8" s="93">
        <v>1.2002525897971765</v>
      </c>
      <c r="F8" s="93">
        <v>1.1653677344334175</v>
      </c>
      <c r="G8" s="93">
        <v>1.379111965785758</v>
      </c>
      <c r="H8" s="93">
        <v>1.3993592182481867</v>
      </c>
      <c r="I8" s="93">
        <v>1.4640389731976007</v>
      </c>
      <c r="J8" s="93">
        <v>1.5192235561796532</v>
      </c>
      <c r="K8" s="93">
        <v>1.8000911801660104</v>
      </c>
      <c r="L8" s="93">
        <v>1.9688789515649243</v>
      </c>
      <c r="M8" s="93">
        <v>1.8915319713048822</v>
      </c>
      <c r="N8" s="93">
        <v>1.4863762609315148</v>
      </c>
      <c r="O8" s="93">
        <v>1.7637124664662724</v>
      </c>
      <c r="P8" s="93">
        <v>1.5142207196648507</v>
      </c>
      <c r="Q8" s="93">
        <v>1.3500562160392997</v>
      </c>
      <c r="R8" s="93">
        <v>1.2456201351485325</v>
      </c>
      <c r="S8" s="225"/>
    </row>
    <row r="9" spans="1:19" ht="15" customHeight="1">
      <c r="A9" s="227" t="s">
        <v>486</v>
      </c>
      <c r="B9" s="228" t="s">
        <v>487</v>
      </c>
      <c r="C9" s="93">
        <v>1.0137694281763376</v>
      </c>
      <c r="D9" s="93">
        <v>0.97428067804606977</v>
      </c>
      <c r="E9" s="93">
        <v>0.97798359168658822</v>
      </c>
      <c r="F9" s="93">
        <v>1.0202149918907268</v>
      </c>
      <c r="G9" s="93">
        <v>1.0450782470214151</v>
      </c>
      <c r="H9" s="93">
        <v>1.0755051771914019</v>
      </c>
      <c r="I9" s="93">
        <v>1.0484315619252731</v>
      </c>
      <c r="J9" s="93">
        <v>1.0425592498072573</v>
      </c>
      <c r="K9" s="93">
        <v>1.0792550345750149</v>
      </c>
      <c r="L9" s="93">
        <v>1.0759265906664084</v>
      </c>
      <c r="M9" s="93">
        <v>1.0802959270332038</v>
      </c>
      <c r="N9" s="93">
        <v>1.1009674455102063</v>
      </c>
      <c r="O9" s="93">
        <v>1.1034616503442258</v>
      </c>
      <c r="P9" s="93">
        <v>1.0869069325123455</v>
      </c>
      <c r="Q9" s="93">
        <v>1.1037132891080288</v>
      </c>
      <c r="R9" s="93">
        <v>1.1134337406748636</v>
      </c>
      <c r="S9" s="225"/>
    </row>
    <row r="10" spans="1:19" ht="15" customHeight="1">
      <c r="A10" s="227" t="s">
        <v>488</v>
      </c>
      <c r="B10" s="228" t="s">
        <v>489</v>
      </c>
      <c r="C10" s="93">
        <v>5.3286763764706873</v>
      </c>
      <c r="D10" s="93">
        <v>4.9007899284503882</v>
      </c>
      <c r="E10" s="93">
        <v>4.6572747365097502</v>
      </c>
      <c r="F10" s="93">
        <v>4.4424930907594247</v>
      </c>
      <c r="G10" s="93">
        <v>4.2052815583502827</v>
      </c>
      <c r="H10" s="93">
        <v>4.0602725414774152</v>
      </c>
      <c r="I10" s="93">
        <v>4.0230427365608712</v>
      </c>
      <c r="J10" s="93">
        <v>4.0745852989536324</v>
      </c>
      <c r="K10" s="93">
        <v>4.1814667837782746</v>
      </c>
      <c r="L10" s="93">
        <v>4.3915176559694205</v>
      </c>
      <c r="M10" s="93">
        <v>4.567027196840499</v>
      </c>
      <c r="N10" s="93">
        <v>4.6620755165043928</v>
      </c>
      <c r="O10" s="93">
        <v>4.7241345874139435</v>
      </c>
      <c r="P10" s="93">
        <v>4.6610436131435664</v>
      </c>
      <c r="Q10" s="93">
        <v>4.7398379280980185</v>
      </c>
      <c r="R10" s="93">
        <v>4.7853190692338297</v>
      </c>
      <c r="S10" s="225"/>
    </row>
    <row r="11" spans="1:19" ht="15" customHeight="1">
      <c r="A11" s="227" t="s">
        <v>490</v>
      </c>
      <c r="B11" s="228" t="s">
        <v>491</v>
      </c>
      <c r="C11" s="93">
        <v>11.202558738299029</v>
      </c>
      <c r="D11" s="93">
        <v>11.593141853090696</v>
      </c>
      <c r="E11" s="93">
        <v>11.600336786396236</v>
      </c>
      <c r="F11" s="93">
        <v>11.735444391664657</v>
      </c>
      <c r="G11" s="93">
        <v>11.488949339111635</v>
      </c>
      <c r="H11" s="93">
        <v>11.575292817828373</v>
      </c>
      <c r="I11" s="93">
        <v>11.466000214626421</v>
      </c>
      <c r="J11" s="93">
        <v>11.318474550226663</v>
      </c>
      <c r="K11" s="93">
        <v>11.51625488550544</v>
      </c>
      <c r="L11" s="93">
        <v>11.864916733565106</v>
      </c>
      <c r="M11" s="93">
        <v>10.847579626190164</v>
      </c>
      <c r="N11" s="93">
        <v>11.301911143691987</v>
      </c>
      <c r="O11" s="93">
        <v>10.69459258541</v>
      </c>
      <c r="P11" s="93">
        <v>10.46511719370667</v>
      </c>
      <c r="Q11" s="93">
        <v>10.746051997563466</v>
      </c>
      <c r="R11" s="93">
        <v>10.936384881876473</v>
      </c>
      <c r="S11" s="225"/>
    </row>
    <row r="12" spans="1:19" ht="15" customHeight="1">
      <c r="A12" s="227" t="s">
        <v>492</v>
      </c>
      <c r="B12" s="228" t="s">
        <v>493</v>
      </c>
      <c r="C12" s="93">
        <v>4.1679169385789496</v>
      </c>
      <c r="D12" s="93">
        <v>4.2458463551795296</v>
      </c>
      <c r="E12" s="93">
        <v>4.3006921160910725</v>
      </c>
      <c r="F12" s="93">
        <v>4.3453416508951666</v>
      </c>
      <c r="G12" s="93">
        <v>4.3132353377790045</v>
      </c>
      <c r="H12" s="93">
        <v>4.4583922351989376</v>
      </c>
      <c r="I12" s="93">
        <v>4.5486924440398608</v>
      </c>
      <c r="J12" s="93">
        <v>4.5855247979247125</v>
      </c>
      <c r="K12" s="93">
        <v>4.616506565363097</v>
      </c>
      <c r="L12" s="93">
        <v>4.6653890539479006</v>
      </c>
      <c r="M12" s="93">
        <v>4.5795847631409963</v>
      </c>
      <c r="N12" s="93">
        <v>4.4168791880478659</v>
      </c>
      <c r="O12" s="93">
        <v>4.5822828792139374</v>
      </c>
      <c r="P12" s="93">
        <v>4.7407249507202787</v>
      </c>
      <c r="Q12" s="93">
        <v>4.6400961279119457</v>
      </c>
      <c r="R12" s="93">
        <v>4.6137699170876054</v>
      </c>
      <c r="S12" s="225"/>
    </row>
    <row r="13" spans="1:19" ht="15" customHeight="1">
      <c r="A13" s="227" t="s">
        <v>494</v>
      </c>
      <c r="B13" s="228" t="s">
        <v>495</v>
      </c>
      <c r="C13" s="93">
        <v>1.6550277717741411</v>
      </c>
      <c r="D13" s="93">
        <v>1.649611797729102</v>
      </c>
      <c r="E13" s="93">
        <v>1.5929194669553406</v>
      </c>
      <c r="F13" s="93">
        <v>1.5652620416587371</v>
      </c>
      <c r="G13" s="93">
        <v>1.5324277481123907</v>
      </c>
      <c r="H13" s="93">
        <v>1.5365871373236371</v>
      </c>
      <c r="I13" s="93">
        <v>1.4889707923045326</v>
      </c>
      <c r="J13" s="93">
        <v>1.5153266350573225</v>
      </c>
      <c r="K13" s="93">
        <v>1.4736592321656508</v>
      </c>
      <c r="L13" s="93">
        <v>1.4757289131503197</v>
      </c>
      <c r="M13" s="93">
        <v>1.4806276884411702</v>
      </c>
      <c r="N13" s="93">
        <v>1.5177227344532436</v>
      </c>
      <c r="O13" s="93">
        <v>1.5530156113642974</v>
      </c>
      <c r="P13" s="93">
        <v>1.4862575256781565</v>
      </c>
      <c r="Q13" s="93">
        <v>1.5291974895219969</v>
      </c>
      <c r="R13" s="93">
        <v>1.5946609426167095</v>
      </c>
      <c r="S13" s="225"/>
    </row>
    <row r="14" spans="1:19" ht="15" customHeight="1">
      <c r="A14" s="227" t="s">
        <v>496</v>
      </c>
      <c r="B14" s="228" t="s">
        <v>497</v>
      </c>
      <c r="C14" s="93">
        <v>4.6381590681609772</v>
      </c>
      <c r="D14" s="93">
        <v>4.9599188972218533</v>
      </c>
      <c r="E14" s="93">
        <v>5.0579603373878008</v>
      </c>
      <c r="F14" s="93">
        <v>4.6081750064559497</v>
      </c>
      <c r="G14" s="93">
        <v>4.8001467937776185</v>
      </c>
      <c r="H14" s="93">
        <v>4.7247673546661106</v>
      </c>
      <c r="I14" s="93">
        <v>4.8228499428279621</v>
      </c>
      <c r="J14" s="93">
        <v>4.911006278028494</v>
      </c>
      <c r="K14" s="93">
        <v>4.8790950129490609</v>
      </c>
      <c r="L14" s="93">
        <v>4.8909755857376309</v>
      </c>
      <c r="M14" s="93">
        <v>4.6295561094501947</v>
      </c>
      <c r="N14" s="93">
        <v>4.8465612835947258</v>
      </c>
      <c r="O14" s="93">
        <v>4.908448883286467</v>
      </c>
      <c r="P14" s="93">
        <v>4.9381978016445975</v>
      </c>
      <c r="Q14" s="93">
        <v>4.9245856529394469</v>
      </c>
      <c r="R14" s="93">
        <v>4.8931727375836527</v>
      </c>
      <c r="S14" s="225"/>
    </row>
    <row r="15" spans="1:19" ht="15" customHeight="1">
      <c r="A15" s="227" t="s">
        <v>498</v>
      </c>
      <c r="B15" s="228" t="s">
        <v>499</v>
      </c>
      <c r="C15" s="93">
        <v>4.2939758227138904</v>
      </c>
      <c r="D15" s="93">
        <v>4.3277015913979806</v>
      </c>
      <c r="E15" s="93">
        <v>4.6170808838638226</v>
      </c>
      <c r="F15" s="93">
        <v>4.8082220587214275</v>
      </c>
      <c r="G15" s="93">
        <v>5.2709479247127033</v>
      </c>
      <c r="H15" s="93">
        <v>5.1094672834307273</v>
      </c>
      <c r="I15" s="93">
        <v>4.8933898762937718</v>
      </c>
      <c r="J15" s="93">
        <v>4.4245996688502709</v>
      </c>
      <c r="K15" s="93">
        <v>3.9655983926562159</v>
      </c>
      <c r="L15" s="93">
        <v>4.5658242076902731</v>
      </c>
      <c r="M15" s="93">
        <v>4.4234998239351526</v>
      </c>
      <c r="N15" s="93">
        <v>3.9445758004398415</v>
      </c>
      <c r="O15" s="93">
        <v>4.0177849962830088</v>
      </c>
      <c r="P15" s="93">
        <v>4.1031169325595407</v>
      </c>
      <c r="Q15" s="93">
        <v>3.9608442406591977</v>
      </c>
      <c r="R15" s="93">
        <v>3.885076563520439</v>
      </c>
      <c r="S15" s="225"/>
    </row>
    <row r="16" spans="1:19" ht="15" customHeight="1">
      <c r="A16" s="227" t="s">
        <v>500</v>
      </c>
      <c r="B16" s="228" t="s">
        <v>501</v>
      </c>
      <c r="C16" s="93">
        <v>11.634820579860374</v>
      </c>
      <c r="D16" s="93">
        <v>11.785476237323241</v>
      </c>
      <c r="E16" s="93">
        <v>11.995309046623866</v>
      </c>
      <c r="F16" s="93">
        <v>11.954272390659677</v>
      </c>
      <c r="G16" s="93">
        <v>11.767059301084453</v>
      </c>
      <c r="H16" s="93">
        <v>11.915789291412361</v>
      </c>
      <c r="I16" s="93">
        <v>11.922590170850032</v>
      </c>
      <c r="J16" s="93">
        <v>12.15520551166353</v>
      </c>
      <c r="K16" s="93">
        <v>12.441442385043672</v>
      </c>
      <c r="L16" s="93">
        <v>12.81060125095923</v>
      </c>
      <c r="M16" s="93">
        <v>12.24444705281255</v>
      </c>
      <c r="N16" s="93">
        <v>12.36595665596316</v>
      </c>
      <c r="O16" s="93">
        <v>11.923219884288439</v>
      </c>
      <c r="P16" s="93">
        <v>12.004823355992304</v>
      </c>
      <c r="Q16" s="93">
        <v>11.716687829757831</v>
      </c>
      <c r="R16" s="93">
        <v>11.625623267555419</v>
      </c>
      <c r="S16" s="225"/>
    </row>
    <row r="17" spans="1:19" ht="15" customHeight="1">
      <c r="A17" s="227" t="s">
        <v>502</v>
      </c>
      <c r="B17" s="228" t="s">
        <v>503</v>
      </c>
      <c r="C17" s="93">
        <v>7.9272310271674478</v>
      </c>
      <c r="D17" s="93">
        <v>8.0150003533502439</v>
      </c>
      <c r="E17" s="93">
        <v>7.9164849924573888</v>
      </c>
      <c r="F17" s="93">
        <v>7.9614730855547045</v>
      </c>
      <c r="G17" s="93">
        <v>7.5893745835529645</v>
      </c>
      <c r="H17" s="93">
        <v>7.6437345810989097</v>
      </c>
      <c r="I17" s="93">
        <v>7.6767800116194298</v>
      </c>
      <c r="J17" s="93">
        <v>7.7520389089860782</v>
      </c>
      <c r="K17" s="93">
        <v>7.8501863804299017</v>
      </c>
      <c r="L17" s="93">
        <v>7.4455354424078175</v>
      </c>
      <c r="M17" s="93">
        <v>7.3421198898041187</v>
      </c>
      <c r="N17" s="93">
        <v>7.2762227292907804</v>
      </c>
      <c r="O17" s="93">
        <v>7.5625424221855901</v>
      </c>
      <c r="P17" s="93">
        <v>7.5771996532721264</v>
      </c>
      <c r="Q17" s="93">
        <v>7.4424884158592874</v>
      </c>
      <c r="R17" s="93">
        <v>7.5288307606276721</v>
      </c>
      <c r="S17" s="225"/>
    </row>
    <row r="18" spans="1:19" ht="15" customHeight="1">
      <c r="A18" s="227" t="s">
        <v>504</v>
      </c>
      <c r="B18" s="228" t="s">
        <v>505</v>
      </c>
      <c r="C18" s="93">
        <v>4.2067365699813033</v>
      </c>
      <c r="D18" s="93">
        <v>4.1712106491120231</v>
      </c>
      <c r="E18" s="93">
        <v>4.1960477715465609</v>
      </c>
      <c r="F18" s="93">
        <v>4.2975401455223672</v>
      </c>
      <c r="G18" s="93">
        <v>4.3311465148889097</v>
      </c>
      <c r="H18" s="93">
        <v>4.5144281713093122</v>
      </c>
      <c r="I18" s="93">
        <v>4.4753309132354193</v>
      </c>
      <c r="J18" s="93">
        <v>4.7126175663461893</v>
      </c>
      <c r="K18" s="93">
        <v>4.7428462901450228</v>
      </c>
      <c r="L18" s="93">
        <v>4.6137460297723392</v>
      </c>
      <c r="M18" s="93">
        <v>4.6692138531964398</v>
      </c>
      <c r="N18" s="93">
        <v>4.7061835978235056</v>
      </c>
      <c r="O18" s="93">
        <v>4.8013025631080515</v>
      </c>
      <c r="P18" s="93">
        <v>5.1772024849879728</v>
      </c>
      <c r="Q18" s="93">
        <v>5.4268933895392708</v>
      </c>
      <c r="R18" s="93">
        <v>5.4728961155130467</v>
      </c>
      <c r="S18" s="225"/>
    </row>
    <row r="19" spans="1:19" ht="15" customHeight="1">
      <c r="A19" s="227" t="s">
        <v>506</v>
      </c>
      <c r="B19" s="228" t="s">
        <v>507</v>
      </c>
      <c r="C19" s="93">
        <v>6.5194423402572168</v>
      </c>
      <c r="D19" s="93">
        <v>6.4152134820149804</v>
      </c>
      <c r="E19" s="93">
        <v>6.4504618283692414</v>
      </c>
      <c r="F19" s="93">
        <v>6.4903155748493164</v>
      </c>
      <c r="G19" s="93">
        <v>6.3232782515965518</v>
      </c>
      <c r="H19" s="93">
        <v>6.266308742135128</v>
      </c>
      <c r="I19" s="93">
        <v>6.0883132213575486</v>
      </c>
      <c r="J19" s="93">
        <v>5.9018427565757223</v>
      </c>
      <c r="K19" s="93">
        <v>5.9832529241322785</v>
      </c>
      <c r="L19" s="93">
        <v>6.4872805228198178</v>
      </c>
      <c r="M19" s="93">
        <v>6.3149023357936391</v>
      </c>
      <c r="N19" s="93">
        <v>6.1396549409930516</v>
      </c>
      <c r="O19" s="93">
        <v>6.1579236562267683</v>
      </c>
      <c r="P19" s="93">
        <v>6.1602405070659181</v>
      </c>
      <c r="Q19" s="93">
        <v>6.0633013816114456</v>
      </c>
      <c r="R19" s="93">
        <v>5.966571520502316</v>
      </c>
      <c r="S19" s="225"/>
    </row>
    <row r="20" spans="1:19" ht="15" customHeight="1">
      <c r="A20" s="227" t="s">
        <v>508</v>
      </c>
      <c r="B20" s="228" t="s">
        <v>509</v>
      </c>
      <c r="C20" s="93">
        <v>4.2690053571091333</v>
      </c>
      <c r="D20" s="93">
        <v>4.2451854122783867</v>
      </c>
      <c r="E20" s="93">
        <v>4.3264021490179569</v>
      </c>
      <c r="F20" s="93">
        <v>4.3254618189846408</v>
      </c>
      <c r="G20" s="93">
        <v>4.3066646613935768</v>
      </c>
      <c r="H20" s="93">
        <v>4.3012992160259884</v>
      </c>
      <c r="I20" s="93">
        <v>4.116756772758726</v>
      </c>
      <c r="J20" s="93">
        <v>4.032471980915715</v>
      </c>
      <c r="K20" s="93">
        <v>4.0588212029958202</v>
      </c>
      <c r="L20" s="93">
        <v>4.392152983156115</v>
      </c>
      <c r="M20" s="93">
        <v>4.3411204628779352</v>
      </c>
      <c r="N20" s="93">
        <v>4.3320496009416329</v>
      </c>
      <c r="O20" s="93">
        <v>4.3612834933255762</v>
      </c>
      <c r="P20" s="93">
        <v>4.3925812191165985</v>
      </c>
      <c r="Q20" s="93">
        <v>4.4669022386408752</v>
      </c>
      <c r="R20" s="93">
        <v>4.422238570597008</v>
      </c>
      <c r="S20" s="225"/>
    </row>
    <row r="21" spans="1:19" ht="15" customHeight="1">
      <c r="A21" s="227" t="s">
        <v>510</v>
      </c>
      <c r="B21" s="228" t="s">
        <v>511</v>
      </c>
      <c r="C21" s="93">
        <v>6.191363995945971</v>
      </c>
      <c r="D21" s="93">
        <v>6.1802737015395399</v>
      </c>
      <c r="E21" s="93">
        <v>6.4815343827838001</v>
      </c>
      <c r="F21" s="93">
        <v>6.5797248691202777</v>
      </c>
      <c r="G21" s="93">
        <v>6.5661012477957819</v>
      </c>
      <c r="H21" s="93">
        <v>6.5932892517302593</v>
      </c>
      <c r="I21" s="93">
        <v>6.4614116497740879</v>
      </c>
      <c r="J21" s="93">
        <v>6.2517685600832165</v>
      </c>
      <c r="K21" s="93">
        <v>6.3994308410609753</v>
      </c>
      <c r="L21" s="93">
        <v>7.0336619033767187</v>
      </c>
      <c r="M21" s="93">
        <v>7.0161410037767631</v>
      </c>
      <c r="N21" s="93">
        <v>6.9709766346938133</v>
      </c>
      <c r="O21" s="93">
        <v>7.1775509874268728</v>
      </c>
      <c r="P21" s="93">
        <v>7.284274380680146</v>
      </c>
      <c r="Q21" s="93">
        <v>7.3549444355212641</v>
      </c>
      <c r="R21" s="93">
        <v>7.444623948004871</v>
      </c>
      <c r="S21" s="225"/>
    </row>
    <row r="22" spans="1:19" ht="15" customHeight="1">
      <c r="A22" s="227" t="s">
        <v>512</v>
      </c>
      <c r="B22" s="228" t="s">
        <v>513</v>
      </c>
      <c r="C22" s="93">
        <v>4.3303823418939364</v>
      </c>
      <c r="D22" s="93">
        <v>4.269792824905549</v>
      </c>
      <c r="E22" s="93">
        <v>4.2514771992602727</v>
      </c>
      <c r="F22" s="93">
        <v>4.3310561435423764</v>
      </c>
      <c r="G22" s="93">
        <v>4.3660441072470668</v>
      </c>
      <c r="H22" s="93">
        <v>4.3694562301619566</v>
      </c>
      <c r="I22" s="93">
        <v>4.3085328803975766</v>
      </c>
      <c r="J22" s="93">
        <v>4.1976040134744901</v>
      </c>
      <c r="K22" s="93">
        <v>4.2766887779293583</v>
      </c>
      <c r="L22" s="93">
        <v>4.3824415533023622</v>
      </c>
      <c r="M22" s="93">
        <v>4.2368193022308454</v>
      </c>
      <c r="N22" s="93">
        <v>4.1706503670510982</v>
      </c>
      <c r="O22" s="93">
        <v>4.1155984356314042</v>
      </c>
      <c r="P22" s="93">
        <v>4.1281697519259604</v>
      </c>
      <c r="Q22" s="93">
        <v>4.1391142412956059</v>
      </c>
      <c r="R22" s="93">
        <v>4.141372619927326</v>
      </c>
      <c r="S22" s="225"/>
    </row>
    <row r="23" spans="1:19" ht="15" customHeight="1">
      <c r="A23" s="229"/>
      <c r="B23" s="240" t="s">
        <v>514</v>
      </c>
      <c r="C23" s="271">
        <v>100</v>
      </c>
      <c r="D23" s="271">
        <v>100</v>
      </c>
      <c r="E23" s="271">
        <v>100</v>
      </c>
      <c r="F23" s="271">
        <v>100</v>
      </c>
      <c r="G23" s="271">
        <v>100</v>
      </c>
      <c r="H23" s="271">
        <v>100</v>
      </c>
      <c r="I23" s="271">
        <v>100</v>
      </c>
      <c r="J23" s="271">
        <v>100</v>
      </c>
      <c r="K23" s="271">
        <v>100</v>
      </c>
      <c r="L23" s="271">
        <v>100</v>
      </c>
      <c r="M23" s="271">
        <v>100</v>
      </c>
      <c r="N23" s="271">
        <v>100</v>
      </c>
      <c r="O23" s="271">
        <v>100</v>
      </c>
      <c r="P23" s="271">
        <v>100</v>
      </c>
      <c r="Q23" s="271">
        <v>100</v>
      </c>
      <c r="R23" s="271">
        <v>100</v>
      </c>
      <c r="S23" s="225"/>
    </row>
    <row r="24" spans="1:19" ht="15" customHeight="1">
      <c r="A24" s="230" t="s">
        <v>515</v>
      </c>
      <c r="B24" s="231"/>
      <c r="C24" s="236"/>
      <c r="D24" s="236"/>
      <c r="E24" s="236"/>
      <c r="F24" s="236"/>
      <c r="G24" s="236"/>
      <c r="H24" s="236"/>
      <c r="S24" s="225"/>
    </row>
    <row r="25" spans="1:19" ht="15" customHeight="1">
      <c r="A25" s="86" t="s">
        <v>592</v>
      </c>
      <c r="S25" s="225"/>
    </row>
    <row r="26" spans="1:19" ht="12.95" customHeight="1">
      <c r="A26" s="86"/>
      <c r="B26" s="232"/>
      <c r="S26" s="225"/>
    </row>
    <row r="27" spans="1:19" ht="12.95" customHeight="1">
      <c r="A27" s="233"/>
      <c r="B27" s="232"/>
      <c r="S27" s="225"/>
    </row>
    <row r="28" spans="1:19" ht="12.95" customHeight="1">
      <c r="A28" s="233"/>
      <c r="B28" s="232"/>
      <c r="C28" s="234"/>
      <c r="D28" s="234"/>
      <c r="E28" s="234"/>
      <c r="S28" s="225"/>
    </row>
    <row r="29" spans="1:19" ht="12.95" customHeight="1">
      <c r="A29" s="233"/>
      <c r="B29" s="232"/>
      <c r="C29" s="234"/>
      <c r="D29" s="234"/>
      <c r="E29" s="234"/>
      <c r="F29" s="234"/>
      <c r="S29" s="225"/>
    </row>
    <row r="30" spans="1:19" ht="12.95" customHeight="1">
      <c r="A30" s="233"/>
      <c r="B30" s="232"/>
      <c r="S30" s="225"/>
    </row>
    <row r="31" spans="1:19" ht="12.95" customHeight="1">
      <c r="A31" s="233"/>
      <c r="B31" s="232"/>
      <c r="S31" s="225"/>
    </row>
    <row r="32" spans="1:19" ht="12.95" customHeight="1">
      <c r="A32" s="233"/>
      <c r="B32" s="232"/>
      <c r="S32" s="225"/>
    </row>
    <row r="33" spans="1:19" ht="12.95" customHeight="1">
      <c r="A33" s="233"/>
      <c r="B33" s="232"/>
      <c r="C33" s="234"/>
      <c r="D33" s="234"/>
      <c r="E33" s="234"/>
      <c r="F33" s="234"/>
      <c r="S33" s="225"/>
    </row>
    <row r="34" spans="1:19" ht="12.95" customHeight="1">
      <c r="A34" s="233"/>
      <c r="B34" s="232"/>
      <c r="C34" s="235"/>
      <c r="D34" s="235"/>
      <c r="E34" s="235"/>
      <c r="F34" s="235"/>
      <c r="S34" s="225"/>
    </row>
    <row r="35" spans="1:19" ht="12.95" customHeight="1">
      <c r="A35" s="233"/>
      <c r="B35" s="232"/>
      <c r="C35" s="234"/>
      <c r="D35" s="234"/>
      <c r="E35" s="234"/>
      <c r="F35" s="234"/>
      <c r="S35" s="225"/>
    </row>
    <row r="36" spans="1:19" ht="12.95" customHeight="1">
      <c r="A36" s="233"/>
      <c r="B36" s="232"/>
      <c r="C36" s="235"/>
      <c r="D36" s="235"/>
      <c r="E36" s="235"/>
      <c r="F36" s="235"/>
      <c r="S36" s="225"/>
    </row>
    <row r="37" spans="1:19" ht="12.95" customHeight="1">
      <c r="A37" s="233"/>
      <c r="B37" s="232"/>
      <c r="C37" s="234"/>
      <c r="D37" s="234"/>
      <c r="E37" s="234"/>
      <c r="F37" s="234"/>
      <c r="S37" s="225"/>
    </row>
    <row r="38" spans="1:19" ht="12.95" customHeight="1">
      <c r="A38" s="233"/>
      <c r="B38" s="232"/>
      <c r="C38" s="235"/>
      <c r="D38" s="235"/>
      <c r="E38" s="235"/>
      <c r="F38" s="235"/>
      <c r="S38" s="225"/>
    </row>
    <row r="39" spans="1:19" ht="12.95" customHeight="1">
      <c r="A39" s="233"/>
      <c r="B39" s="232"/>
      <c r="C39" s="234"/>
      <c r="D39" s="234"/>
      <c r="E39" s="234"/>
      <c r="F39" s="234"/>
      <c r="S39" s="225"/>
    </row>
    <row r="40" spans="1:19" ht="12.95" customHeight="1">
      <c r="A40" s="233"/>
      <c r="B40" s="232"/>
      <c r="C40" s="235"/>
      <c r="D40" s="235"/>
      <c r="E40" s="235"/>
      <c r="F40" s="235"/>
      <c r="S40" s="225"/>
    </row>
    <row r="41" spans="1:19" ht="12.95" customHeight="1">
      <c r="A41" s="233"/>
      <c r="B41" s="232"/>
      <c r="S41" s="225"/>
    </row>
    <row r="42" spans="1:19" ht="12.95" customHeight="1">
      <c r="A42" s="233"/>
      <c r="B42" s="232"/>
      <c r="S42" s="225"/>
    </row>
    <row r="43" spans="1:19" ht="12.95" customHeight="1">
      <c r="A43" s="233"/>
      <c r="B43" s="232"/>
      <c r="S43" s="225"/>
    </row>
    <row r="44" spans="1:19" ht="12.95" customHeight="1">
      <c r="A44" s="233"/>
      <c r="B44" s="232"/>
      <c r="S44" s="225"/>
    </row>
    <row r="45" spans="1:19" ht="12.95" customHeight="1">
      <c r="A45" s="233"/>
      <c r="B45" s="232"/>
      <c r="S45" s="225"/>
    </row>
    <row r="46" spans="1:19" ht="12.95" customHeight="1">
      <c r="A46" s="233"/>
      <c r="B46" s="232"/>
      <c r="S46" s="225"/>
    </row>
    <row r="47" spans="1:19" ht="12.95" customHeight="1">
      <c r="A47" s="233"/>
      <c r="B47" s="232"/>
      <c r="S47" s="225"/>
    </row>
    <row r="48" spans="1:19" ht="12.95" customHeight="1">
      <c r="A48" s="233"/>
      <c r="B48" s="232"/>
      <c r="S48" s="225"/>
    </row>
    <row r="49" spans="1:19" ht="12.95" customHeight="1">
      <c r="A49" s="233"/>
      <c r="B49" s="232"/>
      <c r="S49" s="225"/>
    </row>
    <row r="50" spans="1:19" ht="12.95" customHeight="1">
      <c r="A50" s="233"/>
      <c r="B50" s="232"/>
      <c r="S50" s="225"/>
    </row>
    <row r="51" spans="1:19" ht="12.95" customHeight="1">
      <c r="A51" s="233"/>
      <c r="B51" s="232"/>
      <c r="S51" s="225"/>
    </row>
    <row r="52" spans="1:19" ht="12.95" customHeight="1">
      <c r="A52" s="233"/>
      <c r="B52" s="232"/>
      <c r="S52" s="225"/>
    </row>
    <row r="53" spans="1:19" ht="12.95" customHeight="1">
      <c r="A53" s="233"/>
      <c r="B53" s="232"/>
      <c r="S53" s="225"/>
    </row>
    <row r="54" spans="1:19" ht="12.95" customHeight="1">
      <c r="A54" s="233"/>
      <c r="B54" s="232"/>
      <c r="S54" s="225"/>
    </row>
    <row r="55" spans="1:19" ht="12.95" customHeight="1">
      <c r="A55" s="233"/>
      <c r="B55" s="232"/>
      <c r="S55" s="225"/>
    </row>
    <row r="56" spans="1:19" ht="12.95" customHeight="1">
      <c r="A56" s="233"/>
      <c r="B56" s="232"/>
      <c r="S56" s="225"/>
    </row>
    <row r="57" spans="1:19" ht="12.95" customHeight="1">
      <c r="A57" s="233"/>
      <c r="B57" s="232"/>
      <c r="S57" s="225"/>
    </row>
    <row r="58" spans="1:19" ht="12.95" customHeight="1">
      <c r="A58" s="233"/>
      <c r="B58" s="232"/>
      <c r="S58" s="225"/>
    </row>
    <row r="59" spans="1:19" ht="12.95" customHeight="1">
      <c r="A59" s="233"/>
      <c r="B59" s="232"/>
      <c r="S59" s="225"/>
    </row>
    <row r="60" spans="1:19" ht="12.95" customHeight="1">
      <c r="A60" s="233"/>
      <c r="B60" s="232"/>
      <c r="S60" s="225"/>
    </row>
    <row r="61" spans="1:19" ht="12.95" customHeight="1">
      <c r="A61" s="233"/>
      <c r="B61" s="232"/>
      <c r="S61" s="225"/>
    </row>
    <row r="62" spans="1:19" ht="12.95" customHeight="1">
      <c r="A62" s="233"/>
      <c r="B62" s="232"/>
      <c r="S62" s="225"/>
    </row>
    <row r="63" spans="1:19" ht="12.95" customHeight="1">
      <c r="A63" s="233"/>
      <c r="B63" s="232"/>
      <c r="S63" s="225"/>
    </row>
    <row r="64" spans="1:19" ht="12.95" customHeight="1">
      <c r="A64" s="233"/>
      <c r="B64" s="232"/>
      <c r="S64" s="225"/>
    </row>
    <row r="65" spans="1:19" ht="12.95" customHeight="1">
      <c r="A65" s="233"/>
      <c r="B65" s="232"/>
      <c r="S65" s="225"/>
    </row>
    <row r="66" spans="1:19" ht="12.95" customHeight="1">
      <c r="A66" s="233"/>
      <c r="B66" s="232"/>
      <c r="S66" s="225"/>
    </row>
    <row r="67" spans="1:19" ht="12.95" customHeight="1">
      <c r="A67" s="233"/>
      <c r="B67" s="232"/>
      <c r="S67" s="225"/>
    </row>
    <row r="68" spans="1:19" ht="12.95" customHeight="1">
      <c r="A68" s="233"/>
      <c r="B68" s="232"/>
      <c r="S68" s="225"/>
    </row>
    <row r="69" spans="1:19" ht="12.95" customHeight="1">
      <c r="A69" s="233"/>
      <c r="B69" s="232"/>
      <c r="S69" s="225"/>
    </row>
    <row r="70" spans="1:19" ht="12.95" customHeight="1">
      <c r="A70" s="233"/>
      <c r="B70" s="232"/>
      <c r="S70" s="225"/>
    </row>
    <row r="71" spans="1:19" ht="12.95" customHeight="1">
      <c r="A71" s="233"/>
      <c r="B71" s="232"/>
      <c r="S71" s="225"/>
    </row>
    <row r="72" spans="1:19" ht="9" customHeight="1">
      <c r="A72" s="233"/>
      <c r="B72" s="232"/>
      <c r="S72" s="225"/>
    </row>
    <row r="73" spans="1:19" ht="15" customHeight="1">
      <c r="A73" s="233"/>
      <c r="B73" s="232"/>
      <c r="S73" s="225"/>
    </row>
    <row r="74" spans="1:19" ht="12" customHeight="1">
      <c r="A74" s="233"/>
      <c r="B74" s="232"/>
    </row>
    <row r="75" spans="1:19" ht="12" customHeight="1">
      <c r="A75" s="233"/>
      <c r="B75" s="232"/>
    </row>
    <row r="76" spans="1:19" ht="12" customHeight="1">
      <c r="A76" s="233"/>
      <c r="B76" s="232"/>
    </row>
    <row r="77" spans="1:19" ht="12" customHeight="1">
      <c r="A77" s="233"/>
      <c r="B77" s="232"/>
    </row>
    <row r="78" spans="1:19" ht="12" customHeight="1">
      <c r="A78" s="233"/>
      <c r="B78" s="232"/>
    </row>
    <row r="79" spans="1:19" ht="12" customHeight="1">
      <c r="A79" s="233"/>
      <c r="B79" s="232"/>
    </row>
    <row r="80" spans="1:19" ht="12" customHeight="1">
      <c r="A80" s="233"/>
      <c r="B80" s="232"/>
    </row>
    <row r="81" spans="1:2" ht="12" customHeight="1">
      <c r="A81" s="233"/>
      <c r="B81" s="232"/>
    </row>
    <row r="82" spans="1:2" ht="12" customHeight="1">
      <c r="A82" s="233"/>
      <c r="B82" s="232"/>
    </row>
    <row r="83" spans="1:2" ht="12" customHeight="1">
      <c r="A83" s="233"/>
      <c r="B83" s="232"/>
    </row>
    <row r="84" spans="1:2" ht="12" customHeight="1">
      <c r="A84" s="233"/>
      <c r="B84" s="232"/>
    </row>
    <row r="85" spans="1:2">
      <c r="A85" s="233"/>
      <c r="B85" s="232"/>
    </row>
    <row r="86" spans="1:2">
      <c r="A86" s="233"/>
      <c r="B86" s="232"/>
    </row>
    <row r="87" spans="1:2">
      <c r="A87" s="233"/>
      <c r="B87" s="232"/>
    </row>
    <row r="88" spans="1:2">
      <c r="A88" s="233"/>
      <c r="B88" s="232"/>
    </row>
    <row r="89" spans="1:2">
      <c r="A89" s="233"/>
      <c r="B89" s="232"/>
    </row>
    <row r="90" spans="1:2">
      <c r="A90" s="233"/>
      <c r="B90" s="232"/>
    </row>
    <row r="91" spans="1:2">
      <c r="A91" s="233"/>
      <c r="B91" s="232"/>
    </row>
    <row r="92" spans="1:2">
      <c r="A92" s="233"/>
      <c r="B92" s="232"/>
    </row>
    <row r="93" spans="1:2">
      <c r="A93" s="233"/>
      <c r="B93" s="232"/>
    </row>
    <row r="94" spans="1:2">
      <c r="A94" s="233"/>
      <c r="B94" s="232"/>
    </row>
    <row r="95" spans="1:2">
      <c r="A95" s="233"/>
      <c r="B95" s="232"/>
    </row>
    <row r="96" spans="1:2">
      <c r="A96" s="233"/>
      <c r="B96" s="232"/>
    </row>
    <row r="97" spans="1:2">
      <c r="A97" s="233"/>
      <c r="B97" s="232"/>
    </row>
    <row r="98" spans="1:2">
      <c r="A98" s="233"/>
      <c r="B98" s="232"/>
    </row>
    <row r="99" spans="1:2">
      <c r="A99" s="233"/>
      <c r="B99" s="232"/>
    </row>
    <row r="100" spans="1:2">
      <c r="A100" s="233"/>
      <c r="B100" s="232"/>
    </row>
    <row r="101" spans="1:2">
      <c r="A101" s="233"/>
      <c r="B101" s="232"/>
    </row>
    <row r="102" spans="1:2">
      <c r="A102" s="233"/>
      <c r="B102" s="232"/>
    </row>
    <row r="103" spans="1:2">
      <c r="A103" s="233"/>
      <c r="B103" s="232"/>
    </row>
    <row r="104" spans="1:2">
      <c r="A104" s="233"/>
      <c r="B104" s="232"/>
    </row>
    <row r="105" spans="1:2">
      <c r="A105" s="233"/>
      <c r="B105" s="232"/>
    </row>
    <row r="106" spans="1:2">
      <c r="A106" s="233"/>
      <c r="B106" s="232"/>
    </row>
    <row r="107" spans="1:2">
      <c r="A107" s="233"/>
      <c r="B107" s="232"/>
    </row>
    <row r="108" spans="1:2">
      <c r="A108" s="233"/>
      <c r="B108" s="232"/>
    </row>
    <row r="109" spans="1:2">
      <c r="A109" s="233"/>
      <c r="B109" s="232"/>
    </row>
    <row r="110" spans="1:2">
      <c r="A110" s="233"/>
      <c r="B110" s="232"/>
    </row>
    <row r="111" spans="1:2">
      <c r="A111" s="233"/>
      <c r="B111" s="232"/>
    </row>
    <row r="112" spans="1:2">
      <c r="A112" s="233"/>
      <c r="B112" s="232"/>
    </row>
    <row r="113" spans="1:2">
      <c r="A113" s="233"/>
      <c r="B113" s="232"/>
    </row>
    <row r="114" spans="1:2">
      <c r="A114" s="233"/>
      <c r="B114" s="232"/>
    </row>
    <row r="115" spans="1:2">
      <c r="A115" s="233"/>
      <c r="B115" s="232"/>
    </row>
    <row r="116" spans="1:2">
      <c r="A116" s="233"/>
      <c r="B116" s="232"/>
    </row>
    <row r="117" spans="1:2">
      <c r="A117" s="233"/>
      <c r="B117" s="232"/>
    </row>
    <row r="118" spans="1:2">
      <c r="A118" s="233"/>
      <c r="B118" s="232"/>
    </row>
    <row r="119" spans="1:2">
      <c r="A119" s="233"/>
      <c r="B119" s="232"/>
    </row>
    <row r="120" spans="1:2">
      <c r="A120" s="233"/>
      <c r="B120" s="232"/>
    </row>
    <row r="121" spans="1:2">
      <c r="A121" s="233"/>
      <c r="B121" s="232"/>
    </row>
    <row r="122" spans="1:2">
      <c r="A122" s="233"/>
      <c r="B122" s="232"/>
    </row>
    <row r="123" spans="1:2">
      <c r="A123" s="233"/>
      <c r="B123" s="232"/>
    </row>
    <row r="124" spans="1:2">
      <c r="A124" s="233"/>
      <c r="B124" s="232"/>
    </row>
    <row r="125" spans="1:2">
      <c r="A125" s="233"/>
      <c r="B125" s="232"/>
    </row>
    <row r="126" spans="1:2">
      <c r="A126" s="233"/>
      <c r="B126" s="232"/>
    </row>
    <row r="127" spans="1:2">
      <c r="A127" s="233"/>
      <c r="B127" s="232"/>
    </row>
    <row r="128" spans="1:2">
      <c r="A128" s="233"/>
      <c r="B128" s="232"/>
    </row>
    <row r="129" spans="1:2">
      <c r="A129" s="233"/>
      <c r="B129" s="232"/>
    </row>
    <row r="130" spans="1:2">
      <c r="A130" s="233"/>
      <c r="B130" s="232"/>
    </row>
    <row r="131" spans="1:2">
      <c r="A131" s="233"/>
      <c r="B131" s="232"/>
    </row>
    <row r="132" spans="1:2">
      <c r="A132" s="233"/>
      <c r="B132" s="232"/>
    </row>
    <row r="133" spans="1:2">
      <c r="A133" s="233"/>
      <c r="B133" s="232"/>
    </row>
    <row r="134" spans="1:2">
      <c r="B134" s="232"/>
    </row>
    <row r="135" spans="1:2">
      <c r="B135" s="232"/>
    </row>
    <row r="136" spans="1:2">
      <c r="B136" s="232"/>
    </row>
    <row r="137" spans="1:2">
      <c r="B137" s="232"/>
    </row>
    <row r="138" spans="1:2">
      <c r="B138" s="232"/>
    </row>
    <row r="139" spans="1:2">
      <c r="B139" s="232"/>
    </row>
    <row r="140" spans="1:2">
      <c r="B140" s="232"/>
    </row>
    <row r="141" spans="1:2">
      <c r="B141" s="232"/>
    </row>
    <row r="142" spans="1:2">
      <c r="B142" s="232"/>
    </row>
    <row r="143" spans="1:2">
      <c r="B143" s="232"/>
    </row>
    <row r="144" spans="1:2">
      <c r="B144" s="232"/>
    </row>
    <row r="145" spans="2:2">
      <c r="B145" s="232"/>
    </row>
    <row r="146" spans="2:2">
      <c r="B146" s="232"/>
    </row>
    <row r="147" spans="2:2">
      <c r="B147" s="232"/>
    </row>
    <row r="148" spans="2:2">
      <c r="B148" s="232"/>
    </row>
    <row r="149" spans="2:2">
      <c r="B149" s="232"/>
    </row>
    <row r="150" spans="2:2">
      <c r="B150" s="232"/>
    </row>
    <row r="151" spans="2:2">
      <c r="B151" s="232"/>
    </row>
    <row r="152" spans="2:2">
      <c r="B152" s="232"/>
    </row>
    <row r="153" spans="2:2">
      <c r="B153" s="232"/>
    </row>
    <row r="154" spans="2:2">
      <c r="B154" s="232"/>
    </row>
    <row r="155" spans="2:2">
      <c r="B155" s="232"/>
    </row>
    <row r="156" spans="2:2">
      <c r="B156" s="232"/>
    </row>
    <row r="157" spans="2:2">
      <c r="B157" s="232"/>
    </row>
    <row r="158" spans="2:2">
      <c r="B158" s="232"/>
    </row>
    <row r="159" spans="2:2">
      <c r="B159" s="232"/>
    </row>
    <row r="160" spans="2:2">
      <c r="B160" s="232"/>
    </row>
  </sheetData>
  <printOptions horizontalCentered="1"/>
  <pageMargins left="0.59055118110236227" right="0.39370078740157483" top="0.59055118110236227" bottom="0.39370078740157483" header="0.11811023622047245" footer="0.35433070866141736"/>
  <pageSetup paperSize="9" scale="70" orientation="portrait" r:id="rId1"/>
  <headerFooter alignWithMargins="0">
    <oddFooter>&amp;L&amp;"MetaNormalLF-Roman,Standard"&amp;10Statistisches Bundesamt, Tabellen zu den UGR, Teil 1, 2018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63"/>
  <sheetViews>
    <sheetView workbookViewId="0"/>
  </sheetViews>
  <sheetFormatPr baseColWidth="10" defaultRowHeight="12.75"/>
  <cols>
    <col min="1" max="1" width="7.7109375" style="76" customWidth="1"/>
    <col min="2" max="2" width="52.7109375" style="205" customWidth="1"/>
    <col min="3" max="3" width="8.7109375" style="226" customWidth="1"/>
    <col min="4" max="7" width="8.7109375" style="226" hidden="1" customWidth="1"/>
    <col min="8" max="8" width="8.7109375" style="226" customWidth="1"/>
    <col min="9" max="12" width="8.7109375" style="226" hidden="1" customWidth="1"/>
    <col min="13" max="18" width="8.7109375" style="226" customWidth="1"/>
    <col min="19" max="254" width="11.42578125" style="226"/>
    <col min="255" max="255" width="5.7109375" style="226" customWidth="1"/>
    <col min="256" max="256" width="11.7109375" style="226" customWidth="1"/>
    <col min="257" max="257" width="52.7109375" style="226" customWidth="1"/>
    <col min="258" max="262" width="0" style="226" hidden="1" customWidth="1"/>
    <col min="263" max="273" width="10.5703125" style="226" customWidth="1"/>
    <col min="274" max="274" width="5.7109375" style="226" customWidth="1"/>
    <col min="275" max="510" width="11.42578125" style="226"/>
    <col min="511" max="511" width="5.7109375" style="226" customWidth="1"/>
    <col min="512" max="512" width="11.7109375" style="226" customWidth="1"/>
    <col min="513" max="513" width="52.7109375" style="226" customWidth="1"/>
    <col min="514" max="518" width="0" style="226" hidden="1" customWidth="1"/>
    <col min="519" max="529" width="10.5703125" style="226" customWidth="1"/>
    <col min="530" max="530" width="5.7109375" style="226" customWidth="1"/>
    <col min="531" max="766" width="11.42578125" style="226"/>
    <col min="767" max="767" width="5.7109375" style="226" customWidth="1"/>
    <col min="768" max="768" width="11.7109375" style="226" customWidth="1"/>
    <col min="769" max="769" width="52.7109375" style="226" customWidth="1"/>
    <col min="770" max="774" width="0" style="226" hidden="1" customWidth="1"/>
    <col min="775" max="785" width="10.5703125" style="226" customWidth="1"/>
    <col min="786" max="786" width="5.7109375" style="226" customWidth="1"/>
    <col min="787" max="1022" width="11.42578125" style="226"/>
    <col min="1023" max="1023" width="5.7109375" style="226" customWidth="1"/>
    <col min="1024" max="1024" width="11.7109375" style="226" customWidth="1"/>
    <col min="1025" max="1025" width="52.7109375" style="226" customWidth="1"/>
    <col min="1026" max="1030" width="0" style="226" hidden="1" customWidth="1"/>
    <col min="1031" max="1041" width="10.5703125" style="226" customWidth="1"/>
    <col min="1042" max="1042" width="5.7109375" style="226" customWidth="1"/>
    <col min="1043" max="1278" width="11.42578125" style="226"/>
    <col min="1279" max="1279" width="5.7109375" style="226" customWidth="1"/>
    <col min="1280" max="1280" width="11.7109375" style="226" customWidth="1"/>
    <col min="1281" max="1281" width="52.7109375" style="226" customWidth="1"/>
    <col min="1282" max="1286" width="0" style="226" hidden="1" customWidth="1"/>
    <col min="1287" max="1297" width="10.5703125" style="226" customWidth="1"/>
    <col min="1298" max="1298" width="5.7109375" style="226" customWidth="1"/>
    <col min="1299" max="1534" width="11.42578125" style="226"/>
    <col min="1535" max="1535" width="5.7109375" style="226" customWidth="1"/>
    <col min="1536" max="1536" width="11.7109375" style="226" customWidth="1"/>
    <col min="1537" max="1537" width="52.7109375" style="226" customWidth="1"/>
    <col min="1538" max="1542" width="0" style="226" hidden="1" customWidth="1"/>
    <col min="1543" max="1553" width="10.5703125" style="226" customWidth="1"/>
    <col min="1554" max="1554" width="5.7109375" style="226" customWidth="1"/>
    <col min="1555" max="1790" width="11.42578125" style="226"/>
    <col min="1791" max="1791" width="5.7109375" style="226" customWidth="1"/>
    <col min="1792" max="1792" width="11.7109375" style="226" customWidth="1"/>
    <col min="1793" max="1793" width="52.7109375" style="226" customWidth="1"/>
    <col min="1794" max="1798" width="0" style="226" hidden="1" customWidth="1"/>
    <col min="1799" max="1809" width="10.5703125" style="226" customWidth="1"/>
    <col min="1810" max="1810" width="5.7109375" style="226" customWidth="1"/>
    <col min="1811" max="2046" width="11.42578125" style="226"/>
    <col min="2047" max="2047" width="5.7109375" style="226" customWidth="1"/>
    <col min="2048" max="2048" width="11.7109375" style="226" customWidth="1"/>
    <col min="2049" max="2049" width="52.7109375" style="226" customWidth="1"/>
    <col min="2050" max="2054" width="0" style="226" hidden="1" customWidth="1"/>
    <col min="2055" max="2065" width="10.5703125" style="226" customWidth="1"/>
    <col min="2066" max="2066" width="5.7109375" style="226" customWidth="1"/>
    <col min="2067" max="2302" width="11.42578125" style="226"/>
    <col min="2303" max="2303" width="5.7109375" style="226" customWidth="1"/>
    <col min="2304" max="2304" width="11.7109375" style="226" customWidth="1"/>
    <col min="2305" max="2305" width="52.7109375" style="226" customWidth="1"/>
    <col min="2306" max="2310" width="0" style="226" hidden="1" customWidth="1"/>
    <col min="2311" max="2321" width="10.5703125" style="226" customWidth="1"/>
    <col min="2322" max="2322" width="5.7109375" style="226" customWidth="1"/>
    <col min="2323" max="2558" width="11.42578125" style="226"/>
    <col min="2559" max="2559" width="5.7109375" style="226" customWidth="1"/>
    <col min="2560" max="2560" width="11.7109375" style="226" customWidth="1"/>
    <col min="2561" max="2561" width="52.7109375" style="226" customWidth="1"/>
    <col min="2562" max="2566" width="0" style="226" hidden="1" customWidth="1"/>
    <col min="2567" max="2577" width="10.5703125" style="226" customWidth="1"/>
    <col min="2578" max="2578" width="5.7109375" style="226" customWidth="1"/>
    <col min="2579" max="2814" width="11.42578125" style="226"/>
    <col min="2815" max="2815" width="5.7109375" style="226" customWidth="1"/>
    <col min="2816" max="2816" width="11.7109375" style="226" customWidth="1"/>
    <col min="2817" max="2817" width="52.7109375" style="226" customWidth="1"/>
    <col min="2818" max="2822" width="0" style="226" hidden="1" customWidth="1"/>
    <col min="2823" max="2833" width="10.5703125" style="226" customWidth="1"/>
    <col min="2834" max="2834" width="5.7109375" style="226" customWidth="1"/>
    <col min="2835" max="3070" width="11.42578125" style="226"/>
    <col min="3071" max="3071" width="5.7109375" style="226" customWidth="1"/>
    <col min="3072" max="3072" width="11.7109375" style="226" customWidth="1"/>
    <col min="3073" max="3073" width="52.7109375" style="226" customWidth="1"/>
    <col min="3074" max="3078" width="0" style="226" hidden="1" customWidth="1"/>
    <col min="3079" max="3089" width="10.5703125" style="226" customWidth="1"/>
    <col min="3090" max="3090" width="5.7109375" style="226" customWidth="1"/>
    <col min="3091" max="3326" width="11.42578125" style="226"/>
    <col min="3327" max="3327" width="5.7109375" style="226" customWidth="1"/>
    <col min="3328" max="3328" width="11.7109375" style="226" customWidth="1"/>
    <col min="3329" max="3329" width="52.7109375" style="226" customWidth="1"/>
    <col min="3330" max="3334" width="0" style="226" hidden="1" customWidth="1"/>
    <col min="3335" max="3345" width="10.5703125" style="226" customWidth="1"/>
    <col min="3346" max="3346" width="5.7109375" style="226" customWidth="1"/>
    <col min="3347" max="3582" width="11.42578125" style="226"/>
    <col min="3583" max="3583" width="5.7109375" style="226" customWidth="1"/>
    <col min="3584" max="3584" width="11.7109375" style="226" customWidth="1"/>
    <col min="3585" max="3585" width="52.7109375" style="226" customWidth="1"/>
    <col min="3586" max="3590" width="0" style="226" hidden="1" customWidth="1"/>
    <col min="3591" max="3601" width="10.5703125" style="226" customWidth="1"/>
    <col min="3602" max="3602" width="5.7109375" style="226" customWidth="1"/>
    <col min="3603" max="3838" width="11.42578125" style="226"/>
    <col min="3839" max="3839" width="5.7109375" style="226" customWidth="1"/>
    <col min="3840" max="3840" width="11.7109375" style="226" customWidth="1"/>
    <col min="3841" max="3841" width="52.7109375" style="226" customWidth="1"/>
    <col min="3842" max="3846" width="0" style="226" hidden="1" customWidth="1"/>
    <col min="3847" max="3857" width="10.5703125" style="226" customWidth="1"/>
    <col min="3858" max="3858" width="5.7109375" style="226" customWidth="1"/>
    <col min="3859" max="4094" width="11.42578125" style="226"/>
    <col min="4095" max="4095" width="5.7109375" style="226" customWidth="1"/>
    <col min="4096" max="4096" width="11.7109375" style="226" customWidth="1"/>
    <col min="4097" max="4097" width="52.7109375" style="226" customWidth="1"/>
    <col min="4098" max="4102" width="0" style="226" hidden="1" customWidth="1"/>
    <col min="4103" max="4113" width="10.5703125" style="226" customWidth="1"/>
    <col min="4114" max="4114" width="5.7109375" style="226" customWidth="1"/>
    <col min="4115" max="4350" width="11.42578125" style="226"/>
    <col min="4351" max="4351" width="5.7109375" style="226" customWidth="1"/>
    <col min="4352" max="4352" width="11.7109375" style="226" customWidth="1"/>
    <col min="4353" max="4353" width="52.7109375" style="226" customWidth="1"/>
    <col min="4354" max="4358" width="0" style="226" hidden="1" customWidth="1"/>
    <col min="4359" max="4369" width="10.5703125" style="226" customWidth="1"/>
    <col min="4370" max="4370" width="5.7109375" style="226" customWidth="1"/>
    <col min="4371" max="4606" width="11.42578125" style="226"/>
    <col min="4607" max="4607" width="5.7109375" style="226" customWidth="1"/>
    <col min="4608" max="4608" width="11.7109375" style="226" customWidth="1"/>
    <col min="4609" max="4609" width="52.7109375" style="226" customWidth="1"/>
    <col min="4610" max="4614" width="0" style="226" hidden="1" customWidth="1"/>
    <col min="4615" max="4625" width="10.5703125" style="226" customWidth="1"/>
    <col min="4626" max="4626" width="5.7109375" style="226" customWidth="1"/>
    <col min="4627" max="4862" width="11.42578125" style="226"/>
    <col min="4863" max="4863" width="5.7109375" style="226" customWidth="1"/>
    <col min="4864" max="4864" width="11.7109375" style="226" customWidth="1"/>
    <col min="4865" max="4865" width="52.7109375" style="226" customWidth="1"/>
    <col min="4866" max="4870" width="0" style="226" hidden="1" customWidth="1"/>
    <col min="4871" max="4881" width="10.5703125" style="226" customWidth="1"/>
    <col min="4882" max="4882" width="5.7109375" style="226" customWidth="1"/>
    <col min="4883" max="5118" width="11.42578125" style="226"/>
    <col min="5119" max="5119" width="5.7109375" style="226" customWidth="1"/>
    <col min="5120" max="5120" width="11.7109375" style="226" customWidth="1"/>
    <col min="5121" max="5121" width="52.7109375" style="226" customWidth="1"/>
    <col min="5122" max="5126" width="0" style="226" hidden="1" customWidth="1"/>
    <col min="5127" max="5137" width="10.5703125" style="226" customWidth="1"/>
    <col min="5138" max="5138" width="5.7109375" style="226" customWidth="1"/>
    <col min="5139" max="5374" width="11.42578125" style="226"/>
    <col min="5375" max="5375" width="5.7109375" style="226" customWidth="1"/>
    <col min="5376" max="5376" width="11.7109375" style="226" customWidth="1"/>
    <col min="5377" max="5377" width="52.7109375" style="226" customWidth="1"/>
    <col min="5378" max="5382" width="0" style="226" hidden="1" customWidth="1"/>
    <col min="5383" max="5393" width="10.5703125" style="226" customWidth="1"/>
    <col min="5394" max="5394" width="5.7109375" style="226" customWidth="1"/>
    <col min="5395" max="5630" width="11.42578125" style="226"/>
    <col min="5631" max="5631" width="5.7109375" style="226" customWidth="1"/>
    <col min="5632" max="5632" width="11.7109375" style="226" customWidth="1"/>
    <col min="5633" max="5633" width="52.7109375" style="226" customWidth="1"/>
    <col min="5634" max="5638" width="0" style="226" hidden="1" customWidth="1"/>
    <col min="5639" max="5649" width="10.5703125" style="226" customWidth="1"/>
    <col min="5650" max="5650" width="5.7109375" style="226" customWidth="1"/>
    <col min="5651" max="5886" width="11.42578125" style="226"/>
    <col min="5887" max="5887" width="5.7109375" style="226" customWidth="1"/>
    <col min="5888" max="5888" width="11.7109375" style="226" customWidth="1"/>
    <col min="5889" max="5889" width="52.7109375" style="226" customWidth="1"/>
    <col min="5890" max="5894" width="0" style="226" hidden="1" customWidth="1"/>
    <col min="5895" max="5905" width="10.5703125" style="226" customWidth="1"/>
    <col min="5906" max="5906" width="5.7109375" style="226" customWidth="1"/>
    <col min="5907" max="6142" width="11.42578125" style="226"/>
    <col min="6143" max="6143" width="5.7109375" style="226" customWidth="1"/>
    <col min="6144" max="6144" width="11.7109375" style="226" customWidth="1"/>
    <col min="6145" max="6145" width="52.7109375" style="226" customWidth="1"/>
    <col min="6146" max="6150" width="0" style="226" hidden="1" customWidth="1"/>
    <col min="6151" max="6161" width="10.5703125" style="226" customWidth="1"/>
    <col min="6162" max="6162" width="5.7109375" style="226" customWidth="1"/>
    <col min="6163" max="6398" width="11.42578125" style="226"/>
    <col min="6399" max="6399" width="5.7109375" style="226" customWidth="1"/>
    <col min="6400" max="6400" width="11.7109375" style="226" customWidth="1"/>
    <col min="6401" max="6401" width="52.7109375" style="226" customWidth="1"/>
    <col min="6402" max="6406" width="0" style="226" hidden="1" customWidth="1"/>
    <col min="6407" max="6417" width="10.5703125" style="226" customWidth="1"/>
    <col min="6418" max="6418" width="5.7109375" style="226" customWidth="1"/>
    <col min="6419" max="6654" width="11.42578125" style="226"/>
    <col min="6655" max="6655" width="5.7109375" style="226" customWidth="1"/>
    <col min="6656" max="6656" width="11.7109375" style="226" customWidth="1"/>
    <col min="6657" max="6657" width="52.7109375" style="226" customWidth="1"/>
    <col min="6658" max="6662" width="0" style="226" hidden="1" customWidth="1"/>
    <col min="6663" max="6673" width="10.5703125" style="226" customWidth="1"/>
    <col min="6674" max="6674" width="5.7109375" style="226" customWidth="1"/>
    <col min="6675" max="6910" width="11.42578125" style="226"/>
    <col min="6911" max="6911" width="5.7109375" style="226" customWidth="1"/>
    <col min="6912" max="6912" width="11.7109375" style="226" customWidth="1"/>
    <col min="6913" max="6913" width="52.7109375" style="226" customWidth="1"/>
    <col min="6914" max="6918" width="0" style="226" hidden="1" customWidth="1"/>
    <col min="6919" max="6929" width="10.5703125" style="226" customWidth="1"/>
    <col min="6930" max="6930" width="5.7109375" style="226" customWidth="1"/>
    <col min="6931" max="7166" width="11.42578125" style="226"/>
    <col min="7167" max="7167" width="5.7109375" style="226" customWidth="1"/>
    <col min="7168" max="7168" width="11.7109375" style="226" customWidth="1"/>
    <col min="7169" max="7169" width="52.7109375" style="226" customWidth="1"/>
    <col min="7170" max="7174" width="0" style="226" hidden="1" customWidth="1"/>
    <col min="7175" max="7185" width="10.5703125" style="226" customWidth="1"/>
    <col min="7186" max="7186" width="5.7109375" style="226" customWidth="1"/>
    <col min="7187" max="7422" width="11.42578125" style="226"/>
    <col min="7423" max="7423" width="5.7109375" style="226" customWidth="1"/>
    <col min="7424" max="7424" width="11.7109375" style="226" customWidth="1"/>
    <col min="7425" max="7425" width="52.7109375" style="226" customWidth="1"/>
    <col min="7426" max="7430" width="0" style="226" hidden="1" customWidth="1"/>
    <col min="7431" max="7441" width="10.5703125" style="226" customWidth="1"/>
    <col min="7442" max="7442" width="5.7109375" style="226" customWidth="1"/>
    <col min="7443" max="7678" width="11.42578125" style="226"/>
    <col min="7679" max="7679" width="5.7109375" style="226" customWidth="1"/>
    <col min="7680" max="7680" width="11.7109375" style="226" customWidth="1"/>
    <col min="7681" max="7681" width="52.7109375" style="226" customWidth="1"/>
    <col min="7682" max="7686" width="0" style="226" hidden="1" customWidth="1"/>
    <col min="7687" max="7697" width="10.5703125" style="226" customWidth="1"/>
    <col min="7698" max="7698" width="5.7109375" style="226" customWidth="1"/>
    <col min="7699" max="7934" width="11.42578125" style="226"/>
    <col min="7935" max="7935" width="5.7109375" style="226" customWidth="1"/>
    <col min="7936" max="7936" width="11.7109375" style="226" customWidth="1"/>
    <col min="7937" max="7937" width="52.7109375" style="226" customWidth="1"/>
    <col min="7938" max="7942" width="0" style="226" hidden="1" customWidth="1"/>
    <col min="7943" max="7953" width="10.5703125" style="226" customWidth="1"/>
    <col min="7954" max="7954" width="5.7109375" style="226" customWidth="1"/>
    <col min="7955" max="8190" width="11.42578125" style="226"/>
    <col min="8191" max="8191" width="5.7109375" style="226" customWidth="1"/>
    <col min="8192" max="8192" width="11.7109375" style="226" customWidth="1"/>
    <col min="8193" max="8193" width="52.7109375" style="226" customWidth="1"/>
    <col min="8194" max="8198" width="0" style="226" hidden="1" customWidth="1"/>
    <col min="8199" max="8209" width="10.5703125" style="226" customWidth="1"/>
    <col min="8210" max="8210" width="5.7109375" style="226" customWidth="1"/>
    <col min="8211" max="8446" width="11.42578125" style="226"/>
    <col min="8447" max="8447" width="5.7109375" style="226" customWidth="1"/>
    <col min="8448" max="8448" width="11.7109375" style="226" customWidth="1"/>
    <col min="8449" max="8449" width="52.7109375" style="226" customWidth="1"/>
    <col min="8450" max="8454" width="0" style="226" hidden="1" customWidth="1"/>
    <col min="8455" max="8465" width="10.5703125" style="226" customWidth="1"/>
    <col min="8466" max="8466" width="5.7109375" style="226" customWidth="1"/>
    <col min="8467" max="8702" width="11.42578125" style="226"/>
    <col min="8703" max="8703" width="5.7109375" style="226" customWidth="1"/>
    <col min="8704" max="8704" width="11.7109375" style="226" customWidth="1"/>
    <col min="8705" max="8705" width="52.7109375" style="226" customWidth="1"/>
    <col min="8706" max="8710" width="0" style="226" hidden="1" customWidth="1"/>
    <col min="8711" max="8721" width="10.5703125" style="226" customWidth="1"/>
    <col min="8722" max="8722" width="5.7109375" style="226" customWidth="1"/>
    <col min="8723" max="8958" width="11.42578125" style="226"/>
    <col min="8959" max="8959" width="5.7109375" style="226" customWidth="1"/>
    <col min="8960" max="8960" width="11.7109375" style="226" customWidth="1"/>
    <col min="8961" max="8961" width="52.7109375" style="226" customWidth="1"/>
    <col min="8962" max="8966" width="0" style="226" hidden="1" customWidth="1"/>
    <col min="8967" max="8977" width="10.5703125" style="226" customWidth="1"/>
    <col min="8978" max="8978" width="5.7109375" style="226" customWidth="1"/>
    <col min="8979" max="9214" width="11.42578125" style="226"/>
    <col min="9215" max="9215" width="5.7109375" style="226" customWidth="1"/>
    <col min="9216" max="9216" width="11.7109375" style="226" customWidth="1"/>
    <col min="9217" max="9217" width="52.7109375" style="226" customWidth="1"/>
    <col min="9218" max="9222" width="0" style="226" hidden="1" customWidth="1"/>
    <col min="9223" max="9233" width="10.5703125" style="226" customWidth="1"/>
    <col min="9234" max="9234" width="5.7109375" style="226" customWidth="1"/>
    <col min="9235" max="9470" width="11.42578125" style="226"/>
    <col min="9471" max="9471" width="5.7109375" style="226" customWidth="1"/>
    <col min="9472" max="9472" width="11.7109375" style="226" customWidth="1"/>
    <col min="9473" max="9473" width="52.7109375" style="226" customWidth="1"/>
    <col min="9474" max="9478" width="0" style="226" hidden="1" customWidth="1"/>
    <col min="9479" max="9489" width="10.5703125" style="226" customWidth="1"/>
    <col min="9490" max="9490" width="5.7109375" style="226" customWidth="1"/>
    <col min="9491" max="9726" width="11.42578125" style="226"/>
    <col min="9727" max="9727" width="5.7109375" style="226" customWidth="1"/>
    <col min="9728" max="9728" width="11.7109375" style="226" customWidth="1"/>
    <col min="9729" max="9729" width="52.7109375" style="226" customWidth="1"/>
    <col min="9730" max="9734" width="0" style="226" hidden="1" customWidth="1"/>
    <col min="9735" max="9745" width="10.5703125" style="226" customWidth="1"/>
    <col min="9746" max="9746" width="5.7109375" style="226" customWidth="1"/>
    <col min="9747" max="9982" width="11.42578125" style="226"/>
    <col min="9983" max="9983" width="5.7109375" style="226" customWidth="1"/>
    <col min="9984" max="9984" width="11.7109375" style="226" customWidth="1"/>
    <col min="9985" max="9985" width="52.7109375" style="226" customWidth="1"/>
    <col min="9986" max="9990" width="0" style="226" hidden="1" customWidth="1"/>
    <col min="9991" max="10001" width="10.5703125" style="226" customWidth="1"/>
    <col min="10002" max="10002" width="5.7109375" style="226" customWidth="1"/>
    <col min="10003" max="10238" width="11.42578125" style="226"/>
    <col min="10239" max="10239" width="5.7109375" style="226" customWidth="1"/>
    <col min="10240" max="10240" width="11.7109375" style="226" customWidth="1"/>
    <col min="10241" max="10241" width="52.7109375" style="226" customWidth="1"/>
    <col min="10242" max="10246" width="0" style="226" hidden="1" customWidth="1"/>
    <col min="10247" max="10257" width="10.5703125" style="226" customWidth="1"/>
    <col min="10258" max="10258" width="5.7109375" style="226" customWidth="1"/>
    <col min="10259" max="10494" width="11.42578125" style="226"/>
    <col min="10495" max="10495" width="5.7109375" style="226" customWidth="1"/>
    <col min="10496" max="10496" width="11.7109375" style="226" customWidth="1"/>
    <col min="10497" max="10497" width="52.7109375" style="226" customWidth="1"/>
    <col min="10498" max="10502" width="0" style="226" hidden="1" customWidth="1"/>
    <col min="10503" max="10513" width="10.5703125" style="226" customWidth="1"/>
    <col min="10514" max="10514" width="5.7109375" style="226" customWidth="1"/>
    <col min="10515" max="10750" width="11.42578125" style="226"/>
    <col min="10751" max="10751" width="5.7109375" style="226" customWidth="1"/>
    <col min="10752" max="10752" width="11.7109375" style="226" customWidth="1"/>
    <col min="10753" max="10753" width="52.7109375" style="226" customWidth="1"/>
    <col min="10754" max="10758" width="0" style="226" hidden="1" customWidth="1"/>
    <col min="10759" max="10769" width="10.5703125" style="226" customWidth="1"/>
    <col min="10770" max="10770" width="5.7109375" style="226" customWidth="1"/>
    <col min="10771" max="11006" width="11.42578125" style="226"/>
    <col min="11007" max="11007" width="5.7109375" style="226" customWidth="1"/>
    <col min="11008" max="11008" width="11.7109375" style="226" customWidth="1"/>
    <col min="11009" max="11009" width="52.7109375" style="226" customWidth="1"/>
    <col min="11010" max="11014" width="0" style="226" hidden="1" customWidth="1"/>
    <col min="11015" max="11025" width="10.5703125" style="226" customWidth="1"/>
    <col min="11026" max="11026" width="5.7109375" style="226" customWidth="1"/>
    <col min="11027" max="11262" width="11.42578125" style="226"/>
    <col min="11263" max="11263" width="5.7109375" style="226" customWidth="1"/>
    <col min="11264" max="11264" width="11.7109375" style="226" customWidth="1"/>
    <col min="11265" max="11265" width="52.7109375" style="226" customWidth="1"/>
    <col min="11266" max="11270" width="0" style="226" hidden="1" customWidth="1"/>
    <col min="11271" max="11281" width="10.5703125" style="226" customWidth="1"/>
    <col min="11282" max="11282" width="5.7109375" style="226" customWidth="1"/>
    <col min="11283" max="11518" width="11.42578125" style="226"/>
    <col min="11519" max="11519" width="5.7109375" style="226" customWidth="1"/>
    <col min="11520" max="11520" width="11.7109375" style="226" customWidth="1"/>
    <col min="11521" max="11521" width="52.7109375" style="226" customWidth="1"/>
    <col min="11522" max="11526" width="0" style="226" hidden="1" customWidth="1"/>
    <col min="11527" max="11537" width="10.5703125" style="226" customWidth="1"/>
    <col min="11538" max="11538" width="5.7109375" style="226" customWidth="1"/>
    <col min="11539" max="11774" width="11.42578125" style="226"/>
    <col min="11775" max="11775" width="5.7109375" style="226" customWidth="1"/>
    <col min="11776" max="11776" width="11.7109375" style="226" customWidth="1"/>
    <col min="11777" max="11777" width="52.7109375" style="226" customWidth="1"/>
    <col min="11778" max="11782" width="0" style="226" hidden="1" customWidth="1"/>
    <col min="11783" max="11793" width="10.5703125" style="226" customWidth="1"/>
    <col min="11794" max="11794" width="5.7109375" style="226" customWidth="1"/>
    <col min="11795" max="12030" width="11.42578125" style="226"/>
    <col min="12031" max="12031" width="5.7109375" style="226" customWidth="1"/>
    <col min="12032" max="12032" width="11.7109375" style="226" customWidth="1"/>
    <col min="12033" max="12033" width="52.7109375" style="226" customWidth="1"/>
    <col min="12034" max="12038" width="0" style="226" hidden="1" customWidth="1"/>
    <col min="12039" max="12049" width="10.5703125" style="226" customWidth="1"/>
    <col min="12050" max="12050" width="5.7109375" style="226" customWidth="1"/>
    <col min="12051" max="12286" width="11.42578125" style="226"/>
    <col min="12287" max="12287" width="5.7109375" style="226" customWidth="1"/>
    <col min="12288" max="12288" width="11.7109375" style="226" customWidth="1"/>
    <col min="12289" max="12289" width="52.7109375" style="226" customWidth="1"/>
    <col min="12290" max="12294" width="0" style="226" hidden="1" customWidth="1"/>
    <col min="12295" max="12305" width="10.5703125" style="226" customWidth="1"/>
    <col min="12306" max="12306" width="5.7109375" style="226" customWidth="1"/>
    <col min="12307" max="12542" width="11.42578125" style="226"/>
    <col min="12543" max="12543" width="5.7109375" style="226" customWidth="1"/>
    <col min="12544" max="12544" width="11.7109375" style="226" customWidth="1"/>
    <col min="12545" max="12545" width="52.7109375" style="226" customWidth="1"/>
    <col min="12546" max="12550" width="0" style="226" hidden="1" customWidth="1"/>
    <col min="12551" max="12561" width="10.5703125" style="226" customWidth="1"/>
    <col min="12562" max="12562" width="5.7109375" style="226" customWidth="1"/>
    <col min="12563" max="12798" width="11.42578125" style="226"/>
    <col min="12799" max="12799" width="5.7109375" style="226" customWidth="1"/>
    <col min="12800" max="12800" width="11.7109375" style="226" customWidth="1"/>
    <col min="12801" max="12801" width="52.7109375" style="226" customWidth="1"/>
    <col min="12802" max="12806" width="0" style="226" hidden="1" customWidth="1"/>
    <col min="12807" max="12817" width="10.5703125" style="226" customWidth="1"/>
    <col min="12818" max="12818" width="5.7109375" style="226" customWidth="1"/>
    <col min="12819" max="13054" width="11.42578125" style="226"/>
    <col min="13055" max="13055" width="5.7109375" style="226" customWidth="1"/>
    <col min="13056" max="13056" width="11.7109375" style="226" customWidth="1"/>
    <col min="13057" max="13057" width="52.7109375" style="226" customWidth="1"/>
    <col min="13058" max="13062" width="0" style="226" hidden="1" customWidth="1"/>
    <col min="13063" max="13073" width="10.5703125" style="226" customWidth="1"/>
    <col min="13074" max="13074" width="5.7109375" style="226" customWidth="1"/>
    <col min="13075" max="13310" width="11.42578125" style="226"/>
    <col min="13311" max="13311" width="5.7109375" style="226" customWidth="1"/>
    <col min="13312" max="13312" width="11.7109375" style="226" customWidth="1"/>
    <col min="13313" max="13313" width="52.7109375" style="226" customWidth="1"/>
    <col min="13314" max="13318" width="0" style="226" hidden="1" customWidth="1"/>
    <col min="13319" max="13329" width="10.5703125" style="226" customWidth="1"/>
    <col min="13330" max="13330" width="5.7109375" style="226" customWidth="1"/>
    <col min="13331" max="13566" width="11.42578125" style="226"/>
    <col min="13567" max="13567" width="5.7109375" style="226" customWidth="1"/>
    <col min="13568" max="13568" width="11.7109375" style="226" customWidth="1"/>
    <col min="13569" max="13569" width="52.7109375" style="226" customWidth="1"/>
    <col min="13570" max="13574" width="0" style="226" hidden="1" customWidth="1"/>
    <col min="13575" max="13585" width="10.5703125" style="226" customWidth="1"/>
    <col min="13586" max="13586" width="5.7109375" style="226" customWidth="1"/>
    <col min="13587" max="13822" width="11.42578125" style="226"/>
    <col min="13823" max="13823" width="5.7109375" style="226" customWidth="1"/>
    <col min="13824" max="13824" width="11.7109375" style="226" customWidth="1"/>
    <col min="13825" max="13825" width="52.7109375" style="226" customWidth="1"/>
    <col min="13826" max="13830" width="0" style="226" hidden="1" customWidth="1"/>
    <col min="13831" max="13841" width="10.5703125" style="226" customWidth="1"/>
    <col min="13842" max="13842" width="5.7109375" style="226" customWidth="1"/>
    <col min="13843" max="14078" width="11.42578125" style="226"/>
    <col min="14079" max="14079" width="5.7109375" style="226" customWidth="1"/>
    <col min="14080" max="14080" width="11.7109375" style="226" customWidth="1"/>
    <col min="14081" max="14081" width="52.7109375" style="226" customWidth="1"/>
    <col min="14082" max="14086" width="0" style="226" hidden="1" customWidth="1"/>
    <col min="14087" max="14097" width="10.5703125" style="226" customWidth="1"/>
    <col min="14098" max="14098" width="5.7109375" style="226" customWidth="1"/>
    <col min="14099" max="14334" width="11.42578125" style="226"/>
    <col min="14335" max="14335" width="5.7109375" style="226" customWidth="1"/>
    <col min="14336" max="14336" width="11.7109375" style="226" customWidth="1"/>
    <col min="14337" max="14337" width="52.7109375" style="226" customWidth="1"/>
    <col min="14338" max="14342" width="0" style="226" hidden="1" customWidth="1"/>
    <col min="14343" max="14353" width="10.5703125" style="226" customWidth="1"/>
    <col min="14354" max="14354" width="5.7109375" style="226" customWidth="1"/>
    <col min="14355" max="14590" width="11.42578125" style="226"/>
    <col min="14591" max="14591" width="5.7109375" style="226" customWidth="1"/>
    <col min="14592" max="14592" width="11.7109375" style="226" customWidth="1"/>
    <col min="14593" max="14593" width="52.7109375" style="226" customWidth="1"/>
    <col min="14594" max="14598" width="0" style="226" hidden="1" customWidth="1"/>
    <col min="14599" max="14609" width="10.5703125" style="226" customWidth="1"/>
    <col min="14610" max="14610" width="5.7109375" style="226" customWidth="1"/>
    <col min="14611" max="14846" width="11.42578125" style="226"/>
    <col min="14847" max="14847" width="5.7109375" style="226" customWidth="1"/>
    <col min="14848" max="14848" width="11.7109375" style="226" customWidth="1"/>
    <col min="14849" max="14849" width="52.7109375" style="226" customWidth="1"/>
    <col min="14850" max="14854" width="0" style="226" hidden="1" customWidth="1"/>
    <col min="14855" max="14865" width="10.5703125" style="226" customWidth="1"/>
    <col min="14866" max="14866" width="5.7109375" style="226" customWidth="1"/>
    <col min="14867" max="15102" width="11.42578125" style="226"/>
    <col min="15103" max="15103" width="5.7109375" style="226" customWidth="1"/>
    <col min="15104" max="15104" width="11.7109375" style="226" customWidth="1"/>
    <col min="15105" max="15105" width="52.7109375" style="226" customWidth="1"/>
    <col min="15106" max="15110" width="0" style="226" hidden="1" customWidth="1"/>
    <col min="15111" max="15121" width="10.5703125" style="226" customWidth="1"/>
    <col min="15122" max="15122" width="5.7109375" style="226" customWidth="1"/>
    <col min="15123" max="15358" width="11.42578125" style="226"/>
    <col min="15359" max="15359" width="5.7109375" style="226" customWidth="1"/>
    <col min="15360" max="15360" width="11.7109375" style="226" customWidth="1"/>
    <col min="15361" max="15361" width="52.7109375" style="226" customWidth="1"/>
    <col min="15362" max="15366" width="0" style="226" hidden="1" customWidth="1"/>
    <col min="15367" max="15377" width="10.5703125" style="226" customWidth="1"/>
    <col min="15378" max="15378" width="5.7109375" style="226" customWidth="1"/>
    <col min="15379" max="15614" width="11.42578125" style="226"/>
    <col min="15615" max="15615" width="5.7109375" style="226" customWidth="1"/>
    <col min="15616" max="15616" width="11.7109375" style="226" customWidth="1"/>
    <col min="15617" max="15617" width="52.7109375" style="226" customWidth="1"/>
    <col min="15618" max="15622" width="0" style="226" hidden="1" customWidth="1"/>
    <col min="15623" max="15633" width="10.5703125" style="226" customWidth="1"/>
    <col min="15634" max="15634" width="5.7109375" style="226" customWidth="1"/>
    <col min="15635" max="15870" width="11.42578125" style="226"/>
    <col min="15871" max="15871" width="5.7109375" style="226" customWidth="1"/>
    <col min="15872" max="15872" width="11.7109375" style="226" customWidth="1"/>
    <col min="15873" max="15873" width="52.7109375" style="226" customWidth="1"/>
    <col min="15874" max="15878" width="0" style="226" hidden="1" customWidth="1"/>
    <col min="15879" max="15889" width="10.5703125" style="226" customWidth="1"/>
    <col min="15890" max="15890" width="5.7109375" style="226" customWidth="1"/>
    <col min="15891" max="16126" width="11.42578125" style="226"/>
    <col min="16127" max="16127" width="5.7109375" style="226" customWidth="1"/>
    <col min="16128" max="16128" width="11.7109375" style="226" customWidth="1"/>
    <col min="16129" max="16129" width="52.7109375" style="226" customWidth="1"/>
    <col min="16130" max="16134" width="0" style="226" hidden="1" customWidth="1"/>
    <col min="16135" max="16145" width="10.5703125" style="226" customWidth="1"/>
    <col min="16146" max="16146" width="5.7109375" style="226" customWidth="1"/>
    <col min="16147" max="16384" width="11.42578125" style="226"/>
  </cols>
  <sheetData>
    <row r="1" spans="1:20" s="218" customFormat="1" ht="20.100000000000001" customHeight="1">
      <c r="A1" s="239" t="s">
        <v>594</v>
      </c>
      <c r="B1" s="219"/>
      <c r="D1" s="217"/>
    </row>
    <row r="2" spans="1:20" s="221" customFormat="1" ht="16.5" customHeight="1">
      <c r="A2" s="272" t="s">
        <v>519</v>
      </c>
      <c r="B2" s="222"/>
      <c r="D2" s="220"/>
    </row>
    <row r="3" spans="1:20" s="76" customFormat="1" ht="12" customHeight="1">
      <c r="B3" s="223"/>
      <c r="C3" s="224"/>
    </row>
    <row r="4" spans="1:20" s="91" customFormat="1" ht="27" customHeight="1">
      <c r="A4" s="69" t="s">
        <v>595</v>
      </c>
      <c r="B4" s="69" t="s">
        <v>518</v>
      </c>
      <c r="C4" s="70">
        <v>2000</v>
      </c>
      <c r="D4" s="73">
        <v>2001</v>
      </c>
      <c r="E4" s="73">
        <v>2002</v>
      </c>
      <c r="F4" s="70">
        <v>2003</v>
      </c>
      <c r="G4" s="70">
        <v>2004</v>
      </c>
      <c r="H4" s="72">
        <v>2005</v>
      </c>
      <c r="I4" s="72">
        <v>2006</v>
      </c>
      <c r="J4" s="72">
        <v>2007</v>
      </c>
      <c r="K4" s="70">
        <v>2008</v>
      </c>
      <c r="L4" s="72">
        <v>2009</v>
      </c>
      <c r="M4" s="72">
        <v>2010</v>
      </c>
      <c r="N4" s="70">
        <v>2011</v>
      </c>
      <c r="O4" s="72">
        <v>2012</v>
      </c>
      <c r="P4" s="70">
        <v>2013</v>
      </c>
      <c r="Q4" s="72">
        <v>2014</v>
      </c>
      <c r="R4" s="72">
        <v>2015</v>
      </c>
    </row>
    <row r="5" spans="1:20" ht="15" customHeight="1">
      <c r="A5" s="227" t="s">
        <v>478</v>
      </c>
      <c r="B5" s="228" t="s">
        <v>479</v>
      </c>
      <c r="C5" s="273">
        <v>133.32655616798471</v>
      </c>
      <c r="D5" s="273">
        <v>148.76417700649918</v>
      </c>
      <c r="E5" s="273">
        <v>122.55691979473778</v>
      </c>
      <c r="F5" s="273">
        <v>111.96281032090351</v>
      </c>
      <c r="G5" s="273">
        <v>131.43526204598743</v>
      </c>
      <c r="H5" s="274">
        <v>100</v>
      </c>
      <c r="I5" s="273">
        <v>106.46524434588902</v>
      </c>
      <c r="J5" s="273">
        <v>116.78940996881234</v>
      </c>
      <c r="K5" s="273">
        <v>128.0429124449752</v>
      </c>
      <c r="L5" s="273">
        <v>99.34742112711578</v>
      </c>
      <c r="M5" s="273">
        <v>101.04382769980333</v>
      </c>
      <c r="N5" s="273">
        <v>113.80840621262314</v>
      </c>
      <c r="O5" s="273">
        <v>109.59118077557139</v>
      </c>
      <c r="P5" s="273">
        <v>135.24616926147942</v>
      </c>
      <c r="Q5" s="273">
        <v>110.97105697528357</v>
      </c>
      <c r="R5" s="273">
        <v>90.769761247952914</v>
      </c>
      <c r="S5" s="225"/>
      <c r="T5" s="225"/>
    </row>
    <row r="6" spans="1:20" ht="15" customHeight="1">
      <c r="A6" s="227" t="s">
        <v>480</v>
      </c>
      <c r="B6" s="228" t="s">
        <v>481</v>
      </c>
      <c r="C6" s="273">
        <v>115.10039881611117</v>
      </c>
      <c r="D6" s="273">
        <v>110.91517232669936</v>
      </c>
      <c r="E6" s="273">
        <v>116.29764635393886</v>
      </c>
      <c r="F6" s="273">
        <v>97.738885487195816</v>
      </c>
      <c r="G6" s="273">
        <v>100.31397573732829</v>
      </c>
      <c r="H6" s="274">
        <v>100</v>
      </c>
      <c r="I6" s="273">
        <v>123.4672129711027</v>
      </c>
      <c r="J6" s="273">
        <v>127.83170702370737</v>
      </c>
      <c r="K6" s="273">
        <v>150.65349203176802</v>
      </c>
      <c r="L6" s="273">
        <v>137.88603103327162</v>
      </c>
      <c r="M6" s="273">
        <v>153.4221162251942</v>
      </c>
      <c r="N6" s="273">
        <v>160.074508340053</v>
      </c>
      <c r="O6" s="273">
        <v>156.55666832246206</v>
      </c>
      <c r="P6" s="273">
        <v>138.85413167398522</v>
      </c>
      <c r="Q6" s="273">
        <v>126.30942298006707</v>
      </c>
      <c r="R6" s="273">
        <v>116.85450818124654</v>
      </c>
      <c r="S6" s="225"/>
      <c r="T6" s="225"/>
    </row>
    <row r="7" spans="1:20" ht="15" customHeight="1">
      <c r="A7" s="227" t="s">
        <v>482</v>
      </c>
      <c r="B7" s="228" t="s">
        <v>483</v>
      </c>
      <c r="C7" s="273">
        <v>94.890299823916337</v>
      </c>
      <c r="D7" s="273">
        <v>96.518474878333805</v>
      </c>
      <c r="E7" s="273">
        <v>94.427152591458906</v>
      </c>
      <c r="F7" s="273">
        <v>95.186048770823945</v>
      </c>
      <c r="G7" s="273">
        <v>98.698631193207774</v>
      </c>
      <c r="H7" s="274">
        <v>100</v>
      </c>
      <c r="I7" s="273">
        <v>109.18046631850666</v>
      </c>
      <c r="J7" s="273">
        <v>114.635479573824</v>
      </c>
      <c r="K7" s="273">
        <v>112.48140916414748</v>
      </c>
      <c r="L7" s="273">
        <v>89.831528069465463</v>
      </c>
      <c r="M7" s="273">
        <v>108.92847550855875</v>
      </c>
      <c r="N7" s="273">
        <v>117.11080806917317</v>
      </c>
      <c r="O7" s="273">
        <v>115.11489245455961</v>
      </c>
      <c r="P7" s="273">
        <v>114.47858649202365</v>
      </c>
      <c r="Q7" s="273">
        <v>120.90615823090396</v>
      </c>
      <c r="R7" s="273">
        <v>122.96158591786059</v>
      </c>
      <c r="S7" s="225"/>
      <c r="T7" s="225"/>
    </row>
    <row r="8" spans="1:20" ht="15" customHeight="1">
      <c r="A8" s="227" t="s">
        <v>484</v>
      </c>
      <c r="B8" s="228" t="s">
        <v>485</v>
      </c>
      <c r="C8" s="273">
        <v>78.899724991281005</v>
      </c>
      <c r="D8" s="273">
        <v>78.228052318413205</v>
      </c>
      <c r="E8" s="273">
        <v>84.386658640289795</v>
      </c>
      <c r="F8" s="273">
        <v>81.409360031711316</v>
      </c>
      <c r="G8" s="273">
        <v>97.900440209939859</v>
      </c>
      <c r="H8" s="274">
        <v>100</v>
      </c>
      <c r="I8" s="273">
        <v>108.54545467668511</v>
      </c>
      <c r="J8" s="273">
        <v>116.98305232813033</v>
      </c>
      <c r="K8" s="273">
        <v>140.22703200284289</v>
      </c>
      <c r="L8" s="273">
        <v>143.95990491114296</v>
      </c>
      <c r="M8" s="273">
        <v>144.15428931755542</v>
      </c>
      <c r="N8" s="273">
        <v>117.20409732937659</v>
      </c>
      <c r="O8" s="273">
        <v>140.07183264389988</v>
      </c>
      <c r="P8" s="273">
        <v>121.06095667083467</v>
      </c>
      <c r="Q8" s="273">
        <v>109.97832675552746</v>
      </c>
      <c r="R8" s="273">
        <v>103.10943245382744</v>
      </c>
      <c r="S8" s="225"/>
      <c r="T8" s="225"/>
    </row>
    <row r="9" spans="1:20" ht="15" customHeight="1">
      <c r="A9" s="227" t="s">
        <v>486</v>
      </c>
      <c r="B9" s="228" t="s">
        <v>487</v>
      </c>
      <c r="C9" s="273">
        <v>90.641161461881239</v>
      </c>
      <c r="D9" s="273">
        <v>88.880633153559103</v>
      </c>
      <c r="E9" s="273">
        <v>89.46422731743678</v>
      </c>
      <c r="F9" s="273">
        <v>92.729893284621653</v>
      </c>
      <c r="G9" s="273">
        <v>96.527405644928109</v>
      </c>
      <c r="H9" s="274">
        <v>100</v>
      </c>
      <c r="I9" s="273">
        <v>101.13833469102065</v>
      </c>
      <c r="J9" s="273">
        <v>104.45247057593063</v>
      </c>
      <c r="K9" s="273">
        <v>109.39010242834458</v>
      </c>
      <c r="L9" s="273">
        <v>102.35802170657411</v>
      </c>
      <c r="M9" s="273">
        <v>107.1206821277523</v>
      </c>
      <c r="N9" s="273">
        <v>112.95493737634278</v>
      </c>
      <c r="O9" s="273">
        <v>114.02418538551657</v>
      </c>
      <c r="P9" s="273">
        <v>113.06390565810416</v>
      </c>
      <c r="Q9" s="273">
        <v>116.98447610690563</v>
      </c>
      <c r="R9" s="273">
        <v>119.9206191041277</v>
      </c>
      <c r="S9" s="225"/>
      <c r="T9" s="225"/>
    </row>
    <row r="10" spans="1:20" ht="15" customHeight="1">
      <c r="A10" s="227" t="s">
        <v>488</v>
      </c>
      <c r="B10" s="228" t="s">
        <v>489</v>
      </c>
      <c r="C10" s="273">
        <v>126.20104064887391</v>
      </c>
      <c r="D10" s="273">
        <v>118.42583516394436</v>
      </c>
      <c r="E10" s="273">
        <v>112.85141899396875</v>
      </c>
      <c r="F10" s="273">
        <v>106.95772062109452</v>
      </c>
      <c r="G10" s="273">
        <v>102.88551210295873</v>
      </c>
      <c r="H10" s="274">
        <v>100</v>
      </c>
      <c r="I10" s="273">
        <v>102.79871293961365</v>
      </c>
      <c r="J10" s="273">
        <v>108.13311252190452</v>
      </c>
      <c r="K10" s="273">
        <v>112.26384592605542</v>
      </c>
      <c r="L10" s="273">
        <v>110.66523104474079</v>
      </c>
      <c r="M10" s="273">
        <v>119.9558708292181</v>
      </c>
      <c r="N10" s="273">
        <v>126.69730142380524</v>
      </c>
      <c r="O10" s="273">
        <v>129.30618986681145</v>
      </c>
      <c r="P10" s="273">
        <v>128.43166434359597</v>
      </c>
      <c r="Q10" s="273">
        <v>133.07386597414794</v>
      </c>
      <c r="R10" s="273">
        <v>136.52044770137169</v>
      </c>
      <c r="S10" s="225"/>
      <c r="T10" s="225"/>
    </row>
    <row r="11" spans="1:20" ht="15" customHeight="1">
      <c r="A11" s="227" t="s">
        <v>490</v>
      </c>
      <c r="B11" s="228" t="s">
        <v>491</v>
      </c>
      <c r="C11" s="273">
        <v>93.064494038116067</v>
      </c>
      <c r="D11" s="273">
        <v>98.266326056638718</v>
      </c>
      <c r="E11" s="273">
        <v>98.598194934437302</v>
      </c>
      <c r="F11" s="273">
        <v>99.107864400713609</v>
      </c>
      <c r="G11" s="273">
        <v>98.596763539548036</v>
      </c>
      <c r="H11" s="274">
        <v>100</v>
      </c>
      <c r="I11" s="273">
        <v>102.77043073189512</v>
      </c>
      <c r="J11" s="273">
        <v>105.36257809405853</v>
      </c>
      <c r="K11" s="273">
        <v>108.45403972259726</v>
      </c>
      <c r="L11" s="273">
        <v>104.87801444373228</v>
      </c>
      <c r="M11" s="273">
        <v>99.94106124527805</v>
      </c>
      <c r="N11" s="273">
        <v>107.73657112216399</v>
      </c>
      <c r="O11" s="273">
        <v>102.67967792279897</v>
      </c>
      <c r="P11" s="273">
        <v>101.14775318791978</v>
      </c>
      <c r="Q11" s="273">
        <v>105.82820252093413</v>
      </c>
      <c r="R11" s="273">
        <v>109.44194162159707</v>
      </c>
      <c r="S11" s="225"/>
      <c r="T11" s="225"/>
    </row>
    <row r="12" spans="1:20" ht="15" customHeight="1">
      <c r="A12" s="227" t="s">
        <v>492</v>
      </c>
      <c r="B12" s="228" t="s">
        <v>493</v>
      </c>
      <c r="C12" s="273">
        <v>89.895832506977811</v>
      </c>
      <c r="D12" s="273">
        <v>93.437574417282093</v>
      </c>
      <c r="E12" s="273">
        <v>94.905292367335619</v>
      </c>
      <c r="F12" s="273">
        <v>95.276593014452487</v>
      </c>
      <c r="G12" s="273">
        <v>96.103501655725779</v>
      </c>
      <c r="H12" s="274">
        <v>100</v>
      </c>
      <c r="I12" s="273">
        <v>105.85137819925967</v>
      </c>
      <c r="J12" s="273">
        <v>110.82589542193713</v>
      </c>
      <c r="K12" s="273">
        <v>112.87600624176773</v>
      </c>
      <c r="L12" s="273">
        <v>107.0684068216067</v>
      </c>
      <c r="M12" s="273">
        <v>109.54458747013773</v>
      </c>
      <c r="N12" s="273">
        <v>109.31518489959606</v>
      </c>
      <c r="O12" s="273">
        <v>114.22360470194842</v>
      </c>
      <c r="P12" s="273">
        <v>118.96264602123088</v>
      </c>
      <c r="Q12" s="273">
        <v>118.64055572759136</v>
      </c>
      <c r="R12" s="273">
        <v>119.87252374240978</v>
      </c>
      <c r="S12" s="225"/>
      <c r="T12" s="225"/>
    </row>
    <row r="13" spans="1:20" ht="15" customHeight="1">
      <c r="A13" s="227" t="s">
        <v>494</v>
      </c>
      <c r="B13" s="228" t="s">
        <v>495</v>
      </c>
      <c r="C13" s="273">
        <v>103.57307475479607</v>
      </c>
      <c r="D13" s="273">
        <v>105.33194794557619</v>
      </c>
      <c r="E13" s="273">
        <v>101.99220444461419</v>
      </c>
      <c r="F13" s="273">
        <v>99.579610740973962</v>
      </c>
      <c r="G13" s="273">
        <v>99.068855295536466</v>
      </c>
      <c r="H13" s="274">
        <v>100</v>
      </c>
      <c r="I13" s="273">
        <v>100.53498154915023</v>
      </c>
      <c r="J13" s="273">
        <v>106.26238023034946</v>
      </c>
      <c r="K13" s="273">
        <v>104.54573658735056</v>
      </c>
      <c r="L13" s="273">
        <v>98.265516419217803</v>
      </c>
      <c r="M13" s="273">
        <v>102.76181573238385</v>
      </c>
      <c r="N13" s="273">
        <v>108.98795233004164</v>
      </c>
      <c r="O13" s="273">
        <v>112.32356196886902</v>
      </c>
      <c r="P13" s="273">
        <v>108.21339024259338</v>
      </c>
      <c r="Q13" s="273">
        <v>113.44643452156313</v>
      </c>
      <c r="R13" s="273">
        <v>120.21347556362673</v>
      </c>
      <c r="S13" s="225"/>
      <c r="T13" s="225"/>
    </row>
    <row r="14" spans="1:20" ht="15" customHeight="1">
      <c r="A14" s="227" t="s">
        <v>496</v>
      </c>
      <c r="B14" s="228" t="s">
        <v>497</v>
      </c>
      <c r="C14" s="273">
        <v>94.398259503877767</v>
      </c>
      <c r="D14" s="273">
        <v>102.9982157689473</v>
      </c>
      <c r="E14" s="273">
        <v>105.32351458481055</v>
      </c>
      <c r="F14" s="273">
        <v>95.343062857412278</v>
      </c>
      <c r="G14" s="273">
        <v>100.9225977900992</v>
      </c>
      <c r="H14" s="274">
        <v>100</v>
      </c>
      <c r="I14" s="273">
        <v>105.90379862441273</v>
      </c>
      <c r="J14" s="273">
        <v>112.00064830881367</v>
      </c>
      <c r="K14" s="273">
        <v>112.57068207954445</v>
      </c>
      <c r="L14" s="273">
        <v>105.91727870500804</v>
      </c>
      <c r="M14" s="273">
        <v>104.49656612172724</v>
      </c>
      <c r="N14" s="273">
        <v>113.18699413110227</v>
      </c>
      <c r="O14" s="273">
        <v>115.45588720573372</v>
      </c>
      <c r="P14" s="273">
        <v>116.93167827212316</v>
      </c>
      <c r="Q14" s="273">
        <v>118.81567366809792</v>
      </c>
      <c r="R14" s="273">
        <v>119.96432314602441</v>
      </c>
      <c r="S14" s="225"/>
      <c r="T14" s="225"/>
    </row>
    <row r="15" spans="1:20" ht="15" customHeight="1">
      <c r="A15" s="227" t="s">
        <v>498</v>
      </c>
      <c r="B15" s="228" t="s">
        <v>499</v>
      </c>
      <c r="C15" s="273">
        <v>80.813282806435723</v>
      </c>
      <c r="D15" s="273">
        <v>83.103102911920189</v>
      </c>
      <c r="E15" s="273">
        <v>88.904186503573541</v>
      </c>
      <c r="F15" s="273">
        <v>91.99187228996513</v>
      </c>
      <c r="G15" s="273">
        <v>102.47724325904105</v>
      </c>
      <c r="H15" s="274">
        <v>100</v>
      </c>
      <c r="I15" s="273">
        <v>99.36247798368818</v>
      </c>
      <c r="J15" s="273">
        <v>93.310138920077662</v>
      </c>
      <c r="K15" s="273">
        <v>84.605687380391885</v>
      </c>
      <c r="L15" s="273">
        <v>91.431387786828736</v>
      </c>
      <c r="M15" s="273">
        <v>92.328012709520138</v>
      </c>
      <c r="N15" s="273">
        <v>85.185942008255935</v>
      </c>
      <c r="O15" s="273">
        <v>87.39031589141365</v>
      </c>
      <c r="P15" s="273">
        <v>89.842618537728654</v>
      </c>
      <c r="Q15" s="273">
        <v>88.368322269032063</v>
      </c>
      <c r="R15" s="273">
        <v>88.077696660570027</v>
      </c>
      <c r="S15" s="225"/>
      <c r="T15" s="225"/>
    </row>
    <row r="16" spans="1:20" ht="15" customHeight="1">
      <c r="A16" s="227" t="s">
        <v>500</v>
      </c>
      <c r="B16" s="228" t="s">
        <v>501</v>
      </c>
      <c r="C16" s="273">
        <v>93.893526852784305</v>
      </c>
      <c r="D16" s="273">
        <v>97.042030910428778</v>
      </c>
      <c r="E16" s="273">
        <v>99.041903602173349</v>
      </c>
      <c r="F16" s="273">
        <v>98.071066169225347</v>
      </c>
      <c r="G16" s="273">
        <v>98.097843031176183</v>
      </c>
      <c r="H16" s="274">
        <v>100</v>
      </c>
      <c r="I16" s="273">
        <v>103.80924155730553</v>
      </c>
      <c r="J16" s="273">
        <v>109.91829095805008</v>
      </c>
      <c r="K16" s="273">
        <v>113.81889601186185</v>
      </c>
      <c r="L16" s="273">
        <v>110.00145925179335</v>
      </c>
      <c r="M16" s="273">
        <v>109.58710616789644</v>
      </c>
      <c r="N16" s="273">
        <v>114.51124907186066</v>
      </c>
      <c r="O16" s="273">
        <v>111.20465765386378</v>
      </c>
      <c r="P16" s="273">
        <v>112.71379935509655</v>
      </c>
      <c r="Q16" s="273">
        <v>112.08990789673405</v>
      </c>
      <c r="R16" s="273">
        <v>113.01482581239677</v>
      </c>
      <c r="S16" s="225"/>
      <c r="T16" s="225"/>
    </row>
    <row r="17" spans="1:20" ht="15" customHeight="1">
      <c r="A17" s="227" t="s">
        <v>502</v>
      </c>
      <c r="B17" s="228" t="s">
        <v>503</v>
      </c>
      <c r="C17" s="273">
        <v>99.72744527751189</v>
      </c>
      <c r="D17" s="273">
        <v>102.88060341713799</v>
      </c>
      <c r="E17" s="273">
        <v>101.89600257348599</v>
      </c>
      <c r="F17" s="273">
        <v>101.81889912912922</v>
      </c>
      <c r="G17" s="273">
        <v>98.631291804448892</v>
      </c>
      <c r="H17" s="274">
        <v>100</v>
      </c>
      <c r="I17" s="273">
        <v>104.19855934865916</v>
      </c>
      <c r="J17" s="273">
        <v>109.28003405937829</v>
      </c>
      <c r="K17" s="273">
        <v>111.95431078144829</v>
      </c>
      <c r="L17" s="273">
        <v>99.664865499489494</v>
      </c>
      <c r="M17" s="273">
        <v>102.43749970154727</v>
      </c>
      <c r="N17" s="273">
        <v>105.03732021225412</v>
      </c>
      <c r="O17" s="273">
        <v>109.95486881757127</v>
      </c>
      <c r="P17" s="273">
        <v>110.90401334478676</v>
      </c>
      <c r="Q17" s="273">
        <v>110.99336986072552</v>
      </c>
      <c r="R17" s="273">
        <v>114.09429417913243</v>
      </c>
      <c r="S17" s="225"/>
      <c r="T17" s="225"/>
    </row>
    <row r="18" spans="1:20" ht="15" customHeight="1">
      <c r="A18" s="227" t="s">
        <v>504</v>
      </c>
      <c r="B18" s="228" t="s">
        <v>505</v>
      </c>
      <c r="C18" s="273">
        <v>89.606878032493981</v>
      </c>
      <c r="D18" s="273">
        <v>90.655661347614895</v>
      </c>
      <c r="E18" s="273">
        <v>91.446698097671913</v>
      </c>
      <c r="F18" s="273">
        <v>93.05886667099395</v>
      </c>
      <c r="G18" s="273">
        <v>95.304730812855638</v>
      </c>
      <c r="H18" s="274">
        <v>100</v>
      </c>
      <c r="I18" s="273">
        <v>102.85149840632397</v>
      </c>
      <c r="J18" s="273">
        <v>112.48378626987751</v>
      </c>
      <c r="K18" s="273">
        <v>114.52564689927777</v>
      </c>
      <c r="L18" s="273">
        <v>104.56893505213669</v>
      </c>
      <c r="M18" s="273">
        <v>110.3021846330561</v>
      </c>
      <c r="N18" s="273">
        <v>115.02953532506854</v>
      </c>
      <c r="O18" s="273">
        <v>118.19757502989854</v>
      </c>
      <c r="P18" s="273">
        <v>128.3029179969715</v>
      </c>
      <c r="Q18" s="273">
        <v>137.03547540099123</v>
      </c>
      <c r="R18" s="273">
        <v>140.42888473170527</v>
      </c>
      <c r="S18" s="225"/>
      <c r="T18" s="225"/>
    </row>
    <row r="19" spans="1:20" ht="15" customHeight="1">
      <c r="A19" s="227" t="s">
        <v>506</v>
      </c>
      <c r="B19" s="228" t="s">
        <v>507</v>
      </c>
      <c r="C19" s="273">
        <v>100.0454718279094</v>
      </c>
      <c r="D19" s="273">
        <v>100.44651642813629</v>
      </c>
      <c r="E19" s="273">
        <v>101.27666063086913</v>
      </c>
      <c r="F19" s="273">
        <v>101.24989676781762</v>
      </c>
      <c r="G19" s="273">
        <v>100.24087184419869</v>
      </c>
      <c r="H19" s="274">
        <v>100</v>
      </c>
      <c r="I19" s="273">
        <v>100.80299031545366</v>
      </c>
      <c r="J19" s="273">
        <v>101.48604352474801</v>
      </c>
      <c r="K19" s="273">
        <v>104.08592927552169</v>
      </c>
      <c r="L19" s="273">
        <v>105.92601575509113</v>
      </c>
      <c r="M19" s="273">
        <v>107.4726470268526</v>
      </c>
      <c r="N19" s="273">
        <v>108.1123784451751</v>
      </c>
      <c r="O19" s="273">
        <v>109.21310404369173</v>
      </c>
      <c r="P19" s="273">
        <v>109.98412635653973</v>
      </c>
      <c r="Q19" s="273">
        <v>110.30160580200088</v>
      </c>
      <c r="R19" s="273">
        <v>110.29480355736926</v>
      </c>
      <c r="S19" s="225"/>
      <c r="T19" s="225"/>
    </row>
    <row r="20" spans="1:20" ht="15" customHeight="1">
      <c r="A20" s="227" t="s">
        <v>508</v>
      </c>
      <c r="B20" s="228" t="s">
        <v>509</v>
      </c>
      <c r="C20" s="273">
        <v>95.438987170813988</v>
      </c>
      <c r="D20" s="273">
        <v>96.835046088224345</v>
      </c>
      <c r="E20" s="273">
        <v>98.959520670078177</v>
      </c>
      <c r="F20" s="273">
        <v>98.30449852442203</v>
      </c>
      <c r="G20" s="273">
        <v>99.461666776665396</v>
      </c>
      <c r="H20" s="274">
        <v>100</v>
      </c>
      <c r="I20" s="273">
        <v>99.298747600941411</v>
      </c>
      <c r="J20" s="273">
        <v>101.01879405779324</v>
      </c>
      <c r="K20" s="273">
        <v>102.86478354619386</v>
      </c>
      <c r="L20" s="273">
        <v>104.47913100205921</v>
      </c>
      <c r="M20" s="273">
        <v>107.63295867731163</v>
      </c>
      <c r="N20" s="273">
        <v>111.13145810356184</v>
      </c>
      <c r="O20" s="273">
        <v>112.68520575711595</v>
      </c>
      <c r="P20" s="273">
        <v>114.25212215952318</v>
      </c>
      <c r="Q20" s="273">
        <v>118.38352324099925</v>
      </c>
      <c r="R20" s="273">
        <v>119.09252486729909</v>
      </c>
      <c r="S20" s="225"/>
      <c r="T20" s="225"/>
    </row>
    <row r="21" spans="1:20" ht="15" customHeight="1">
      <c r="A21" s="227" t="s">
        <v>510</v>
      </c>
      <c r="B21" s="228" t="s">
        <v>511</v>
      </c>
      <c r="C21" s="273">
        <v>90.299009254140927</v>
      </c>
      <c r="D21" s="273">
        <v>91.968930300072543</v>
      </c>
      <c r="E21" s="273">
        <v>96.717720563810573</v>
      </c>
      <c r="F21" s="273">
        <v>97.554244344670181</v>
      </c>
      <c r="G21" s="273">
        <v>98.928124857404498</v>
      </c>
      <c r="H21" s="274">
        <v>100</v>
      </c>
      <c r="I21" s="273">
        <v>101.6748402463503</v>
      </c>
      <c r="J21" s="273">
        <v>102.17184581670813</v>
      </c>
      <c r="K21" s="273">
        <v>105.80487345222949</v>
      </c>
      <c r="L21" s="273">
        <v>109.15185171848107</v>
      </c>
      <c r="M21" s="273">
        <v>113.4852126266714</v>
      </c>
      <c r="N21" s="273">
        <v>116.66343111872331</v>
      </c>
      <c r="O21" s="273">
        <v>120.98357027848121</v>
      </c>
      <c r="P21" s="273">
        <v>123.60279668933771</v>
      </c>
      <c r="Q21" s="273">
        <v>127.16328407549484</v>
      </c>
      <c r="R21" s="273">
        <v>130.79243511844513</v>
      </c>
      <c r="S21" s="225"/>
      <c r="T21" s="225"/>
    </row>
    <row r="22" spans="1:20" ht="15" customHeight="1">
      <c r="A22" s="227" t="s">
        <v>512</v>
      </c>
      <c r="B22" s="228" t="s">
        <v>513</v>
      </c>
      <c r="C22" s="273">
        <v>95.301037098862395</v>
      </c>
      <c r="D22" s="273">
        <v>95.877116708269156</v>
      </c>
      <c r="E22" s="273">
        <v>95.728843737165121</v>
      </c>
      <c r="F22" s="273">
        <v>96.896253292169632</v>
      </c>
      <c r="G22" s="273">
        <v>99.260179572949042</v>
      </c>
      <c r="H22" s="274">
        <v>100</v>
      </c>
      <c r="I22" s="273">
        <v>102.30343959416072</v>
      </c>
      <c r="J22" s="273">
        <v>103.51530100505472</v>
      </c>
      <c r="K22" s="273">
        <v>106.69564785679685</v>
      </c>
      <c r="L22" s="273">
        <v>102.62200311535511</v>
      </c>
      <c r="M22" s="273">
        <v>103.40835865384244</v>
      </c>
      <c r="N22" s="273">
        <v>105.32213091964158</v>
      </c>
      <c r="O22" s="273">
        <v>104.67858403914778</v>
      </c>
      <c r="P22" s="273">
        <v>105.69982886509707</v>
      </c>
      <c r="Q22" s="273">
        <v>107.98526245292915</v>
      </c>
      <c r="R22" s="273">
        <v>109.78901890349067</v>
      </c>
      <c r="S22" s="225"/>
      <c r="T22" s="225"/>
    </row>
    <row r="23" spans="1:20" ht="15" customHeight="1">
      <c r="A23" s="229"/>
      <c r="B23" s="240" t="s">
        <v>514</v>
      </c>
      <c r="C23" s="275">
        <v>95.265557159672298</v>
      </c>
      <c r="D23" s="275">
        <v>97.544170414103633</v>
      </c>
      <c r="E23" s="275">
        <v>97.938783269223123</v>
      </c>
      <c r="F23" s="275">
        <v>97.461278575455864</v>
      </c>
      <c r="G23" s="275">
        <v>99.205481489344407</v>
      </c>
      <c r="H23" s="276">
        <v>100</v>
      </c>
      <c r="I23" s="275">
        <v>104.07732890211588</v>
      </c>
      <c r="J23" s="275">
        <v>107.93094813617077</v>
      </c>
      <c r="K23" s="275">
        <v>109.60695374556117</v>
      </c>
      <c r="L23" s="275">
        <v>102.60332441786207</v>
      </c>
      <c r="M23" s="275">
        <v>107.27615843676543</v>
      </c>
      <c r="N23" s="275">
        <v>111.43298331300662</v>
      </c>
      <c r="O23" s="275">
        <v>111.87798693091248</v>
      </c>
      <c r="P23" s="275">
        <v>112.8124929268949</v>
      </c>
      <c r="Q23" s="275">
        <v>115.38240137038748</v>
      </c>
      <c r="R23" s="275">
        <v>117.14533816218771</v>
      </c>
      <c r="S23" s="225"/>
      <c r="T23" s="225"/>
    </row>
    <row r="24" spans="1:20" ht="15" customHeight="1">
      <c r="A24" s="230" t="s">
        <v>515</v>
      </c>
      <c r="B24" s="231"/>
      <c r="S24" s="225"/>
      <c r="T24" s="225"/>
    </row>
    <row r="25" spans="1:20" ht="15" customHeight="1">
      <c r="A25" s="230" t="s">
        <v>596</v>
      </c>
      <c r="B25" s="231"/>
      <c r="S25" s="225"/>
      <c r="T25" s="225"/>
    </row>
    <row r="26" spans="1:20" ht="15" customHeight="1">
      <c r="A26" s="86" t="s">
        <v>561</v>
      </c>
      <c r="B26" s="231"/>
      <c r="S26" s="225"/>
      <c r="T26" s="225"/>
    </row>
    <row r="27" spans="1:20" ht="12.95" customHeight="1">
      <c r="A27" s="86"/>
      <c r="S27" s="225"/>
      <c r="T27" s="225"/>
    </row>
    <row r="28" spans="1:20" ht="12.95" customHeight="1">
      <c r="A28" s="86"/>
      <c r="S28" s="225"/>
      <c r="T28" s="225"/>
    </row>
    <row r="29" spans="1:20" ht="12.95" customHeight="1">
      <c r="B29" s="232"/>
      <c r="S29" s="225"/>
      <c r="T29" s="225"/>
    </row>
    <row r="30" spans="1:20" ht="12.95" customHeight="1">
      <c r="A30" s="233"/>
      <c r="B30" s="232"/>
      <c r="S30" s="225"/>
      <c r="T30" s="225"/>
    </row>
    <row r="31" spans="1:20" ht="12.95" customHeight="1">
      <c r="A31" s="233"/>
      <c r="B31" s="232"/>
      <c r="C31" s="234"/>
      <c r="D31" s="234"/>
      <c r="E31" s="234"/>
      <c r="F31" s="234"/>
      <c r="G31" s="234"/>
      <c r="H31" s="234"/>
      <c r="I31" s="234"/>
      <c r="J31" s="234"/>
      <c r="K31" s="234"/>
      <c r="L31" s="234"/>
      <c r="M31" s="234"/>
      <c r="N31" s="234"/>
      <c r="O31" s="234"/>
      <c r="P31" s="234"/>
      <c r="Q31" s="234"/>
      <c r="R31" s="234"/>
      <c r="S31" s="225"/>
      <c r="T31" s="225"/>
    </row>
    <row r="32" spans="1:20" ht="12.95" customHeight="1">
      <c r="A32" s="233"/>
      <c r="B32" s="232"/>
      <c r="C32" s="234"/>
      <c r="D32" s="234"/>
      <c r="E32" s="234"/>
      <c r="F32" s="234"/>
      <c r="G32" s="234"/>
      <c r="H32" s="234"/>
      <c r="I32" s="234"/>
      <c r="J32" s="234"/>
      <c r="K32" s="234"/>
      <c r="L32" s="234"/>
      <c r="M32" s="234"/>
      <c r="N32" s="234"/>
      <c r="O32" s="234"/>
      <c r="P32" s="234"/>
      <c r="Q32" s="234"/>
      <c r="R32" s="234"/>
      <c r="S32" s="225"/>
      <c r="T32" s="225"/>
    </row>
    <row r="33" spans="1:20" ht="12.95" customHeight="1">
      <c r="A33" s="233"/>
      <c r="B33" s="232"/>
      <c r="S33" s="225"/>
      <c r="T33" s="225"/>
    </row>
    <row r="34" spans="1:20" ht="12.95" customHeight="1">
      <c r="A34" s="233"/>
      <c r="B34" s="232"/>
      <c r="S34" s="225"/>
      <c r="T34" s="225"/>
    </row>
    <row r="35" spans="1:20" ht="12.95" customHeight="1">
      <c r="A35" s="233"/>
      <c r="B35" s="232"/>
      <c r="S35" s="225"/>
      <c r="T35" s="225"/>
    </row>
    <row r="36" spans="1:20" ht="12.95" customHeight="1">
      <c r="A36" s="233"/>
      <c r="B36" s="232"/>
      <c r="C36" s="234"/>
      <c r="D36" s="234"/>
      <c r="E36" s="234"/>
      <c r="F36" s="234"/>
      <c r="G36" s="234"/>
      <c r="H36" s="234"/>
      <c r="I36" s="234"/>
      <c r="J36" s="234"/>
      <c r="K36" s="234"/>
      <c r="L36" s="234"/>
      <c r="M36" s="234"/>
      <c r="N36" s="234"/>
      <c r="O36" s="234"/>
      <c r="P36" s="234"/>
      <c r="Q36" s="234"/>
      <c r="R36" s="234"/>
      <c r="S36" s="225"/>
      <c r="T36" s="225"/>
    </row>
    <row r="37" spans="1:20" ht="12.95" customHeight="1">
      <c r="A37" s="233"/>
      <c r="B37" s="232"/>
      <c r="C37" s="235"/>
      <c r="D37" s="235"/>
      <c r="E37" s="235"/>
      <c r="F37" s="235"/>
      <c r="G37" s="235"/>
      <c r="H37" s="235"/>
      <c r="I37" s="235"/>
      <c r="J37" s="235"/>
      <c r="K37" s="235"/>
      <c r="L37" s="235"/>
      <c r="M37" s="235"/>
      <c r="N37" s="235"/>
      <c r="O37" s="235"/>
      <c r="P37" s="235"/>
      <c r="Q37" s="235"/>
      <c r="R37" s="235"/>
      <c r="S37" s="225"/>
      <c r="T37" s="225"/>
    </row>
    <row r="38" spans="1:20" ht="12.95" customHeight="1">
      <c r="A38" s="233"/>
      <c r="B38" s="232"/>
      <c r="C38" s="234"/>
      <c r="D38" s="234"/>
      <c r="E38" s="234"/>
      <c r="F38" s="234"/>
      <c r="G38" s="234"/>
      <c r="H38" s="234"/>
      <c r="I38" s="234"/>
      <c r="J38" s="234"/>
      <c r="K38" s="234"/>
      <c r="L38" s="234"/>
      <c r="M38" s="234"/>
      <c r="N38" s="234"/>
      <c r="O38" s="234"/>
      <c r="P38" s="234"/>
      <c r="Q38" s="234"/>
      <c r="R38" s="234"/>
      <c r="S38" s="225"/>
      <c r="T38" s="225"/>
    </row>
    <row r="39" spans="1:20" ht="12.95" customHeight="1">
      <c r="A39" s="233"/>
      <c r="B39" s="232"/>
      <c r="C39" s="235"/>
      <c r="D39" s="235"/>
      <c r="E39" s="235"/>
      <c r="F39" s="235"/>
      <c r="G39" s="235"/>
      <c r="H39" s="235"/>
      <c r="I39" s="235"/>
      <c r="J39" s="235"/>
      <c r="K39" s="235"/>
      <c r="L39" s="235"/>
      <c r="M39" s="235"/>
      <c r="N39" s="235"/>
      <c r="O39" s="235"/>
      <c r="P39" s="235"/>
      <c r="Q39" s="235"/>
      <c r="R39" s="235"/>
      <c r="S39" s="225"/>
      <c r="T39" s="225"/>
    </row>
    <row r="40" spans="1:20" ht="12.95" customHeight="1">
      <c r="A40" s="233"/>
      <c r="B40" s="232"/>
      <c r="C40" s="234"/>
      <c r="D40" s="234"/>
      <c r="E40" s="234"/>
      <c r="F40" s="234"/>
      <c r="G40" s="234"/>
      <c r="H40" s="234"/>
      <c r="I40" s="234"/>
      <c r="J40" s="234"/>
      <c r="K40" s="234"/>
      <c r="L40" s="234"/>
      <c r="M40" s="234"/>
      <c r="N40" s="234"/>
      <c r="O40" s="234"/>
      <c r="P40" s="234"/>
      <c r="Q40" s="234"/>
      <c r="R40" s="234"/>
      <c r="S40" s="225"/>
      <c r="T40" s="225"/>
    </row>
    <row r="41" spans="1:20" ht="12.95" customHeight="1">
      <c r="A41" s="233"/>
      <c r="B41" s="232"/>
      <c r="C41" s="235"/>
      <c r="D41" s="235"/>
      <c r="E41" s="235"/>
      <c r="F41" s="235"/>
      <c r="G41" s="235"/>
      <c r="H41" s="235"/>
      <c r="I41" s="235"/>
      <c r="J41" s="235"/>
      <c r="K41" s="235"/>
      <c r="L41" s="235"/>
      <c r="M41" s="235"/>
      <c r="N41" s="235"/>
      <c r="O41" s="235"/>
      <c r="P41" s="235"/>
      <c r="Q41" s="235"/>
      <c r="R41" s="235"/>
      <c r="S41" s="225"/>
      <c r="T41" s="225"/>
    </row>
    <row r="42" spans="1:20" ht="12.95" customHeight="1">
      <c r="A42" s="233"/>
      <c r="B42" s="232"/>
      <c r="C42" s="234"/>
      <c r="D42" s="234"/>
      <c r="E42" s="234"/>
      <c r="F42" s="234"/>
      <c r="G42" s="234"/>
      <c r="H42" s="234"/>
      <c r="I42" s="234"/>
      <c r="J42" s="234"/>
      <c r="K42" s="234"/>
      <c r="L42" s="234"/>
      <c r="M42" s="234"/>
      <c r="N42" s="234"/>
      <c r="O42" s="234"/>
      <c r="P42" s="234"/>
      <c r="Q42" s="234"/>
      <c r="R42" s="234"/>
      <c r="S42" s="225"/>
      <c r="T42" s="225"/>
    </row>
    <row r="43" spans="1:20" ht="12.95" customHeight="1">
      <c r="A43" s="233"/>
      <c r="B43" s="232"/>
      <c r="C43" s="235"/>
      <c r="D43" s="235"/>
      <c r="E43" s="235"/>
      <c r="F43" s="235"/>
      <c r="G43" s="235"/>
      <c r="H43" s="235"/>
      <c r="I43" s="235"/>
      <c r="J43" s="235"/>
      <c r="K43" s="235"/>
      <c r="L43" s="235"/>
      <c r="M43" s="235"/>
      <c r="N43" s="235"/>
      <c r="O43" s="235"/>
      <c r="P43" s="235"/>
      <c r="Q43" s="235"/>
      <c r="R43" s="235"/>
      <c r="S43" s="225"/>
      <c r="T43" s="225"/>
    </row>
    <row r="44" spans="1:20" ht="12.95" customHeight="1">
      <c r="A44" s="233"/>
      <c r="B44" s="232"/>
      <c r="S44" s="225"/>
      <c r="T44" s="225"/>
    </row>
    <row r="45" spans="1:20" ht="12.95" customHeight="1">
      <c r="A45" s="233"/>
      <c r="B45" s="232"/>
      <c r="S45" s="225"/>
      <c r="T45" s="225"/>
    </row>
    <row r="46" spans="1:20" ht="12.95" customHeight="1">
      <c r="A46" s="233"/>
      <c r="B46" s="232"/>
      <c r="S46" s="225"/>
      <c r="T46" s="225"/>
    </row>
    <row r="47" spans="1:20" ht="12.95" customHeight="1">
      <c r="A47" s="233"/>
      <c r="B47" s="232"/>
      <c r="S47" s="225"/>
      <c r="T47" s="225"/>
    </row>
    <row r="48" spans="1:20" ht="12.95" customHeight="1">
      <c r="A48" s="233"/>
      <c r="B48" s="232"/>
      <c r="S48" s="225"/>
      <c r="T48" s="225"/>
    </row>
    <row r="49" spans="1:20" ht="12.95" customHeight="1">
      <c r="A49" s="233"/>
      <c r="B49" s="232"/>
      <c r="S49" s="225"/>
      <c r="T49" s="225"/>
    </row>
    <row r="50" spans="1:20" ht="12.95" customHeight="1">
      <c r="A50" s="233"/>
      <c r="B50" s="232"/>
      <c r="S50" s="225"/>
      <c r="T50" s="225"/>
    </row>
    <row r="51" spans="1:20" ht="12.95" customHeight="1">
      <c r="A51" s="233"/>
      <c r="B51" s="232"/>
      <c r="S51" s="225"/>
      <c r="T51" s="225"/>
    </row>
    <row r="52" spans="1:20" ht="12.95" customHeight="1">
      <c r="A52" s="233"/>
      <c r="B52" s="232"/>
      <c r="S52" s="225"/>
      <c r="T52" s="225"/>
    </row>
    <row r="53" spans="1:20" ht="12.95" customHeight="1">
      <c r="A53" s="233"/>
      <c r="B53" s="232"/>
      <c r="S53" s="225"/>
      <c r="T53" s="225"/>
    </row>
    <row r="54" spans="1:20" ht="12.95" customHeight="1">
      <c r="A54" s="233"/>
      <c r="B54" s="232"/>
      <c r="S54" s="225"/>
      <c r="T54" s="225"/>
    </row>
    <row r="55" spans="1:20" ht="12.95" customHeight="1">
      <c r="A55" s="233"/>
      <c r="B55" s="232"/>
      <c r="S55" s="225"/>
      <c r="T55" s="225"/>
    </row>
    <row r="56" spans="1:20" ht="12.95" customHeight="1">
      <c r="A56" s="233"/>
      <c r="B56" s="232"/>
      <c r="S56" s="225"/>
      <c r="T56" s="225"/>
    </row>
    <row r="57" spans="1:20" ht="12.95" customHeight="1">
      <c r="A57" s="233"/>
      <c r="B57" s="232"/>
      <c r="S57" s="225"/>
      <c r="T57" s="225"/>
    </row>
    <row r="58" spans="1:20" ht="12.95" customHeight="1">
      <c r="A58" s="233"/>
      <c r="B58" s="232"/>
      <c r="S58" s="225"/>
      <c r="T58" s="225"/>
    </row>
    <row r="59" spans="1:20" ht="12.95" customHeight="1">
      <c r="A59" s="233"/>
      <c r="B59" s="232"/>
      <c r="S59" s="225"/>
      <c r="T59" s="225"/>
    </row>
    <row r="60" spans="1:20" ht="12.95" customHeight="1">
      <c r="A60" s="233"/>
      <c r="B60" s="232"/>
      <c r="S60" s="225"/>
      <c r="T60" s="225"/>
    </row>
    <row r="61" spans="1:20" ht="12.95" customHeight="1">
      <c r="A61" s="233"/>
      <c r="B61" s="232"/>
      <c r="S61" s="225"/>
      <c r="T61" s="225"/>
    </row>
    <row r="62" spans="1:20" ht="12.95" customHeight="1">
      <c r="A62" s="233"/>
      <c r="B62" s="232"/>
      <c r="S62" s="225"/>
      <c r="T62" s="225"/>
    </row>
    <row r="63" spans="1:20" ht="12.95" customHeight="1">
      <c r="A63" s="233"/>
      <c r="B63" s="232"/>
      <c r="S63" s="225"/>
      <c r="T63" s="225"/>
    </row>
    <row r="64" spans="1:20" ht="12.95" customHeight="1">
      <c r="A64" s="233"/>
      <c r="B64" s="232"/>
      <c r="S64" s="225"/>
      <c r="T64" s="225"/>
    </row>
    <row r="65" spans="1:20" ht="12.95" customHeight="1">
      <c r="A65" s="233"/>
      <c r="B65" s="232"/>
      <c r="S65" s="225"/>
      <c r="T65" s="225"/>
    </row>
    <row r="66" spans="1:20" ht="12.95" customHeight="1">
      <c r="A66" s="233"/>
      <c r="B66" s="232"/>
      <c r="S66" s="225"/>
      <c r="T66" s="225"/>
    </row>
    <row r="67" spans="1:20" ht="12.95" customHeight="1">
      <c r="A67" s="233"/>
      <c r="B67" s="232"/>
      <c r="S67" s="225"/>
      <c r="T67" s="225"/>
    </row>
    <row r="68" spans="1:20" ht="12.95" customHeight="1">
      <c r="A68" s="233"/>
      <c r="B68" s="232"/>
      <c r="S68" s="225"/>
      <c r="T68" s="225"/>
    </row>
    <row r="69" spans="1:20" ht="12.95" customHeight="1">
      <c r="A69" s="233"/>
      <c r="B69" s="232"/>
      <c r="S69" s="225"/>
      <c r="T69" s="225"/>
    </row>
    <row r="70" spans="1:20" ht="12.95" customHeight="1">
      <c r="A70" s="233"/>
      <c r="B70" s="232"/>
      <c r="S70" s="225"/>
      <c r="T70" s="225"/>
    </row>
    <row r="71" spans="1:20" ht="12.95" customHeight="1">
      <c r="A71" s="233"/>
      <c r="B71" s="232"/>
      <c r="S71" s="225"/>
      <c r="T71" s="225"/>
    </row>
    <row r="72" spans="1:20" ht="9" customHeight="1">
      <c r="A72" s="233"/>
      <c r="B72" s="232"/>
      <c r="S72" s="225"/>
      <c r="T72" s="225"/>
    </row>
    <row r="73" spans="1:20" ht="15" customHeight="1">
      <c r="A73" s="233"/>
      <c r="B73" s="232"/>
      <c r="S73" s="225"/>
      <c r="T73" s="225"/>
    </row>
    <row r="74" spans="1:20" ht="12" customHeight="1">
      <c r="A74" s="233"/>
      <c r="B74" s="232"/>
    </row>
    <row r="75" spans="1:20" ht="12" customHeight="1">
      <c r="A75" s="233"/>
      <c r="B75" s="232"/>
    </row>
    <row r="76" spans="1:20" ht="12" customHeight="1">
      <c r="A76" s="233"/>
      <c r="B76" s="232"/>
    </row>
    <row r="77" spans="1:20" ht="12" customHeight="1">
      <c r="A77" s="233"/>
      <c r="B77" s="232"/>
    </row>
    <row r="78" spans="1:20" ht="12" customHeight="1">
      <c r="A78" s="233"/>
      <c r="B78" s="232"/>
    </row>
    <row r="79" spans="1:20" ht="12" customHeight="1">
      <c r="A79" s="233"/>
      <c r="B79" s="232"/>
    </row>
    <row r="80" spans="1:20" ht="12" customHeight="1">
      <c r="A80" s="233"/>
      <c r="B80" s="232"/>
    </row>
    <row r="81" spans="1:2" ht="12" customHeight="1">
      <c r="A81" s="233"/>
      <c r="B81" s="232"/>
    </row>
    <row r="82" spans="1:2" ht="12" customHeight="1">
      <c r="A82" s="233"/>
      <c r="B82" s="232"/>
    </row>
    <row r="83" spans="1:2" ht="12" customHeight="1">
      <c r="A83" s="233"/>
      <c r="B83" s="232"/>
    </row>
    <row r="84" spans="1:2" ht="12" customHeight="1">
      <c r="A84" s="233"/>
      <c r="B84" s="232"/>
    </row>
    <row r="85" spans="1:2" ht="12" customHeight="1">
      <c r="A85" s="233"/>
      <c r="B85" s="232"/>
    </row>
    <row r="86" spans="1:2" ht="12" customHeight="1">
      <c r="A86" s="233"/>
      <c r="B86" s="232"/>
    </row>
    <row r="87" spans="1:2" ht="12" customHeight="1">
      <c r="A87" s="233"/>
      <c r="B87" s="232"/>
    </row>
    <row r="88" spans="1:2">
      <c r="A88" s="233"/>
      <c r="B88" s="232"/>
    </row>
    <row r="89" spans="1:2">
      <c r="A89" s="233"/>
      <c r="B89" s="232"/>
    </row>
    <row r="90" spans="1:2">
      <c r="A90" s="233"/>
      <c r="B90" s="232"/>
    </row>
    <row r="91" spans="1:2">
      <c r="A91" s="233"/>
      <c r="B91" s="232"/>
    </row>
    <row r="92" spans="1:2">
      <c r="A92" s="233"/>
      <c r="B92" s="232"/>
    </row>
    <row r="93" spans="1:2">
      <c r="A93" s="233"/>
      <c r="B93" s="232"/>
    </row>
    <row r="94" spans="1:2">
      <c r="A94" s="233"/>
      <c r="B94" s="232"/>
    </row>
    <row r="95" spans="1:2">
      <c r="A95" s="233"/>
      <c r="B95" s="232"/>
    </row>
    <row r="96" spans="1:2">
      <c r="A96" s="233"/>
      <c r="B96" s="232"/>
    </row>
    <row r="97" spans="1:2">
      <c r="A97" s="233"/>
      <c r="B97" s="232"/>
    </row>
    <row r="98" spans="1:2">
      <c r="A98" s="233"/>
      <c r="B98" s="232"/>
    </row>
    <row r="99" spans="1:2">
      <c r="A99" s="233"/>
      <c r="B99" s="232"/>
    </row>
    <row r="100" spans="1:2">
      <c r="A100" s="233"/>
      <c r="B100" s="232"/>
    </row>
    <row r="101" spans="1:2">
      <c r="A101" s="233"/>
      <c r="B101" s="232"/>
    </row>
    <row r="102" spans="1:2">
      <c r="A102" s="233"/>
      <c r="B102" s="232"/>
    </row>
    <row r="103" spans="1:2">
      <c r="A103" s="233"/>
      <c r="B103" s="232"/>
    </row>
    <row r="104" spans="1:2">
      <c r="A104" s="233"/>
      <c r="B104" s="232"/>
    </row>
    <row r="105" spans="1:2">
      <c r="A105" s="233"/>
      <c r="B105" s="232"/>
    </row>
    <row r="106" spans="1:2">
      <c r="A106" s="233"/>
      <c r="B106" s="232"/>
    </row>
    <row r="107" spans="1:2">
      <c r="A107" s="233"/>
      <c r="B107" s="232"/>
    </row>
    <row r="108" spans="1:2">
      <c r="A108" s="233"/>
      <c r="B108" s="232"/>
    </row>
    <row r="109" spans="1:2">
      <c r="A109" s="233"/>
      <c r="B109" s="232"/>
    </row>
    <row r="110" spans="1:2">
      <c r="A110" s="233"/>
      <c r="B110" s="232"/>
    </row>
    <row r="111" spans="1:2">
      <c r="A111" s="233"/>
      <c r="B111" s="232"/>
    </row>
    <row r="112" spans="1:2">
      <c r="A112" s="233"/>
      <c r="B112" s="232"/>
    </row>
    <row r="113" spans="1:2">
      <c r="A113" s="233"/>
      <c r="B113" s="232"/>
    </row>
    <row r="114" spans="1:2">
      <c r="A114" s="233"/>
      <c r="B114" s="232"/>
    </row>
    <row r="115" spans="1:2">
      <c r="A115" s="233"/>
      <c r="B115" s="232"/>
    </row>
    <row r="116" spans="1:2">
      <c r="A116" s="233"/>
      <c r="B116" s="232"/>
    </row>
    <row r="117" spans="1:2">
      <c r="A117" s="233"/>
      <c r="B117" s="232"/>
    </row>
    <row r="118" spans="1:2">
      <c r="A118" s="233"/>
      <c r="B118" s="232"/>
    </row>
    <row r="119" spans="1:2">
      <c r="A119" s="233"/>
      <c r="B119" s="232"/>
    </row>
    <row r="120" spans="1:2">
      <c r="A120" s="233"/>
      <c r="B120" s="232"/>
    </row>
    <row r="121" spans="1:2">
      <c r="A121" s="233"/>
      <c r="B121" s="232"/>
    </row>
    <row r="122" spans="1:2">
      <c r="A122" s="233"/>
      <c r="B122" s="232"/>
    </row>
    <row r="123" spans="1:2">
      <c r="A123" s="233"/>
      <c r="B123" s="232"/>
    </row>
    <row r="124" spans="1:2">
      <c r="A124" s="233"/>
      <c r="B124" s="232"/>
    </row>
    <row r="125" spans="1:2">
      <c r="A125" s="233"/>
      <c r="B125" s="232"/>
    </row>
    <row r="126" spans="1:2">
      <c r="A126" s="233"/>
      <c r="B126" s="232"/>
    </row>
    <row r="127" spans="1:2">
      <c r="A127" s="233"/>
      <c r="B127" s="232"/>
    </row>
    <row r="128" spans="1:2">
      <c r="A128" s="233"/>
      <c r="B128" s="232"/>
    </row>
    <row r="129" spans="1:2">
      <c r="A129" s="233"/>
      <c r="B129" s="232"/>
    </row>
    <row r="130" spans="1:2">
      <c r="A130" s="233"/>
      <c r="B130" s="232"/>
    </row>
    <row r="131" spans="1:2">
      <c r="A131" s="233"/>
      <c r="B131" s="232"/>
    </row>
    <row r="132" spans="1:2">
      <c r="A132" s="233"/>
      <c r="B132" s="232"/>
    </row>
    <row r="133" spans="1:2">
      <c r="A133" s="233"/>
      <c r="B133" s="232"/>
    </row>
    <row r="134" spans="1:2">
      <c r="A134" s="233"/>
      <c r="B134" s="232"/>
    </row>
    <row r="135" spans="1:2">
      <c r="A135" s="233"/>
      <c r="B135" s="232"/>
    </row>
    <row r="136" spans="1:2">
      <c r="A136" s="233"/>
      <c r="B136" s="232"/>
    </row>
    <row r="137" spans="1:2">
      <c r="B137" s="232"/>
    </row>
    <row r="138" spans="1:2">
      <c r="B138" s="232"/>
    </row>
    <row r="139" spans="1:2">
      <c r="B139" s="232"/>
    </row>
    <row r="140" spans="1:2">
      <c r="B140" s="232"/>
    </row>
    <row r="141" spans="1:2">
      <c r="B141" s="232"/>
    </row>
    <row r="142" spans="1:2">
      <c r="B142" s="232"/>
    </row>
    <row r="143" spans="1:2">
      <c r="B143" s="232"/>
    </row>
    <row r="144" spans="1:2">
      <c r="B144" s="232"/>
    </row>
    <row r="145" spans="2:2">
      <c r="B145" s="232"/>
    </row>
    <row r="146" spans="2:2">
      <c r="B146" s="232"/>
    </row>
    <row r="147" spans="2:2">
      <c r="B147" s="232"/>
    </row>
    <row r="148" spans="2:2">
      <c r="B148" s="232"/>
    </row>
    <row r="149" spans="2:2">
      <c r="B149" s="232"/>
    </row>
    <row r="150" spans="2:2">
      <c r="B150" s="232"/>
    </row>
    <row r="151" spans="2:2">
      <c r="B151" s="232"/>
    </row>
    <row r="152" spans="2:2">
      <c r="B152" s="232"/>
    </row>
    <row r="153" spans="2:2">
      <c r="B153" s="232"/>
    </row>
    <row r="154" spans="2:2">
      <c r="B154" s="232"/>
    </row>
    <row r="155" spans="2:2">
      <c r="B155" s="232"/>
    </row>
    <row r="156" spans="2:2">
      <c r="B156" s="232"/>
    </row>
    <row r="157" spans="2:2">
      <c r="B157" s="232"/>
    </row>
    <row r="158" spans="2:2">
      <c r="B158" s="232"/>
    </row>
    <row r="159" spans="2:2">
      <c r="B159" s="232"/>
    </row>
    <row r="160" spans="2:2">
      <c r="B160" s="232"/>
    </row>
    <row r="161" spans="2:2">
      <c r="B161" s="232"/>
    </row>
    <row r="162" spans="2:2">
      <c r="B162" s="232"/>
    </row>
    <row r="163" spans="2:2">
      <c r="B163" s="232"/>
    </row>
  </sheetData>
  <printOptions horizontalCentered="1"/>
  <pageMargins left="0.59055118110236227" right="0.39370078740157483" top="0.59055118110236227" bottom="0.39370078740157483" header="0.11811023622047245" footer="0.11811023622047245"/>
  <pageSetup paperSize="9" scale="70" orientation="portrait" r:id="rId1"/>
  <headerFooter alignWithMargins="0">
    <oddFooter>&amp;L&amp;"MetaNormalLF-Roman,Standard"&amp;10Statistisches Bundesamt, Tabellen zu den UGR, Teil 1, 2018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0"/>
  <sheetViews>
    <sheetView zoomScaleNormal="100" zoomScaleSheetLayoutView="100" workbookViewId="0"/>
  </sheetViews>
  <sheetFormatPr baseColWidth="10" defaultRowHeight="12.75"/>
  <cols>
    <col min="1" max="1" width="8.42578125" style="23" customWidth="1"/>
    <col min="2" max="2" width="11.140625" style="23" customWidth="1"/>
    <col min="3" max="3" width="42.7109375" style="22" customWidth="1"/>
    <col min="4" max="4" width="40.7109375" style="22" customWidth="1"/>
    <col min="5" max="16384" width="11.42578125" style="22"/>
  </cols>
  <sheetData>
    <row r="1" spans="1:4" ht="18">
      <c r="A1" s="20" t="s">
        <v>8</v>
      </c>
      <c r="B1" s="21"/>
      <c r="C1" s="21"/>
    </row>
    <row r="2" spans="1:4" ht="13.5" customHeight="1">
      <c r="C2" s="24"/>
    </row>
    <row r="3" spans="1:4" ht="12.75" customHeight="1">
      <c r="A3" s="25"/>
      <c r="B3" s="25"/>
      <c r="C3" s="26"/>
    </row>
    <row r="4" spans="1:4" ht="15" customHeight="1">
      <c r="A4" s="32" t="s">
        <v>9</v>
      </c>
      <c r="B4" s="32" t="s">
        <v>10</v>
      </c>
      <c r="C4" s="32" t="s">
        <v>11</v>
      </c>
    </row>
    <row r="5" spans="1:4" ht="15" customHeight="1">
      <c r="A5" s="32"/>
      <c r="B5" s="32"/>
      <c r="C5" s="32"/>
    </row>
    <row r="6" spans="1:4" ht="15" customHeight="1">
      <c r="A6" s="32"/>
      <c r="B6" s="31" t="s">
        <v>180</v>
      </c>
      <c r="C6" s="329" t="s">
        <v>189</v>
      </c>
    </row>
    <row r="7" spans="1:4" ht="15" customHeight="1">
      <c r="A7" s="32"/>
      <c r="B7" s="31" t="s">
        <v>181</v>
      </c>
      <c r="C7" s="329" t="s">
        <v>190</v>
      </c>
    </row>
    <row r="8" spans="1:4" ht="15" customHeight="1">
      <c r="A8" s="32"/>
      <c r="B8" s="31" t="s">
        <v>182</v>
      </c>
      <c r="C8" s="330" t="s">
        <v>193</v>
      </c>
    </row>
    <row r="9" spans="1:4" ht="15" customHeight="1">
      <c r="A9" s="32"/>
      <c r="B9" s="56" t="s">
        <v>183</v>
      </c>
      <c r="C9" s="57" t="s">
        <v>191</v>
      </c>
      <c r="D9" s="337" t="s">
        <v>198</v>
      </c>
    </row>
    <row r="10" spans="1:4" ht="15" customHeight="1">
      <c r="A10" s="32"/>
      <c r="B10" s="56" t="s">
        <v>184</v>
      </c>
      <c r="C10" s="57" t="s">
        <v>192</v>
      </c>
      <c r="D10" s="337"/>
    </row>
    <row r="11" spans="1:4" ht="15" customHeight="1">
      <c r="A11" s="32"/>
      <c r="B11" s="31" t="s">
        <v>185</v>
      </c>
      <c r="C11" s="329" t="s">
        <v>194</v>
      </c>
    </row>
    <row r="12" spans="1:4" ht="15" customHeight="1">
      <c r="A12" s="32"/>
      <c r="B12" s="32"/>
      <c r="C12" s="32"/>
    </row>
    <row r="13" spans="1:4" ht="15" customHeight="1">
      <c r="A13" s="27"/>
      <c r="B13" s="32" t="s">
        <v>12</v>
      </c>
      <c r="C13" s="32" t="s">
        <v>13</v>
      </c>
    </row>
    <row r="14" spans="1:4" ht="15" customHeight="1">
      <c r="A14" s="27"/>
      <c r="B14" s="32"/>
      <c r="C14" s="32"/>
    </row>
    <row r="15" spans="1:4" ht="15" customHeight="1">
      <c r="A15" s="27"/>
      <c r="B15" s="31" t="s">
        <v>186</v>
      </c>
      <c r="C15" s="329" t="s">
        <v>195</v>
      </c>
    </row>
    <row r="16" spans="1:4" ht="15" customHeight="1">
      <c r="A16" s="27"/>
      <c r="B16" s="31" t="s">
        <v>187</v>
      </c>
      <c r="C16" s="329" t="s">
        <v>196</v>
      </c>
    </row>
    <row r="17" spans="1:3" ht="15" customHeight="1">
      <c r="A17" s="27"/>
      <c r="B17" s="31" t="s">
        <v>188</v>
      </c>
      <c r="C17" s="329" t="s">
        <v>197</v>
      </c>
    </row>
    <row r="18" spans="1:3" ht="12.75" customHeight="1">
      <c r="A18" s="27"/>
      <c r="B18" s="27"/>
      <c r="C18" s="28"/>
    </row>
    <row r="19" spans="1:3" ht="12.75" customHeight="1">
      <c r="A19" s="27"/>
      <c r="B19" s="27"/>
      <c r="C19" s="28"/>
    </row>
    <row r="20" spans="1:3" ht="15" customHeight="1">
      <c r="A20" s="28" t="s">
        <v>14</v>
      </c>
      <c r="B20" s="28" t="s">
        <v>15</v>
      </c>
      <c r="C20" s="28" t="s">
        <v>16</v>
      </c>
    </row>
    <row r="21" spans="1:3" ht="15" customHeight="1">
      <c r="A21" s="28"/>
      <c r="B21" s="28"/>
      <c r="C21" s="29" t="s">
        <v>17</v>
      </c>
    </row>
    <row r="22" spans="1:3" ht="12.75" customHeight="1">
      <c r="C22" s="23"/>
    </row>
    <row r="23" spans="1:3" ht="12.75" customHeight="1">
      <c r="C23" s="23"/>
    </row>
    <row r="24" spans="1:3" ht="15" customHeight="1">
      <c r="A24" s="27" t="s">
        <v>18</v>
      </c>
      <c r="B24" s="27" t="s">
        <v>19</v>
      </c>
      <c r="C24" s="27" t="s">
        <v>20</v>
      </c>
    </row>
    <row r="25" spans="1:3" ht="13.5" customHeight="1">
      <c r="A25" s="27"/>
      <c r="B25" s="27"/>
      <c r="C25" s="27"/>
    </row>
    <row r="26" spans="1:3" ht="13.5" customHeight="1">
      <c r="A26" s="27"/>
      <c r="B26" s="27"/>
      <c r="C26" s="27"/>
    </row>
    <row r="27" spans="1:3" ht="15" customHeight="1">
      <c r="A27" s="27" t="s">
        <v>21</v>
      </c>
      <c r="B27" s="27" t="s">
        <v>22</v>
      </c>
      <c r="C27" s="27" t="s">
        <v>23</v>
      </c>
    </row>
    <row r="28" spans="1:3" ht="15" customHeight="1">
      <c r="A28" s="27"/>
      <c r="B28" s="27"/>
      <c r="C28" s="54" t="s">
        <v>178</v>
      </c>
    </row>
    <row r="29" spans="1:3" ht="15" customHeight="1">
      <c r="A29" s="27"/>
      <c r="B29" s="27" t="s">
        <v>24</v>
      </c>
      <c r="C29" s="27" t="s">
        <v>25</v>
      </c>
    </row>
    <row r="30" spans="1:3" ht="15" customHeight="1">
      <c r="A30" s="27"/>
      <c r="B30" s="27" t="s">
        <v>26</v>
      </c>
      <c r="C30" s="27" t="s">
        <v>27</v>
      </c>
    </row>
    <row r="31" spans="1:3" ht="15" customHeight="1">
      <c r="A31" s="27"/>
      <c r="B31" s="27" t="s">
        <v>28</v>
      </c>
      <c r="C31" s="27" t="s">
        <v>29</v>
      </c>
    </row>
    <row r="32" spans="1:3" ht="15" customHeight="1">
      <c r="A32" s="27"/>
      <c r="B32" s="27"/>
      <c r="C32" s="30" t="s">
        <v>30</v>
      </c>
    </row>
    <row r="33" spans="1:3" ht="15" customHeight="1">
      <c r="A33" s="31"/>
      <c r="B33" s="27" t="s">
        <v>31</v>
      </c>
      <c r="C33" s="27" t="s">
        <v>32</v>
      </c>
    </row>
    <row r="34" spans="1:3" ht="15" customHeight="1">
      <c r="A34" s="31"/>
      <c r="B34" s="27"/>
      <c r="C34" s="30" t="s">
        <v>33</v>
      </c>
    </row>
    <row r="35" spans="1:3" ht="13.5" customHeight="1">
      <c r="A35" s="26"/>
      <c r="B35" s="26"/>
      <c r="C35" s="26"/>
    </row>
    <row r="36" spans="1:3" ht="13.5" customHeight="1">
      <c r="A36" s="26"/>
      <c r="B36" s="26"/>
      <c r="C36" s="26"/>
    </row>
    <row r="37" spans="1:3" s="33" customFormat="1" ht="15" customHeight="1">
      <c r="A37" s="27" t="s">
        <v>34</v>
      </c>
      <c r="B37" s="27" t="s">
        <v>35</v>
      </c>
      <c r="C37" s="27" t="s">
        <v>36</v>
      </c>
    </row>
    <row r="38" spans="1:3" ht="15" customHeight="1">
      <c r="B38" s="27" t="s">
        <v>37</v>
      </c>
      <c r="C38" s="27" t="s">
        <v>38</v>
      </c>
    </row>
    <row r="39" spans="1:3" ht="15" customHeight="1">
      <c r="B39" s="27" t="s">
        <v>39</v>
      </c>
      <c r="C39" s="27" t="s">
        <v>40</v>
      </c>
    </row>
    <row r="40" spans="1:3" ht="15" customHeight="1">
      <c r="C40" s="55" t="s">
        <v>179</v>
      </c>
    </row>
  </sheetData>
  <mergeCells count="1">
    <mergeCell ref="D9:D10"/>
  </mergeCells>
  <hyperlinks>
    <hyperlink ref="C21" r:id="rId1"/>
    <hyperlink ref="C32" r:id="rId2"/>
    <hyperlink ref="C34" r:id="rId3"/>
    <hyperlink ref="C28" r:id="rId4"/>
    <hyperlink ref="C40" r:id="rId5"/>
    <hyperlink ref="C6" location="'1.1'!A1" display="Bevölkerung und Wirtschaft"/>
    <hyperlink ref="C7" location="'1.2'!A1" display="Einsatz von Umweltfaktoren für wirtschaftliche Zwecke"/>
    <hyperlink ref="C8" location="'1.3'!A1" display="Bevölkerung, Konsumausgaben und direkter Einsatz von Umweltfaktoren der privaten Haushalte"/>
    <hyperlink ref="C11" location="'1.6'!A1" display="Indikatoren zu Umwelt und Ökonomie der deutschen Nachhaltigkeitsstrategie"/>
    <hyperlink ref="C15" location="'2.1'!A1" display="Bruttowertschöpfung 2000 bis 2015 (in jeweiligen Preisen, Mill. EUR)"/>
    <hyperlink ref="C16" location="'2.2'!A1" display="Bruttowertschöpfung 2000 bis 2015 (in jeweiligen Preisen, in Prozent)"/>
    <hyperlink ref="C17" location="'2.3'!A1" display="Bruttowertschöpfung 2000 bis 2015 (preisbereinigt, 2005 = 100)"/>
  </hyperlinks>
  <pageMargins left="0.78740157480314965" right="0.59055118110236227" top="0.78740157480314965" bottom="0.78740157480314965" header="0.11811023622047245" footer="0.11811023622047245"/>
  <pageSetup paperSize="9" scale="80" orientation="portrait" r:id="rId6"/>
  <headerFooter alignWithMargins="0">
    <oddFooter>&amp;L&amp;"MetaNormalLF-Roman,Standard"&amp;10Statistisches Bundesamt, Tabellen zu den UGR, Teil 1, 2018</oddFooter>
  </headerFooter>
  <drawing r:id="rId7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2"/>
  <sheetViews>
    <sheetView workbookViewId="0">
      <selection activeCell="F149" sqref="F149"/>
    </sheetView>
  </sheetViews>
  <sheetFormatPr baseColWidth="10" defaultRowHeight="12.75"/>
  <cols>
    <col min="1" max="1" width="16.28515625" style="34" customWidth="1"/>
    <col min="2" max="2" width="11.42578125" style="34"/>
    <col min="3" max="3" width="2.7109375" style="34" customWidth="1"/>
    <col min="4" max="256" width="11.42578125" style="34"/>
    <col min="257" max="257" width="16.28515625" style="34" customWidth="1"/>
    <col min="258" max="258" width="11.42578125" style="34"/>
    <col min="259" max="259" width="2.7109375" style="34" customWidth="1"/>
    <col min="260" max="512" width="11.42578125" style="34"/>
    <col min="513" max="513" width="16.28515625" style="34" customWidth="1"/>
    <col min="514" max="514" width="11.42578125" style="34"/>
    <col min="515" max="515" width="2.7109375" style="34" customWidth="1"/>
    <col min="516" max="768" width="11.42578125" style="34"/>
    <col min="769" max="769" width="16.28515625" style="34" customWidth="1"/>
    <col min="770" max="770" width="11.42578125" style="34"/>
    <col min="771" max="771" width="2.7109375" style="34" customWidth="1"/>
    <col min="772" max="1024" width="11.42578125" style="34"/>
    <col min="1025" max="1025" width="16.28515625" style="34" customWidth="1"/>
    <col min="1026" max="1026" width="11.42578125" style="34"/>
    <col min="1027" max="1027" width="2.7109375" style="34" customWidth="1"/>
    <col min="1028" max="1280" width="11.42578125" style="34"/>
    <col min="1281" max="1281" width="16.28515625" style="34" customWidth="1"/>
    <col min="1282" max="1282" width="11.42578125" style="34"/>
    <col min="1283" max="1283" width="2.7109375" style="34" customWidth="1"/>
    <col min="1284" max="1536" width="11.42578125" style="34"/>
    <col min="1537" max="1537" width="16.28515625" style="34" customWidth="1"/>
    <col min="1538" max="1538" width="11.42578125" style="34"/>
    <col min="1539" max="1539" width="2.7109375" style="34" customWidth="1"/>
    <col min="1540" max="1792" width="11.42578125" style="34"/>
    <col min="1793" max="1793" width="16.28515625" style="34" customWidth="1"/>
    <col min="1794" max="1794" width="11.42578125" style="34"/>
    <col min="1795" max="1795" width="2.7109375" style="34" customWidth="1"/>
    <col min="1796" max="2048" width="11.42578125" style="34"/>
    <col min="2049" max="2049" width="16.28515625" style="34" customWidth="1"/>
    <col min="2050" max="2050" width="11.42578125" style="34"/>
    <col min="2051" max="2051" width="2.7109375" style="34" customWidth="1"/>
    <col min="2052" max="2304" width="11.42578125" style="34"/>
    <col min="2305" max="2305" width="16.28515625" style="34" customWidth="1"/>
    <col min="2306" max="2306" width="11.42578125" style="34"/>
    <col min="2307" max="2307" width="2.7109375" style="34" customWidth="1"/>
    <col min="2308" max="2560" width="11.42578125" style="34"/>
    <col min="2561" max="2561" width="16.28515625" style="34" customWidth="1"/>
    <col min="2562" max="2562" width="11.42578125" style="34"/>
    <col min="2563" max="2563" width="2.7109375" style="34" customWidth="1"/>
    <col min="2564" max="2816" width="11.42578125" style="34"/>
    <col min="2817" max="2817" width="16.28515625" style="34" customWidth="1"/>
    <col min="2818" max="2818" width="11.42578125" style="34"/>
    <col min="2819" max="2819" width="2.7109375" style="34" customWidth="1"/>
    <col min="2820" max="3072" width="11.42578125" style="34"/>
    <col min="3073" max="3073" width="16.28515625" style="34" customWidth="1"/>
    <col min="3074" max="3074" width="11.42578125" style="34"/>
    <col min="3075" max="3075" width="2.7109375" style="34" customWidth="1"/>
    <col min="3076" max="3328" width="11.42578125" style="34"/>
    <col min="3329" max="3329" width="16.28515625" style="34" customWidth="1"/>
    <col min="3330" max="3330" width="11.42578125" style="34"/>
    <col min="3331" max="3331" width="2.7109375" style="34" customWidth="1"/>
    <col min="3332" max="3584" width="11.42578125" style="34"/>
    <col min="3585" max="3585" width="16.28515625" style="34" customWidth="1"/>
    <col min="3586" max="3586" width="11.42578125" style="34"/>
    <col min="3587" max="3587" width="2.7109375" style="34" customWidth="1"/>
    <col min="3588" max="3840" width="11.42578125" style="34"/>
    <col min="3841" max="3841" width="16.28515625" style="34" customWidth="1"/>
    <col min="3842" max="3842" width="11.42578125" style="34"/>
    <col min="3843" max="3843" width="2.7109375" style="34" customWidth="1"/>
    <col min="3844" max="4096" width="11.42578125" style="34"/>
    <col min="4097" max="4097" width="16.28515625" style="34" customWidth="1"/>
    <col min="4098" max="4098" width="11.42578125" style="34"/>
    <col min="4099" max="4099" width="2.7109375" style="34" customWidth="1"/>
    <col min="4100" max="4352" width="11.42578125" style="34"/>
    <col min="4353" max="4353" width="16.28515625" style="34" customWidth="1"/>
    <col min="4354" max="4354" width="11.42578125" style="34"/>
    <col min="4355" max="4355" width="2.7109375" style="34" customWidth="1"/>
    <col min="4356" max="4608" width="11.42578125" style="34"/>
    <col min="4609" max="4609" width="16.28515625" style="34" customWidth="1"/>
    <col min="4610" max="4610" width="11.42578125" style="34"/>
    <col min="4611" max="4611" width="2.7109375" style="34" customWidth="1"/>
    <col min="4612" max="4864" width="11.42578125" style="34"/>
    <col min="4865" max="4865" width="16.28515625" style="34" customWidth="1"/>
    <col min="4866" max="4866" width="11.42578125" style="34"/>
    <col min="4867" max="4867" width="2.7109375" style="34" customWidth="1"/>
    <col min="4868" max="5120" width="11.42578125" style="34"/>
    <col min="5121" max="5121" width="16.28515625" style="34" customWidth="1"/>
    <col min="5122" max="5122" width="11.42578125" style="34"/>
    <col min="5123" max="5123" width="2.7109375" style="34" customWidth="1"/>
    <col min="5124" max="5376" width="11.42578125" style="34"/>
    <col min="5377" max="5377" width="16.28515625" style="34" customWidth="1"/>
    <col min="5378" max="5378" width="11.42578125" style="34"/>
    <col min="5379" max="5379" width="2.7109375" style="34" customWidth="1"/>
    <col min="5380" max="5632" width="11.42578125" style="34"/>
    <col min="5633" max="5633" width="16.28515625" style="34" customWidth="1"/>
    <col min="5634" max="5634" width="11.42578125" style="34"/>
    <col min="5635" max="5635" width="2.7109375" style="34" customWidth="1"/>
    <col min="5636" max="5888" width="11.42578125" style="34"/>
    <col min="5889" max="5889" width="16.28515625" style="34" customWidth="1"/>
    <col min="5890" max="5890" width="11.42578125" style="34"/>
    <col min="5891" max="5891" width="2.7109375" style="34" customWidth="1"/>
    <col min="5892" max="6144" width="11.42578125" style="34"/>
    <col min="6145" max="6145" width="16.28515625" style="34" customWidth="1"/>
    <col min="6146" max="6146" width="11.42578125" style="34"/>
    <col min="6147" max="6147" width="2.7109375" style="34" customWidth="1"/>
    <col min="6148" max="6400" width="11.42578125" style="34"/>
    <col min="6401" max="6401" width="16.28515625" style="34" customWidth="1"/>
    <col min="6402" max="6402" width="11.42578125" style="34"/>
    <col min="6403" max="6403" width="2.7109375" style="34" customWidth="1"/>
    <col min="6404" max="6656" width="11.42578125" style="34"/>
    <col min="6657" max="6657" width="16.28515625" style="34" customWidth="1"/>
    <col min="6658" max="6658" width="11.42578125" style="34"/>
    <col min="6659" max="6659" width="2.7109375" style="34" customWidth="1"/>
    <col min="6660" max="6912" width="11.42578125" style="34"/>
    <col min="6913" max="6913" width="16.28515625" style="34" customWidth="1"/>
    <col min="6914" max="6914" width="11.42578125" style="34"/>
    <col min="6915" max="6915" width="2.7109375" style="34" customWidth="1"/>
    <col min="6916" max="7168" width="11.42578125" style="34"/>
    <col min="7169" max="7169" width="16.28515625" style="34" customWidth="1"/>
    <col min="7170" max="7170" width="11.42578125" style="34"/>
    <col min="7171" max="7171" width="2.7109375" style="34" customWidth="1"/>
    <col min="7172" max="7424" width="11.42578125" style="34"/>
    <col min="7425" max="7425" width="16.28515625" style="34" customWidth="1"/>
    <col min="7426" max="7426" width="11.42578125" style="34"/>
    <col min="7427" max="7427" width="2.7109375" style="34" customWidth="1"/>
    <col min="7428" max="7680" width="11.42578125" style="34"/>
    <col min="7681" max="7681" width="16.28515625" style="34" customWidth="1"/>
    <col min="7682" max="7682" width="11.42578125" style="34"/>
    <col min="7683" max="7683" width="2.7109375" style="34" customWidth="1"/>
    <col min="7684" max="7936" width="11.42578125" style="34"/>
    <col min="7937" max="7937" width="16.28515625" style="34" customWidth="1"/>
    <col min="7938" max="7938" width="11.42578125" style="34"/>
    <col min="7939" max="7939" width="2.7109375" style="34" customWidth="1"/>
    <col min="7940" max="8192" width="11.42578125" style="34"/>
    <col min="8193" max="8193" width="16.28515625" style="34" customWidth="1"/>
    <col min="8194" max="8194" width="11.42578125" style="34"/>
    <col min="8195" max="8195" width="2.7109375" style="34" customWidth="1"/>
    <col min="8196" max="8448" width="11.42578125" style="34"/>
    <col min="8449" max="8449" width="16.28515625" style="34" customWidth="1"/>
    <col min="8450" max="8450" width="11.42578125" style="34"/>
    <col min="8451" max="8451" width="2.7109375" style="34" customWidth="1"/>
    <col min="8452" max="8704" width="11.42578125" style="34"/>
    <col min="8705" max="8705" width="16.28515625" style="34" customWidth="1"/>
    <col min="8706" max="8706" width="11.42578125" style="34"/>
    <col min="8707" max="8707" width="2.7109375" style="34" customWidth="1"/>
    <col min="8708" max="8960" width="11.42578125" style="34"/>
    <col min="8961" max="8961" width="16.28515625" style="34" customWidth="1"/>
    <col min="8962" max="8962" width="11.42578125" style="34"/>
    <col min="8963" max="8963" width="2.7109375" style="34" customWidth="1"/>
    <col min="8964" max="9216" width="11.42578125" style="34"/>
    <col min="9217" max="9217" width="16.28515625" style="34" customWidth="1"/>
    <col min="9218" max="9218" width="11.42578125" style="34"/>
    <col min="9219" max="9219" width="2.7109375" style="34" customWidth="1"/>
    <col min="9220" max="9472" width="11.42578125" style="34"/>
    <col min="9473" max="9473" width="16.28515625" style="34" customWidth="1"/>
    <col min="9474" max="9474" width="11.42578125" style="34"/>
    <col min="9475" max="9475" width="2.7109375" style="34" customWidth="1"/>
    <col min="9476" max="9728" width="11.42578125" style="34"/>
    <col min="9729" max="9729" width="16.28515625" style="34" customWidth="1"/>
    <col min="9730" max="9730" width="11.42578125" style="34"/>
    <col min="9731" max="9731" width="2.7109375" style="34" customWidth="1"/>
    <col min="9732" max="9984" width="11.42578125" style="34"/>
    <col min="9985" max="9985" width="16.28515625" style="34" customWidth="1"/>
    <col min="9986" max="9986" width="11.42578125" style="34"/>
    <col min="9987" max="9987" width="2.7109375" style="34" customWidth="1"/>
    <col min="9988" max="10240" width="11.42578125" style="34"/>
    <col min="10241" max="10241" width="16.28515625" style="34" customWidth="1"/>
    <col min="10242" max="10242" width="11.42578125" style="34"/>
    <col min="10243" max="10243" width="2.7109375" style="34" customWidth="1"/>
    <col min="10244" max="10496" width="11.42578125" style="34"/>
    <col min="10497" max="10497" width="16.28515625" style="34" customWidth="1"/>
    <col min="10498" max="10498" width="11.42578125" style="34"/>
    <col min="10499" max="10499" width="2.7109375" style="34" customWidth="1"/>
    <col min="10500" max="10752" width="11.42578125" style="34"/>
    <col min="10753" max="10753" width="16.28515625" style="34" customWidth="1"/>
    <col min="10754" max="10754" width="11.42578125" style="34"/>
    <col min="10755" max="10755" width="2.7109375" style="34" customWidth="1"/>
    <col min="10756" max="11008" width="11.42578125" style="34"/>
    <col min="11009" max="11009" width="16.28515625" style="34" customWidth="1"/>
    <col min="11010" max="11010" width="11.42578125" style="34"/>
    <col min="11011" max="11011" width="2.7109375" style="34" customWidth="1"/>
    <col min="11012" max="11264" width="11.42578125" style="34"/>
    <col min="11265" max="11265" width="16.28515625" style="34" customWidth="1"/>
    <col min="11266" max="11266" width="11.42578125" style="34"/>
    <col min="11267" max="11267" width="2.7109375" style="34" customWidth="1"/>
    <col min="11268" max="11520" width="11.42578125" style="34"/>
    <col min="11521" max="11521" width="16.28515625" style="34" customWidth="1"/>
    <col min="11522" max="11522" width="11.42578125" style="34"/>
    <col min="11523" max="11523" width="2.7109375" style="34" customWidth="1"/>
    <col min="11524" max="11776" width="11.42578125" style="34"/>
    <col min="11777" max="11777" width="16.28515625" style="34" customWidth="1"/>
    <col min="11778" max="11778" width="11.42578125" style="34"/>
    <col min="11779" max="11779" width="2.7109375" style="34" customWidth="1"/>
    <col min="11780" max="12032" width="11.42578125" style="34"/>
    <col min="12033" max="12033" width="16.28515625" style="34" customWidth="1"/>
    <col min="12034" max="12034" width="11.42578125" style="34"/>
    <col min="12035" max="12035" width="2.7109375" style="34" customWidth="1"/>
    <col min="12036" max="12288" width="11.42578125" style="34"/>
    <col min="12289" max="12289" width="16.28515625" style="34" customWidth="1"/>
    <col min="12290" max="12290" width="11.42578125" style="34"/>
    <col min="12291" max="12291" width="2.7109375" style="34" customWidth="1"/>
    <col min="12292" max="12544" width="11.42578125" style="34"/>
    <col min="12545" max="12545" width="16.28515625" style="34" customWidth="1"/>
    <col min="12546" max="12546" width="11.42578125" style="34"/>
    <col min="12547" max="12547" width="2.7109375" style="34" customWidth="1"/>
    <col min="12548" max="12800" width="11.42578125" style="34"/>
    <col min="12801" max="12801" width="16.28515625" style="34" customWidth="1"/>
    <col min="12802" max="12802" width="11.42578125" style="34"/>
    <col min="12803" max="12803" width="2.7109375" style="34" customWidth="1"/>
    <col min="12804" max="13056" width="11.42578125" style="34"/>
    <col min="13057" max="13057" width="16.28515625" style="34" customWidth="1"/>
    <col min="13058" max="13058" width="11.42578125" style="34"/>
    <col min="13059" max="13059" width="2.7109375" style="34" customWidth="1"/>
    <col min="13060" max="13312" width="11.42578125" style="34"/>
    <col min="13313" max="13313" width="16.28515625" style="34" customWidth="1"/>
    <col min="13314" max="13314" width="11.42578125" style="34"/>
    <col min="13315" max="13315" width="2.7109375" style="34" customWidth="1"/>
    <col min="13316" max="13568" width="11.42578125" style="34"/>
    <col min="13569" max="13569" width="16.28515625" style="34" customWidth="1"/>
    <col min="13570" max="13570" width="11.42578125" style="34"/>
    <col min="13571" max="13571" width="2.7109375" style="34" customWidth="1"/>
    <col min="13572" max="13824" width="11.42578125" style="34"/>
    <col min="13825" max="13825" width="16.28515625" style="34" customWidth="1"/>
    <col min="13826" max="13826" width="11.42578125" style="34"/>
    <col min="13827" max="13827" width="2.7109375" style="34" customWidth="1"/>
    <col min="13828" max="14080" width="11.42578125" style="34"/>
    <col min="14081" max="14081" width="16.28515625" style="34" customWidth="1"/>
    <col min="14082" max="14082" width="11.42578125" style="34"/>
    <col min="14083" max="14083" width="2.7109375" style="34" customWidth="1"/>
    <col min="14084" max="14336" width="11.42578125" style="34"/>
    <col min="14337" max="14337" width="16.28515625" style="34" customWidth="1"/>
    <col min="14338" max="14338" width="11.42578125" style="34"/>
    <col min="14339" max="14339" width="2.7109375" style="34" customWidth="1"/>
    <col min="14340" max="14592" width="11.42578125" style="34"/>
    <col min="14593" max="14593" width="16.28515625" style="34" customWidth="1"/>
    <col min="14594" max="14594" width="11.42578125" style="34"/>
    <col min="14595" max="14595" width="2.7109375" style="34" customWidth="1"/>
    <col min="14596" max="14848" width="11.42578125" style="34"/>
    <col min="14849" max="14849" width="16.28515625" style="34" customWidth="1"/>
    <col min="14850" max="14850" width="11.42578125" style="34"/>
    <col min="14851" max="14851" width="2.7109375" style="34" customWidth="1"/>
    <col min="14852" max="15104" width="11.42578125" style="34"/>
    <col min="15105" max="15105" width="16.28515625" style="34" customWidth="1"/>
    <col min="15106" max="15106" width="11.42578125" style="34"/>
    <col min="15107" max="15107" width="2.7109375" style="34" customWidth="1"/>
    <col min="15108" max="15360" width="11.42578125" style="34"/>
    <col min="15361" max="15361" width="16.28515625" style="34" customWidth="1"/>
    <col min="15362" max="15362" width="11.42578125" style="34"/>
    <col min="15363" max="15363" width="2.7109375" style="34" customWidth="1"/>
    <col min="15364" max="15616" width="11.42578125" style="34"/>
    <col min="15617" max="15617" width="16.28515625" style="34" customWidth="1"/>
    <col min="15618" max="15618" width="11.42578125" style="34"/>
    <col min="15619" max="15619" width="2.7109375" style="34" customWidth="1"/>
    <col min="15620" max="15872" width="11.42578125" style="34"/>
    <col min="15873" max="15873" width="16.28515625" style="34" customWidth="1"/>
    <col min="15874" max="15874" width="11.42578125" style="34"/>
    <col min="15875" max="15875" width="2.7109375" style="34" customWidth="1"/>
    <col min="15876" max="16128" width="11.42578125" style="34"/>
    <col min="16129" max="16129" width="16.28515625" style="34" customWidth="1"/>
    <col min="16130" max="16130" width="11.42578125" style="34"/>
    <col min="16131" max="16131" width="2.7109375" style="34" customWidth="1"/>
    <col min="16132" max="16384" width="11.42578125" style="34"/>
  </cols>
  <sheetData>
    <row r="1" spans="1:8" ht="15">
      <c r="A1" s="53" t="s">
        <v>177</v>
      </c>
      <c r="B1" s="37"/>
      <c r="C1" s="37"/>
      <c r="D1" s="37"/>
      <c r="E1" s="37"/>
      <c r="F1" s="37"/>
      <c r="G1" s="37"/>
      <c r="H1" s="37"/>
    </row>
    <row r="2" spans="1:8">
      <c r="A2" s="39"/>
      <c r="B2" s="37"/>
      <c r="C2" s="37"/>
      <c r="D2" s="37"/>
      <c r="E2" s="37"/>
      <c r="F2" s="37"/>
      <c r="G2" s="37"/>
      <c r="H2" s="37"/>
    </row>
    <row r="3" spans="1:8">
      <c r="A3" s="52" t="s">
        <v>11</v>
      </c>
      <c r="B3" s="39"/>
      <c r="C3" s="37"/>
      <c r="D3" s="37"/>
      <c r="E3" s="37"/>
      <c r="F3" s="37"/>
      <c r="G3" s="37"/>
      <c r="H3" s="37"/>
    </row>
    <row r="4" spans="1:8" ht="17.100000000000001" customHeight="1">
      <c r="A4" s="37" t="s">
        <v>176</v>
      </c>
      <c r="B4" s="37"/>
      <c r="C4" s="37"/>
      <c r="D4" s="37"/>
      <c r="E4" s="37"/>
      <c r="F4" s="37"/>
      <c r="G4" s="37"/>
      <c r="H4" s="37"/>
    </row>
    <row r="5" spans="1:8">
      <c r="A5" s="37" t="s">
        <v>175</v>
      </c>
      <c r="B5" s="37"/>
      <c r="C5" s="37"/>
      <c r="D5" s="37"/>
      <c r="E5" s="37"/>
      <c r="F5" s="37"/>
      <c r="G5" s="37"/>
      <c r="H5" s="37"/>
    </row>
    <row r="6" spans="1:8">
      <c r="A6" s="37" t="s">
        <v>174</v>
      </c>
      <c r="B6" s="37"/>
      <c r="C6" s="37"/>
      <c r="D6" s="37"/>
      <c r="E6" s="37"/>
      <c r="F6" s="37"/>
      <c r="G6" s="37"/>
      <c r="H6" s="37"/>
    </row>
    <row r="7" spans="1:8">
      <c r="A7" s="37" t="s">
        <v>173</v>
      </c>
      <c r="B7" s="37"/>
      <c r="C7" s="37"/>
      <c r="D7" s="37"/>
      <c r="E7" s="37"/>
      <c r="F7" s="37"/>
      <c r="G7" s="37"/>
      <c r="H7" s="37"/>
    </row>
    <row r="8" spans="1:8">
      <c r="A8" s="37"/>
      <c r="B8" s="37"/>
      <c r="C8" s="37"/>
      <c r="D8" s="37"/>
      <c r="E8" s="37"/>
      <c r="F8" s="37"/>
      <c r="G8" s="37"/>
      <c r="H8" s="37"/>
    </row>
    <row r="9" spans="1:8">
      <c r="A9" s="37" t="s">
        <v>172</v>
      </c>
      <c r="B9" s="37"/>
      <c r="C9" s="37"/>
      <c r="D9" s="37"/>
      <c r="E9" s="37"/>
      <c r="F9" s="37"/>
      <c r="G9" s="37"/>
      <c r="H9" s="37"/>
    </row>
    <row r="10" spans="1:8">
      <c r="A10" s="37" t="s">
        <v>171</v>
      </c>
      <c r="B10" s="37"/>
      <c r="C10" s="37"/>
      <c r="D10" s="37"/>
      <c r="E10" s="37"/>
      <c r="F10" s="37"/>
      <c r="G10" s="37"/>
      <c r="H10" s="37"/>
    </row>
    <row r="11" spans="1:8">
      <c r="A11" s="37" t="s">
        <v>170</v>
      </c>
      <c r="B11" s="37"/>
      <c r="C11" s="37"/>
      <c r="D11" s="37"/>
      <c r="E11" s="37"/>
      <c r="F11" s="37"/>
      <c r="G11" s="37"/>
      <c r="H11" s="37"/>
    </row>
    <row r="12" spans="1:8">
      <c r="A12" s="37" t="s">
        <v>169</v>
      </c>
      <c r="B12" s="37"/>
      <c r="C12" s="37"/>
      <c r="D12" s="37"/>
      <c r="E12" s="37"/>
      <c r="F12" s="37"/>
      <c r="G12" s="37"/>
      <c r="H12" s="37"/>
    </row>
    <row r="13" spans="1:8">
      <c r="A13" s="37" t="s">
        <v>168</v>
      </c>
      <c r="B13" s="37"/>
      <c r="C13" s="37"/>
      <c r="D13" s="37"/>
      <c r="E13" s="37"/>
      <c r="F13" s="37"/>
      <c r="G13" s="37"/>
      <c r="H13" s="37"/>
    </row>
    <row r="14" spans="1:8">
      <c r="A14" s="37" t="s">
        <v>167</v>
      </c>
      <c r="B14" s="37"/>
      <c r="C14" s="37"/>
      <c r="D14" s="37"/>
      <c r="E14" s="37"/>
      <c r="F14" s="37"/>
      <c r="G14" s="37"/>
      <c r="H14" s="37"/>
    </row>
    <row r="15" spans="1:8">
      <c r="A15" s="37" t="s">
        <v>166</v>
      </c>
      <c r="B15" s="37"/>
      <c r="C15" s="37"/>
      <c r="D15" s="37"/>
      <c r="E15" s="37"/>
      <c r="F15" s="37"/>
      <c r="G15" s="37"/>
      <c r="H15" s="37"/>
    </row>
    <row r="16" spans="1:8">
      <c r="A16" s="37" t="s">
        <v>165</v>
      </c>
      <c r="B16" s="37"/>
      <c r="C16" s="37"/>
      <c r="D16" s="37"/>
      <c r="E16" s="37"/>
      <c r="F16" s="37"/>
      <c r="G16" s="37"/>
      <c r="H16" s="37"/>
    </row>
    <row r="17" spans="1:8">
      <c r="A17" s="37" t="s">
        <v>164</v>
      </c>
      <c r="B17" s="37"/>
      <c r="C17" s="37"/>
      <c r="D17" s="37"/>
      <c r="E17" s="37"/>
      <c r="F17" s="37"/>
      <c r="G17" s="37"/>
      <c r="H17" s="37"/>
    </row>
    <row r="18" spans="1:8">
      <c r="A18" s="37" t="s">
        <v>163</v>
      </c>
      <c r="B18" s="37"/>
      <c r="C18" s="37"/>
      <c r="D18" s="37"/>
      <c r="E18" s="37"/>
      <c r="F18" s="37"/>
      <c r="G18" s="37"/>
      <c r="H18" s="37"/>
    </row>
    <row r="19" spans="1:8">
      <c r="A19" s="37" t="s">
        <v>162</v>
      </c>
      <c r="B19" s="37"/>
      <c r="C19" s="37"/>
      <c r="D19" s="37"/>
      <c r="E19" s="37"/>
      <c r="F19" s="37"/>
      <c r="G19" s="37"/>
      <c r="H19" s="37"/>
    </row>
    <row r="20" spans="1:8">
      <c r="A20" s="37" t="s">
        <v>161</v>
      </c>
      <c r="B20" s="37"/>
      <c r="C20" s="37"/>
      <c r="D20" s="37"/>
      <c r="E20" s="37"/>
      <c r="F20" s="37"/>
      <c r="G20" s="37"/>
      <c r="H20" s="37"/>
    </row>
    <row r="21" spans="1:8">
      <c r="A21" s="37" t="s">
        <v>160</v>
      </c>
      <c r="B21" s="37"/>
      <c r="C21" s="37"/>
      <c r="D21" s="37"/>
      <c r="E21" s="37"/>
      <c r="F21" s="37"/>
      <c r="G21" s="37"/>
      <c r="H21" s="37"/>
    </row>
    <row r="22" spans="1:8">
      <c r="A22" s="37"/>
      <c r="B22" s="37"/>
      <c r="C22" s="37"/>
      <c r="D22" s="37"/>
      <c r="E22" s="37"/>
      <c r="F22" s="37"/>
      <c r="G22" s="37"/>
      <c r="H22" s="37"/>
    </row>
    <row r="23" spans="1:8">
      <c r="A23" s="37" t="s">
        <v>159</v>
      </c>
      <c r="B23" s="37"/>
      <c r="C23" s="37"/>
      <c r="D23" s="37"/>
      <c r="E23" s="37"/>
      <c r="F23" s="37"/>
      <c r="G23" s="37"/>
      <c r="H23" s="37"/>
    </row>
    <row r="24" spans="1:8">
      <c r="A24" s="37" t="s">
        <v>158</v>
      </c>
      <c r="B24" s="37"/>
      <c r="C24" s="37"/>
      <c r="D24" s="37"/>
      <c r="E24" s="37"/>
      <c r="F24" s="37"/>
      <c r="G24" s="37"/>
      <c r="H24" s="37"/>
    </row>
    <row r="25" spans="1:8">
      <c r="A25" s="37"/>
      <c r="B25" s="37"/>
      <c r="C25" s="37"/>
      <c r="D25" s="37"/>
      <c r="E25" s="37"/>
      <c r="F25" s="37"/>
      <c r="G25" s="37"/>
      <c r="H25" s="37"/>
    </row>
    <row r="26" spans="1:8">
      <c r="A26" s="51" t="s">
        <v>157</v>
      </c>
      <c r="B26" s="37"/>
      <c r="C26" s="37"/>
      <c r="D26" s="37"/>
      <c r="E26" s="37"/>
      <c r="F26" s="37"/>
      <c r="G26" s="37"/>
      <c r="H26" s="37"/>
    </row>
    <row r="27" spans="1:8" ht="17.100000000000001" customHeight="1">
      <c r="A27" s="35" t="s">
        <v>16</v>
      </c>
      <c r="B27" s="37" t="s">
        <v>156</v>
      </c>
      <c r="C27" s="37"/>
      <c r="D27" s="37"/>
      <c r="E27" s="37"/>
      <c r="F27" s="37"/>
      <c r="G27" s="37"/>
      <c r="H27" s="37"/>
    </row>
    <row r="28" spans="1:8" ht="17.100000000000001" customHeight="1">
      <c r="A28" s="37" t="s">
        <v>23</v>
      </c>
      <c r="B28" s="37" t="s">
        <v>155</v>
      </c>
      <c r="C28" s="37"/>
      <c r="D28" s="37"/>
      <c r="E28" s="37"/>
      <c r="F28" s="37"/>
      <c r="G28" s="37"/>
      <c r="H28" s="37"/>
    </row>
    <row r="29" spans="1:8">
      <c r="A29" s="37"/>
      <c r="B29" s="37" t="s">
        <v>154</v>
      </c>
      <c r="C29" s="37"/>
      <c r="D29" s="37"/>
      <c r="E29" s="37"/>
      <c r="F29" s="37"/>
      <c r="G29" s="37"/>
      <c r="H29" s="37"/>
    </row>
    <row r="30" spans="1:8" ht="17.100000000000001" customHeight="1">
      <c r="A30" s="37" t="s">
        <v>153</v>
      </c>
      <c r="B30" s="37" t="s">
        <v>152</v>
      </c>
      <c r="C30" s="37"/>
      <c r="D30" s="37"/>
      <c r="E30" s="37"/>
      <c r="F30" s="37"/>
      <c r="G30" s="37"/>
      <c r="H30" s="37"/>
    </row>
    <row r="31" spans="1:8">
      <c r="A31" s="37"/>
      <c r="B31" s="37"/>
      <c r="C31" s="37"/>
      <c r="D31" s="37"/>
      <c r="E31" s="37"/>
      <c r="F31" s="37"/>
      <c r="G31" s="37"/>
      <c r="H31" s="37"/>
    </row>
    <row r="32" spans="1:8">
      <c r="A32" s="51" t="s">
        <v>151</v>
      </c>
      <c r="B32" s="37"/>
      <c r="C32" s="37"/>
      <c r="D32" s="37"/>
      <c r="E32" s="37"/>
      <c r="F32" s="37"/>
      <c r="G32" s="37"/>
      <c r="H32" s="37"/>
    </row>
    <row r="33" spans="1:8" ht="17.100000000000001" customHeight="1">
      <c r="A33" s="37" t="s">
        <v>150</v>
      </c>
      <c r="B33" s="37" t="s">
        <v>149</v>
      </c>
      <c r="C33" s="37"/>
      <c r="D33" s="37"/>
      <c r="E33" s="37"/>
      <c r="F33" s="37"/>
      <c r="G33" s="37"/>
      <c r="H33" s="37"/>
    </row>
    <row r="34" spans="1:8" ht="14.25">
      <c r="A34" s="37"/>
      <c r="B34" s="37" t="s">
        <v>148</v>
      </c>
      <c r="C34" s="37"/>
      <c r="D34" s="37"/>
      <c r="E34" s="37"/>
      <c r="F34" s="37"/>
      <c r="G34" s="37"/>
      <c r="H34" s="37"/>
    </row>
    <row r="35" spans="1:8" ht="14.25">
      <c r="A35" s="37"/>
      <c r="B35" s="37" t="s">
        <v>147</v>
      </c>
      <c r="C35" s="37"/>
      <c r="D35" s="37"/>
      <c r="E35" s="37"/>
      <c r="F35" s="37"/>
      <c r="G35" s="37"/>
      <c r="H35" s="37"/>
    </row>
    <row r="36" spans="1:8" ht="14.25">
      <c r="A36" s="37"/>
      <c r="B36" s="37" t="s">
        <v>146</v>
      </c>
      <c r="C36" s="37"/>
      <c r="D36" s="37"/>
      <c r="E36" s="37"/>
      <c r="F36" s="37"/>
      <c r="G36" s="37"/>
      <c r="H36" s="37"/>
    </row>
    <row r="37" spans="1:8" ht="17.100000000000001" customHeight="1">
      <c r="A37" s="37" t="s">
        <v>145</v>
      </c>
      <c r="B37" s="37" t="s">
        <v>144</v>
      </c>
      <c r="C37" s="37"/>
      <c r="D37" s="37"/>
      <c r="E37" s="37"/>
      <c r="F37" s="37"/>
      <c r="G37" s="37"/>
      <c r="H37" s="37"/>
    </row>
    <row r="38" spans="1:8" ht="14.25">
      <c r="A38" s="37"/>
      <c r="B38" s="37" t="s">
        <v>143</v>
      </c>
      <c r="C38" s="37"/>
      <c r="D38" s="37"/>
      <c r="E38" s="37"/>
      <c r="F38" s="37"/>
      <c r="G38" s="37"/>
      <c r="H38" s="37"/>
    </row>
    <row r="39" spans="1:8">
      <c r="A39" s="37"/>
      <c r="B39" s="37" t="s">
        <v>142</v>
      </c>
      <c r="C39" s="37"/>
      <c r="D39" s="37"/>
      <c r="E39" s="37"/>
      <c r="F39" s="37"/>
      <c r="G39" s="37"/>
      <c r="H39" s="37"/>
    </row>
    <row r="40" spans="1:8" ht="17.100000000000001" customHeight="1">
      <c r="A40" s="37" t="s">
        <v>141</v>
      </c>
      <c r="B40" s="37" t="s">
        <v>140</v>
      </c>
      <c r="C40" s="37"/>
      <c r="D40" s="37"/>
      <c r="E40" s="37"/>
      <c r="F40" s="37"/>
      <c r="G40" s="37"/>
      <c r="H40" s="37"/>
    </row>
    <row r="41" spans="1:8" ht="17.100000000000001" customHeight="1">
      <c r="A41" s="37" t="s">
        <v>29</v>
      </c>
      <c r="B41" s="37" t="s">
        <v>139</v>
      </c>
      <c r="C41" s="37"/>
      <c r="D41" s="37"/>
      <c r="E41" s="37"/>
      <c r="F41" s="37"/>
      <c r="G41" s="37"/>
      <c r="H41" s="37"/>
    </row>
    <row r="42" spans="1:8">
      <c r="A42" s="37"/>
      <c r="B42" s="37"/>
      <c r="C42" s="37"/>
      <c r="D42" s="37"/>
      <c r="E42" s="37"/>
      <c r="F42" s="37"/>
      <c r="G42" s="37"/>
      <c r="H42" s="37"/>
    </row>
    <row r="43" spans="1:8">
      <c r="A43" s="51" t="s">
        <v>138</v>
      </c>
      <c r="B43" s="37"/>
      <c r="C43" s="37"/>
      <c r="D43" s="37"/>
      <c r="E43" s="37"/>
      <c r="F43" s="37"/>
      <c r="G43" s="37"/>
      <c r="H43" s="37"/>
    </row>
    <row r="44" spans="1:8" ht="14.25">
      <c r="A44" s="37" t="s">
        <v>137</v>
      </c>
      <c r="B44" s="37" t="s">
        <v>136</v>
      </c>
      <c r="C44" s="37"/>
      <c r="D44" s="37"/>
      <c r="E44" s="37"/>
      <c r="F44" s="37"/>
      <c r="G44" s="37"/>
      <c r="H44" s="37"/>
    </row>
    <row r="45" spans="1:8">
      <c r="A45" s="37"/>
      <c r="B45" s="37"/>
      <c r="C45" s="37"/>
      <c r="D45" s="37"/>
      <c r="E45" s="37"/>
      <c r="F45" s="37"/>
      <c r="G45" s="37"/>
      <c r="H45" s="37"/>
    </row>
    <row r="46" spans="1:8">
      <c r="A46" s="51" t="s">
        <v>135</v>
      </c>
      <c r="B46" s="37"/>
      <c r="C46" s="37"/>
      <c r="D46" s="37"/>
      <c r="E46" s="37"/>
      <c r="F46" s="37"/>
      <c r="G46" s="37"/>
      <c r="H46" s="37"/>
    </row>
    <row r="47" spans="1:8">
      <c r="A47" s="37" t="s">
        <v>134</v>
      </c>
      <c r="B47" s="37" t="s">
        <v>133</v>
      </c>
      <c r="C47" s="37"/>
      <c r="D47" s="37"/>
      <c r="E47" s="37"/>
      <c r="F47" s="37"/>
      <c r="G47" s="37"/>
      <c r="H47" s="37"/>
    </row>
    <row r="48" spans="1:8">
      <c r="A48" s="37" t="s">
        <v>132</v>
      </c>
      <c r="B48" s="37" t="s">
        <v>131</v>
      </c>
      <c r="C48" s="37"/>
      <c r="D48" s="37"/>
      <c r="E48" s="37"/>
      <c r="F48" s="37"/>
      <c r="G48" s="37"/>
      <c r="H48" s="37"/>
    </row>
    <row r="49" spans="1:8">
      <c r="A49" s="37"/>
      <c r="B49" s="37"/>
      <c r="C49" s="37"/>
      <c r="D49" s="37"/>
      <c r="E49" s="37"/>
      <c r="F49" s="37"/>
      <c r="G49" s="37"/>
      <c r="H49" s="37"/>
    </row>
    <row r="50" spans="1:8">
      <c r="A50" s="37" t="s">
        <v>130</v>
      </c>
      <c r="B50" s="37"/>
      <c r="C50" s="37"/>
      <c r="D50" s="37"/>
      <c r="E50" s="37"/>
      <c r="F50" s="37"/>
      <c r="G50" s="37"/>
      <c r="H50" s="37"/>
    </row>
    <row r="51" spans="1:8">
      <c r="A51" s="37" t="s">
        <v>129</v>
      </c>
      <c r="B51" s="37"/>
      <c r="C51" s="37"/>
      <c r="D51" s="37"/>
      <c r="E51" s="37"/>
      <c r="F51" s="37"/>
      <c r="G51" s="37"/>
      <c r="H51" s="37"/>
    </row>
    <row r="52" spans="1:8">
      <c r="A52" s="37" t="s">
        <v>128</v>
      </c>
      <c r="B52" s="37"/>
      <c r="C52" s="37"/>
      <c r="D52" s="37"/>
      <c r="E52" s="37"/>
      <c r="F52" s="37"/>
      <c r="G52" s="37"/>
      <c r="H52" s="37"/>
    </row>
    <row r="53" spans="1:8">
      <c r="A53" s="37" t="s">
        <v>127</v>
      </c>
      <c r="B53" s="37"/>
      <c r="C53" s="37"/>
      <c r="D53" s="37"/>
      <c r="E53" s="37"/>
      <c r="F53" s="37"/>
      <c r="G53" s="37"/>
      <c r="H53" s="37"/>
    </row>
    <row r="54" spans="1:8">
      <c r="A54" s="37" t="s">
        <v>126</v>
      </c>
      <c r="B54" s="37"/>
      <c r="C54" s="37"/>
      <c r="D54" s="37"/>
      <c r="E54" s="37"/>
      <c r="F54" s="37"/>
      <c r="G54" s="37"/>
      <c r="H54" s="37"/>
    </row>
    <row r="55" spans="1:8">
      <c r="A55" s="37" t="s">
        <v>125</v>
      </c>
      <c r="B55" s="37"/>
      <c r="C55" s="37"/>
      <c r="D55" s="37"/>
      <c r="E55" s="37"/>
      <c r="F55" s="37"/>
      <c r="G55" s="37"/>
      <c r="H55" s="37"/>
    </row>
    <row r="56" spans="1:8">
      <c r="A56" s="37" t="s">
        <v>124</v>
      </c>
      <c r="B56" s="37"/>
      <c r="C56" s="37"/>
      <c r="D56" s="37"/>
      <c r="E56" s="37"/>
      <c r="F56" s="37"/>
      <c r="G56" s="37"/>
      <c r="H56" s="37"/>
    </row>
    <row r="57" spans="1:8">
      <c r="A57" s="37" t="s">
        <v>123</v>
      </c>
      <c r="B57" s="37"/>
      <c r="C57" s="37"/>
      <c r="D57" s="37"/>
      <c r="E57" s="37"/>
      <c r="F57" s="37"/>
      <c r="G57" s="37"/>
      <c r="H57" s="37"/>
    </row>
    <row r="58" spans="1:8">
      <c r="A58" s="37"/>
      <c r="B58" s="37"/>
      <c r="C58" s="37"/>
      <c r="D58" s="37"/>
      <c r="E58" s="37"/>
      <c r="F58" s="37"/>
      <c r="G58" s="37"/>
      <c r="H58" s="37"/>
    </row>
    <row r="59" spans="1:8" ht="17.100000000000001" customHeight="1">
      <c r="A59" s="50" t="s">
        <v>122</v>
      </c>
      <c r="B59" s="49"/>
      <c r="C59" s="49"/>
      <c r="D59" s="49"/>
      <c r="E59" s="49"/>
      <c r="F59" s="49"/>
      <c r="G59" s="49"/>
      <c r="H59" s="48"/>
    </row>
    <row r="60" spans="1:8">
      <c r="A60" s="46" t="s">
        <v>121</v>
      </c>
      <c r="B60" s="45"/>
      <c r="C60" s="45"/>
      <c r="D60" s="45"/>
      <c r="E60" s="45"/>
      <c r="F60" s="45"/>
      <c r="G60" s="45"/>
      <c r="H60" s="44"/>
    </row>
    <row r="61" spans="1:8">
      <c r="A61" s="46" t="s">
        <v>120</v>
      </c>
      <c r="B61" s="45"/>
      <c r="C61" s="45"/>
      <c r="D61" s="45"/>
      <c r="E61" s="45"/>
      <c r="F61" s="45"/>
      <c r="G61" s="45"/>
      <c r="H61" s="44"/>
    </row>
    <row r="62" spans="1:8">
      <c r="A62" s="46"/>
      <c r="B62" s="45"/>
      <c r="C62" s="45"/>
      <c r="D62" s="45"/>
      <c r="E62" s="45"/>
      <c r="F62" s="45"/>
      <c r="G62" s="45"/>
      <c r="H62" s="44"/>
    </row>
    <row r="63" spans="1:8" ht="14.25">
      <c r="A63" s="46"/>
      <c r="B63" s="338" t="s">
        <v>119</v>
      </c>
      <c r="C63" s="339" t="s">
        <v>118</v>
      </c>
      <c r="D63" s="340" t="s">
        <v>117</v>
      </c>
      <c r="E63" s="340"/>
      <c r="F63" s="340"/>
      <c r="G63" s="45"/>
      <c r="H63" s="44"/>
    </row>
    <row r="64" spans="1:8" ht="14.25">
      <c r="A64" s="46"/>
      <c r="B64" s="338"/>
      <c r="C64" s="339"/>
      <c r="D64" s="341" t="s">
        <v>116</v>
      </c>
      <c r="E64" s="341"/>
      <c r="F64" s="341"/>
      <c r="G64" s="45"/>
      <c r="H64" s="44"/>
    </row>
    <row r="65" spans="1:8">
      <c r="A65" s="46"/>
      <c r="B65" s="45"/>
      <c r="C65" s="45"/>
      <c r="D65" s="45"/>
      <c r="E65" s="45"/>
      <c r="F65" s="45"/>
      <c r="G65" s="45"/>
      <c r="H65" s="44"/>
    </row>
    <row r="66" spans="1:8">
      <c r="A66" s="46" t="s">
        <v>115</v>
      </c>
      <c r="B66" s="45"/>
      <c r="C66" s="45"/>
      <c r="D66" s="45"/>
      <c r="E66" s="45"/>
      <c r="F66" s="45"/>
      <c r="G66" s="45"/>
      <c r="H66" s="44"/>
    </row>
    <row r="67" spans="1:8">
      <c r="A67" s="46" t="s">
        <v>114</v>
      </c>
      <c r="B67" s="45"/>
      <c r="C67" s="45"/>
      <c r="D67" s="45"/>
      <c r="E67" s="45"/>
      <c r="F67" s="45"/>
      <c r="G67" s="45"/>
      <c r="H67" s="44"/>
    </row>
    <row r="68" spans="1:8">
      <c r="A68" s="46" t="s">
        <v>113</v>
      </c>
      <c r="B68" s="45"/>
      <c r="C68" s="45"/>
      <c r="D68" s="45"/>
      <c r="E68" s="45"/>
      <c r="F68" s="45"/>
      <c r="G68" s="45"/>
      <c r="H68" s="44"/>
    </row>
    <row r="69" spans="1:8">
      <c r="A69" s="46" t="s">
        <v>112</v>
      </c>
      <c r="B69" s="45"/>
      <c r="C69" s="45"/>
      <c r="D69" s="45"/>
      <c r="E69" s="45"/>
      <c r="F69" s="45"/>
      <c r="G69" s="45"/>
      <c r="H69" s="44"/>
    </row>
    <row r="70" spans="1:8">
      <c r="A70" s="46" t="s">
        <v>111</v>
      </c>
      <c r="B70" s="45"/>
      <c r="C70" s="45"/>
      <c r="D70" s="45"/>
      <c r="E70" s="45"/>
      <c r="F70" s="45"/>
      <c r="G70" s="45"/>
      <c r="H70" s="44"/>
    </row>
    <row r="71" spans="1:8">
      <c r="A71" s="46"/>
      <c r="B71" s="45"/>
      <c r="C71" s="45"/>
      <c r="D71" s="45"/>
      <c r="E71" s="45"/>
      <c r="F71" s="45"/>
      <c r="G71" s="45"/>
      <c r="H71" s="44"/>
    </row>
    <row r="72" spans="1:8" ht="12.75" customHeight="1">
      <c r="A72" s="46" t="s">
        <v>110</v>
      </c>
      <c r="B72" s="45"/>
      <c r="C72" s="45"/>
      <c r="D72" s="45"/>
      <c r="E72" s="45"/>
      <c r="F72" s="45"/>
      <c r="G72" s="45"/>
      <c r="H72" s="44"/>
    </row>
    <row r="73" spans="1:8">
      <c r="A73" s="46" t="s">
        <v>109</v>
      </c>
      <c r="B73" s="45"/>
      <c r="C73" s="45"/>
      <c r="D73" s="45"/>
      <c r="E73" s="45"/>
      <c r="F73" s="45"/>
      <c r="G73" s="45"/>
      <c r="H73" s="44"/>
    </row>
    <row r="74" spans="1:8">
      <c r="A74" s="46" t="s">
        <v>108</v>
      </c>
      <c r="B74" s="45"/>
      <c r="C74" s="45"/>
      <c r="D74" s="45"/>
      <c r="E74" s="45"/>
      <c r="F74" s="45"/>
      <c r="G74" s="45"/>
      <c r="H74" s="44"/>
    </row>
    <row r="75" spans="1:8" ht="12.75" customHeight="1">
      <c r="A75" s="47" t="s">
        <v>107</v>
      </c>
      <c r="B75" s="45"/>
      <c r="C75" s="45"/>
      <c r="D75" s="45"/>
      <c r="E75" s="45"/>
      <c r="F75" s="45"/>
      <c r="G75" s="45"/>
      <c r="H75" s="44"/>
    </row>
    <row r="76" spans="1:8">
      <c r="A76" s="46"/>
      <c r="B76" s="45"/>
      <c r="C76" s="45"/>
      <c r="D76" s="45"/>
      <c r="E76" s="45"/>
      <c r="F76" s="45"/>
      <c r="G76" s="45"/>
      <c r="H76" s="44"/>
    </row>
    <row r="77" spans="1:8">
      <c r="A77" s="46" t="s">
        <v>106</v>
      </c>
      <c r="B77" s="45"/>
      <c r="C77" s="45"/>
      <c r="D77" s="45"/>
      <c r="E77" s="45"/>
      <c r="F77" s="45"/>
      <c r="G77" s="45"/>
      <c r="H77" s="44"/>
    </row>
    <row r="78" spans="1:8">
      <c r="A78" s="46" t="s">
        <v>105</v>
      </c>
      <c r="B78" s="45"/>
      <c r="C78" s="45"/>
      <c r="D78" s="45"/>
      <c r="E78" s="45"/>
      <c r="F78" s="45"/>
      <c r="G78" s="45"/>
      <c r="H78" s="44"/>
    </row>
    <row r="79" spans="1:8">
      <c r="A79" s="46" t="s">
        <v>104</v>
      </c>
      <c r="B79" s="45"/>
      <c r="C79" s="45"/>
      <c r="D79" s="45"/>
      <c r="E79" s="45"/>
      <c r="F79" s="45"/>
      <c r="G79" s="45"/>
      <c r="H79" s="44"/>
    </row>
    <row r="80" spans="1:8" ht="12.75" customHeight="1">
      <c r="A80" s="46" t="s">
        <v>103</v>
      </c>
      <c r="B80" s="45"/>
      <c r="C80" s="45"/>
      <c r="D80" s="45"/>
      <c r="E80" s="45"/>
      <c r="F80" s="45"/>
      <c r="G80" s="45"/>
      <c r="H80" s="44"/>
    </row>
    <row r="81" spans="1:8">
      <c r="A81" s="46" t="s">
        <v>102</v>
      </c>
      <c r="B81" s="45"/>
      <c r="C81" s="45"/>
      <c r="D81" s="45"/>
      <c r="E81" s="45"/>
      <c r="F81" s="45"/>
      <c r="G81" s="45"/>
      <c r="H81" s="44"/>
    </row>
    <row r="82" spans="1:8">
      <c r="A82" s="46" t="s">
        <v>101</v>
      </c>
      <c r="B82" s="45"/>
      <c r="C82" s="45"/>
      <c r="D82" s="45"/>
      <c r="E82" s="45"/>
      <c r="F82" s="45"/>
      <c r="G82" s="45"/>
      <c r="H82" s="44"/>
    </row>
    <row r="83" spans="1:8">
      <c r="A83" s="46"/>
      <c r="B83" s="45"/>
      <c r="C83" s="45"/>
      <c r="D83" s="45"/>
      <c r="E83" s="45"/>
      <c r="F83" s="45"/>
      <c r="G83" s="45"/>
      <c r="H83" s="44"/>
    </row>
    <row r="84" spans="1:8">
      <c r="A84" s="46" t="s">
        <v>100</v>
      </c>
      <c r="B84" s="45"/>
      <c r="C84" s="45"/>
      <c r="D84" s="45"/>
      <c r="E84" s="45"/>
      <c r="F84" s="45"/>
      <c r="G84" s="45"/>
      <c r="H84" s="44"/>
    </row>
    <row r="85" spans="1:8">
      <c r="A85" s="46" t="s">
        <v>99</v>
      </c>
      <c r="B85" s="45"/>
      <c r="C85" s="45"/>
      <c r="D85" s="45"/>
      <c r="E85" s="45"/>
      <c r="F85" s="45"/>
      <c r="G85" s="45"/>
      <c r="H85" s="44"/>
    </row>
    <row r="86" spans="1:8">
      <c r="A86" s="46" t="s">
        <v>98</v>
      </c>
      <c r="B86" s="45"/>
      <c r="C86" s="45"/>
      <c r="D86" s="45"/>
      <c r="E86" s="45"/>
      <c r="F86" s="45"/>
      <c r="G86" s="45"/>
      <c r="H86" s="44"/>
    </row>
    <row r="87" spans="1:8">
      <c r="A87" s="46" t="s">
        <v>97</v>
      </c>
      <c r="B87" s="45"/>
      <c r="C87" s="45"/>
      <c r="D87" s="45"/>
      <c r="E87" s="45"/>
      <c r="F87" s="45"/>
      <c r="G87" s="45"/>
      <c r="H87" s="44"/>
    </row>
    <row r="88" spans="1:8">
      <c r="A88" s="46" t="s">
        <v>96</v>
      </c>
      <c r="B88" s="45"/>
      <c r="C88" s="45"/>
      <c r="D88" s="45"/>
      <c r="E88" s="45"/>
      <c r="F88" s="45"/>
      <c r="G88" s="45"/>
      <c r="H88" s="44"/>
    </row>
    <row r="89" spans="1:8">
      <c r="A89" s="46" t="s">
        <v>95</v>
      </c>
      <c r="B89" s="45"/>
      <c r="C89" s="45"/>
      <c r="D89" s="45"/>
      <c r="E89" s="45"/>
      <c r="F89" s="45"/>
      <c r="G89" s="45"/>
      <c r="H89" s="44"/>
    </row>
    <row r="90" spans="1:8">
      <c r="A90" s="46" t="s">
        <v>94</v>
      </c>
      <c r="B90" s="45"/>
      <c r="C90" s="45"/>
      <c r="D90" s="45"/>
      <c r="E90" s="45"/>
      <c r="F90" s="45"/>
      <c r="G90" s="45"/>
      <c r="H90" s="44"/>
    </row>
    <row r="91" spans="1:8">
      <c r="A91" s="43" t="s">
        <v>93</v>
      </c>
      <c r="B91" s="42"/>
      <c r="C91" s="42"/>
      <c r="D91" s="42"/>
      <c r="E91" s="42"/>
      <c r="F91" s="42"/>
      <c r="G91" s="42"/>
      <c r="H91" s="41"/>
    </row>
    <row r="92" spans="1:8">
      <c r="A92" s="37"/>
      <c r="B92" s="37"/>
      <c r="C92" s="37"/>
      <c r="D92" s="37"/>
      <c r="E92" s="37"/>
      <c r="F92" s="37"/>
      <c r="G92" s="37"/>
      <c r="H92" s="37"/>
    </row>
    <row r="93" spans="1:8">
      <c r="A93" s="37" t="s">
        <v>92</v>
      </c>
      <c r="B93" s="37"/>
      <c r="C93" s="37"/>
      <c r="D93" s="37"/>
      <c r="E93" s="37"/>
      <c r="F93" s="37"/>
      <c r="G93" s="37"/>
      <c r="H93" s="37"/>
    </row>
    <row r="94" spans="1:8">
      <c r="A94" s="37" t="s">
        <v>91</v>
      </c>
      <c r="B94" s="37"/>
      <c r="C94" s="37"/>
      <c r="D94" s="37"/>
      <c r="E94" s="37"/>
      <c r="F94" s="37"/>
      <c r="G94" s="37"/>
      <c r="H94" s="37"/>
    </row>
    <row r="95" spans="1:8">
      <c r="A95" s="37" t="s">
        <v>90</v>
      </c>
      <c r="B95" s="37"/>
      <c r="C95" s="37"/>
      <c r="D95" s="37"/>
      <c r="E95" s="37"/>
      <c r="F95" s="37"/>
      <c r="G95" s="37"/>
      <c r="H95" s="37"/>
    </row>
    <row r="96" spans="1:8">
      <c r="A96" s="37" t="s">
        <v>89</v>
      </c>
      <c r="B96" s="37"/>
      <c r="C96" s="37"/>
      <c r="D96" s="37"/>
      <c r="E96" s="37"/>
      <c r="F96" s="37"/>
      <c r="G96" s="37"/>
      <c r="H96" s="37"/>
    </row>
    <row r="97" spans="1:8">
      <c r="A97" s="37" t="s">
        <v>88</v>
      </c>
      <c r="B97" s="37"/>
      <c r="C97" s="37"/>
      <c r="D97" s="37"/>
      <c r="E97" s="37"/>
      <c r="F97" s="37"/>
      <c r="G97" s="37"/>
      <c r="H97" s="37"/>
    </row>
    <row r="98" spans="1:8">
      <c r="A98" s="37"/>
      <c r="B98" s="37"/>
      <c r="C98" s="37"/>
      <c r="D98" s="37"/>
      <c r="E98" s="37"/>
      <c r="F98" s="37"/>
      <c r="G98" s="37"/>
      <c r="H98" s="37"/>
    </row>
    <row r="99" spans="1:8">
      <c r="A99" s="37" t="s">
        <v>87</v>
      </c>
      <c r="B99" s="37"/>
      <c r="C99" s="37"/>
      <c r="D99" s="37"/>
      <c r="E99" s="37"/>
      <c r="F99" s="37"/>
      <c r="G99" s="37"/>
      <c r="H99" s="37"/>
    </row>
    <row r="100" spans="1:8">
      <c r="A100" s="37" t="s">
        <v>86</v>
      </c>
      <c r="B100" s="37"/>
      <c r="C100" s="37"/>
      <c r="D100" s="37"/>
      <c r="E100" s="37"/>
      <c r="F100" s="37"/>
      <c r="G100" s="37"/>
      <c r="H100" s="37"/>
    </row>
    <row r="101" spans="1:8">
      <c r="A101" s="37" t="s">
        <v>85</v>
      </c>
      <c r="B101" s="37"/>
      <c r="C101" s="37"/>
      <c r="D101" s="37"/>
      <c r="E101" s="37"/>
      <c r="F101" s="37"/>
      <c r="G101" s="37"/>
      <c r="H101" s="37"/>
    </row>
    <row r="102" spans="1:8">
      <c r="A102" s="37" t="s">
        <v>84</v>
      </c>
      <c r="B102" s="37"/>
      <c r="C102" s="37"/>
      <c r="D102" s="37"/>
      <c r="E102" s="37"/>
      <c r="F102" s="37"/>
      <c r="G102" s="37"/>
      <c r="H102" s="37"/>
    </row>
    <row r="103" spans="1:8">
      <c r="A103" s="37" t="s">
        <v>83</v>
      </c>
      <c r="B103" s="37"/>
      <c r="C103" s="37"/>
      <c r="D103" s="37"/>
      <c r="E103" s="37"/>
      <c r="F103" s="37"/>
      <c r="G103" s="37"/>
      <c r="H103" s="37"/>
    </row>
    <row r="104" spans="1:8">
      <c r="A104" s="37" t="s">
        <v>82</v>
      </c>
      <c r="B104" s="37"/>
      <c r="C104" s="37"/>
      <c r="D104" s="37"/>
      <c r="E104" s="37"/>
      <c r="F104" s="37"/>
      <c r="G104" s="37"/>
      <c r="H104" s="37"/>
    </row>
    <row r="105" spans="1:8">
      <c r="A105" s="37" t="s">
        <v>81</v>
      </c>
      <c r="B105" s="37"/>
      <c r="C105" s="37"/>
      <c r="D105" s="37"/>
      <c r="E105" s="37"/>
      <c r="F105" s="37"/>
      <c r="G105" s="37"/>
      <c r="H105" s="37"/>
    </row>
    <row r="106" spans="1:8">
      <c r="A106" s="37" t="s">
        <v>80</v>
      </c>
      <c r="B106" s="37"/>
      <c r="C106" s="37"/>
      <c r="D106" s="37"/>
      <c r="E106" s="37"/>
      <c r="F106" s="37"/>
      <c r="G106" s="37"/>
      <c r="H106" s="37"/>
    </row>
    <row r="107" spans="1:8">
      <c r="A107" s="37"/>
      <c r="B107" s="37"/>
      <c r="C107" s="37"/>
      <c r="D107" s="37"/>
      <c r="E107" s="37"/>
      <c r="F107" s="37"/>
      <c r="G107" s="37"/>
      <c r="H107" s="37"/>
    </row>
    <row r="108" spans="1:8">
      <c r="A108" s="37" t="s">
        <v>307</v>
      </c>
      <c r="B108" s="37"/>
      <c r="C108" s="37"/>
      <c r="D108" s="37"/>
      <c r="E108" s="37"/>
      <c r="F108" s="37"/>
      <c r="G108" s="37"/>
      <c r="H108" s="37"/>
    </row>
    <row r="109" spans="1:8">
      <c r="A109" s="37" t="s">
        <v>308</v>
      </c>
      <c r="B109" s="37"/>
      <c r="C109" s="37"/>
      <c r="D109" s="37"/>
      <c r="E109" s="37"/>
      <c r="F109" s="37"/>
      <c r="G109" s="37"/>
      <c r="H109" s="37"/>
    </row>
    <row r="110" spans="1:8">
      <c r="A110" s="37" t="s">
        <v>309</v>
      </c>
      <c r="B110" s="37"/>
      <c r="C110" s="37"/>
      <c r="D110" s="37"/>
      <c r="E110" s="37"/>
      <c r="F110" s="37"/>
      <c r="G110" s="37"/>
      <c r="H110" s="37"/>
    </row>
    <row r="111" spans="1:8">
      <c r="A111" s="61" t="s">
        <v>178</v>
      </c>
      <c r="B111" s="37"/>
      <c r="C111" s="37"/>
      <c r="D111" s="37"/>
      <c r="E111" s="37"/>
      <c r="F111" s="37"/>
      <c r="G111" s="37"/>
      <c r="H111" s="37"/>
    </row>
    <row r="112" spans="1:8">
      <c r="A112" s="37"/>
      <c r="B112" s="37"/>
      <c r="C112" s="37"/>
      <c r="D112" s="37"/>
      <c r="E112" s="37"/>
      <c r="F112" s="37"/>
      <c r="G112" s="37"/>
      <c r="H112" s="37"/>
    </row>
    <row r="113" spans="1:8">
      <c r="A113" s="36" t="s">
        <v>79</v>
      </c>
      <c r="B113" s="37"/>
      <c r="C113" s="37"/>
      <c r="D113" s="37"/>
      <c r="E113" s="37"/>
      <c r="F113" s="37"/>
      <c r="G113" s="37"/>
      <c r="H113" s="37"/>
    </row>
    <row r="114" spans="1:8">
      <c r="A114" s="36" t="s">
        <v>78</v>
      </c>
      <c r="B114" s="37"/>
      <c r="C114" s="37"/>
      <c r="D114" s="37"/>
      <c r="E114" s="37"/>
      <c r="F114" s="37"/>
      <c r="G114" s="37"/>
      <c r="H114" s="37"/>
    </row>
    <row r="115" spans="1:8">
      <c r="A115" s="36" t="s">
        <v>77</v>
      </c>
      <c r="B115" s="37"/>
      <c r="C115" s="37"/>
      <c r="D115" s="37"/>
      <c r="E115" s="37"/>
      <c r="F115" s="37"/>
      <c r="G115" s="37"/>
      <c r="H115" s="37"/>
    </row>
    <row r="116" spans="1:8">
      <c r="A116" s="36" t="s">
        <v>76</v>
      </c>
      <c r="B116" s="37"/>
      <c r="C116" s="37"/>
      <c r="D116" s="37"/>
      <c r="E116" s="37"/>
      <c r="F116" s="37"/>
      <c r="G116" s="37"/>
      <c r="H116" s="37"/>
    </row>
    <row r="117" spans="1:8">
      <c r="A117" s="36" t="s">
        <v>75</v>
      </c>
      <c r="B117" s="37"/>
      <c r="C117" s="37"/>
      <c r="D117" s="37"/>
      <c r="E117" s="37"/>
      <c r="F117" s="37"/>
      <c r="G117" s="37"/>
      <c r="H117" s="37"/>
    </row>
    <row r="118" spans="1:8">
      <c r="A118" s="36" t="s">
        <v>74</v>
      </c>
      <c r="B118" s="37"/>
      <c r="C118" s="37"/>
      <c r="D118" s="37"/>
      <c r="E118" s="37"/>
      <c r="F118" s="37"/>
      <c r="G118" s="37"/>
      <c r="H118" s="37"/>
    </row>
    <row r="119" spans="1:8">
      <c r="A119" s="36" t="s">
        <v>73</v>
      </c>
      <c r="B119" s="37"/>
      <c r="C119" s="37"/>
      <c r="D119" s="37"/>
      <c r="E119" s="37"/>
      <c r="F119" s="37"/>
      <c r="G119" s="37"/>
      <c r="H119" s="37"/>
    </row>
    <row r="120" spans="1:8">
      <c r="A120" s="36" t="s">
        <v>311</v>
      </c>
      <c r="B120" s="37"/>
      <c r="C120" s="37"/>
      <c r="D120" s="37"/>
      <c r="E120" s="37"/>
      <c r="F120" s="37"/>
      <c r="G120" s="37"/>
      <c r="H120" s="37"/>
    </row>
    <row r="121" spans="1:8">
      <c r="A121" s="36" t="s">
        <v>310</v>
      </c>
      <c r="B121" s="37"/>
      <c r="C121" s="37"/>
      <c r="D121" s="37"/>
      <c r="E121" s="37"/>
      <c r="F121" s="37"/>
      <c r="G121" s="37"/>
      <c r="H121" s="37"/>
    </row>
    <row r="122" spans="1:8">
      <c r="A122" s="36"/>
      <c r="B122" s="37"/>
      <c r="C122" s="37"/>
      <c r="D122" s="37"/>
      <c r="E122" s="37"/>
      <c r="F122" s="37"/>
      <c r="G122" s="37"/>
      <c r="H122" s="37"/>
    </row>
    <row r="123" spans="1:8">
      <c r="A123" s="36" t="s">
        <v>72</v>
      </c>
      <c r="B123" s="37"/>
      <c r="C123" s="37"/>
      <c r="D123" s="37"/>
      <c r="E123" s="37"/>
      <c r="F123" s="37"/>
      <c r="G123" s="37"/>
      <c r="H123" s="37"/>
    </row>
    <row r="124" spans="1:8">
      <c r="A124" s="36" t="s">
        <v>71</v>
      </c>
      <c r="B124" s="37"/>
      <c r="C124" s="37"/>
      <c r="D124" s="37"/>
      <c r="E124" s="37"/>
      <c r="F124" s="37"/>
      <c r="G124" s="37"/>
      <c r="H124" s="37"/>
    </row>
    <row r="125" spans="1:8">
      <c r="A125" s="36" t="s">
        <v>70</v>
      </c>
      <c r="B125" s="37"/>
      <c r="C125" s="37"/>
      <c r="D125" s="37"/>
      <c r="E125" s="37"/>
      <c r="F125" s="37"/>
      <c r="G125" s="37"/>
      <c r="H125" s="37"/>
    </row>
    <row r="126" spans="1:8">
      <c r="A126" s="36" t="s">
        <v>312</v>
      </c>
      <c r="B126" s="37"/>
      <c r="C126" s="37"/>
      <c r="D126" s="37"/>
      <c r="E126" s="37"/>
      <c r="F126" s="37"/>
      <c r="G126" s="37"/>
      <c r="H126" s="37"/>
    </row>
    <row r="127" spans="1:8">
      <c r="A127" s="36" t="s">
        <v>69</v>
      </c>
      <c r="B127" s="37"/>
      <c r="C127" s="37"/>
      <c r="D127" s="37"/>
      <c r="E127" s="37"/>
      <c r="F127" s="37"/>
      <c r="G127" s="37"/>
      <c r="H127" s="37"/>
    </row>
    <row r="128" spans="1:8">
      <c r="A128" s="36" t="s">
        <v>68</v>
      </c>
      <c r="B128" s="37"/>
      <c r="C128" s="37"/>
      <c r="D128" s="37"/>
      <c r="E128" s="37"/>
      <c r="F128" s="37"/>
      <c r="G128" s="37"/>
      <c r="H128" s="37"/>
    </row>
    <row r="129" spans="1:8">
      <c r="A129" s="36" t="s">
        <v>67</v>
      </c>
      <c r="B129" s="37"/>
      <c r="C129" s="37"/>
      <c r="D129" s="37"/>
      <c r="E129" s="37"/>
      <c r="F129" s="37"/>
      <c r="G129" s="37"/>
      <c r="H129" s="37"/>
    </row>
    <row r="130" spans="1:8">
      <c r="A130" s="36" t="s">
        <v>66</v>
      </c>
      <c r="B130" s="37"/>
      <c r="C130" s="37"/>
      <c r="D130" s="37"/>
      <c r="E130" s="37"/>
      <c r="F130" s="37"/>
      <c r="G130" s="37"/>
      <c r="H130" s="37"/>
    </row>
    <row r="131" spans="1:8">
      <c r="A131" s="36" t="s">
        <v>65</v>
      </c>
      <c r="B131" s="37"/>
      <c r="C131" s="37"/>
      <c r="D131" s="37"/>
      <c r="E131" s="37"/>
      <c r="F131" s="37"/>
      <c r="G131" s="37"/>
      <c r="H131" s="37"/>
    </row>
    <row r="132" spans="1:8">
      <c r="A132" s="36" t="s">
        <v>64</v>
      </c>
      <c r="B132" s="37"/>
      <c r="C132" s="37"/>
      <c r="D132" s="37"/>
      <c r="E132" s="37"/>
      <c r="F132" s="37"/>
      <c r="G132" s="37"/>
      <c r="H132" s="37"/>
    </row>
    <row r="133" spans="1:8">
      <c r="A133" s="36" t="s">
        <v>63</v>
      </c>
      <c r="B133" s="37"/>
      <c r="C133" s="37"/>
      <c r="D133" s="37"/>
      <c r="E133" s="37"/>
      <c r="F133" s="37"/>
      <c r="G133" s="37"/>
      <c r="H133" s="37"/>
    </row>
    <row r="134" spans="1:8">
      <c r="A134" s="36" t="s">
        <v>62</v>
      </c>
      <c r="B134" s="37"/>
      <c r="C134" s="37"/>
      <c r="D134" s="37"/>
      <c r="E134" s="37"/>
      <c r="F134" s="37"/>
      <c r="G134" s="37"/>
      <c r="H134" s="37"/>
    </row>
    <row r="135" spans="1:8">
      <c r="A135" s="36" t="s">
        <v>61</v>
      </c>
      <c r="B135" s="37"/>
      <c r="C135" s="37"/>
      <c r="D135" s="37"/>
      <c r="E135" s="37"/>
      <c r="F135" s="37"/>
      <c r="G135" s="37"/>
      <c r="H135" s="37"/>
    </row>
    <row r="136" spans="1:8">
      <c r="A136" s="36" t="s">
        <v>60</v>
      </c>
      <c r="B136" s="37"/>
      <c r="C136" s="37"/>
      <c r="D136" s="37"/>
      <c r="E136" s="37"/>
      <c r="F136" s="37"/>
      <c r="G136" s="37"/>
      <c r="H136" s="37"/>
    </row>
    <row r="137" spans="1:8">
      <c r="A137" s="36" t="s">
        <v>59</v>
      </c>
      <c r="B137" s="37"/>
      <c r="C137" s="37"/>
      <c r="D137" s="37"/>
      <c r="E137" s="37"/>
      <c r="F137" s="37"/>
      <c r="G137" s="37"/>
      <c r="H137" s="37"/>
    </row>
    <row r="138" spans="1:8">
      <c r="A138" s="36" t="s">
        <v>58</v>
      </c>
      <c r="B138" s="37"/>
      <c r="C138" s="37"/>
      <c r="D138" s="37"/>
      <c r="E138" s="37"/>
      <c r="F138" s="37"/>
      <c r="G138" s="37"/>
      <c r="H138" s="37"/>
    </row>
    <row r="139" spans="1:8">
      <c r="A139" s="36"/>
      <c r="B139" s="37"/>
      <c r="C139" s="37"/>
      <c r="D139" s="37"/>
      <c r="E139" s="37"/>
      <c r="F139" s="37"/>
      <c r="G139" s="37"/>
      <c r="H139" s="37"/>
    </row>
    <row r="140" spans="1:8">
      <c r="A140" s="36" t="s">
        <v>57</v>
      </c>
      <c r="B140" s="37"/>
      <c r="C140" s="37"/>
      <c r="D140" s="37"/>
      <c r="E140" s="37"/>
      <c r="F140" s="37"/>
      <c r="G140" s="37"/>
      <c r="H140" s="37"/>
    </row>
    <row r="141" spans="1:8">
      <c r="A141" s="36" t="s">
        <v>56</v>
      </c>
      <c r="B141" s="37"/>
      <c r="C141" s="37"/>
      <c r="D141" s="37"/>
      <c r="E141" s="37"/>
      <c r="F141" s="37"/>
      <c r="G141" s="37"/>
      <c r="H141" s="37"/>
    </row>
    <row r="142" spans="1:8">
      <c r="A142" s="36" t="s">
        <v>55</v>
      </c>
      <c r="B142" s="37"/>
      <c r="C142" s="37"/>
      <c r="D142" s="37"/>
      <c r="E142" s="37"/>
      <c r="F142" s="37"/>
      <c r="G142" s="37"/>
      <c r="H142" s="37"/>
    </row>
    <row r="143" spans="1:8">
      <c r="A143" s="36" t="s">
        <v>54</v>
      </c>
      <c r="B143" s="37"/>
      <c r="C143" s="37"/>
      <c r="D143" s="37"/>
      <c r="E143" s="37"/>
      <c r="F143" s="37"/>
      <c r="G143" s="37"/>
      <c r="H143" s="37"/>
    </row>
    <row r="144" spans="1:8">
      <c r="A144" s="36" t="s">
        <v>53</v>
      </c>
      <c r="B144" s="37"/>
      <c r="C144" s="37"/>
      <c r="D144" s="37"/>
      <c r="E144" s="37"/>
      <c r="F144" s="37"/>
      <c r="G144" s="37"/>
      <c r="H144" s="37"/>
    </row>
    <row r="145" spans="1:8">
      <c r="A145" s="36" t="s">
        <v>52</v>
      </c>
      <c r="B145" s="37"/>
      <c r="C145" s="37"/>
      <c r="D145" s="37"/>
      <c r="E145" s="37"/>
      <c r="F145" s="37"/>
      <c r="G145" s="37"/>
      <c r="H145" s="37"/>
    </row>
    <row r="146" spans="1:8">
      <c r="A146" s="36"/>
      <c r="B146" s="37"/>
      <c r="C146" s="37"/>
      <c r="D146" s="37"/>
      <c r="E146" s="37"/>
      <c r="F146" s="37"/>
      <c r="G146" s="37"/>
      <c r="H146" s="37"/>
    </row>
    <row r="147" spans="1:8">
      <c r="A147" s="36" t="s">
        <v>51</v>
      </c>
      <c r="B147" s="37"/>
      <c r="C147" s="37"/>
      <c r="D147" s="37"/>
      <c r="E147" s="37"/>
      <c r="F147" s="37"/>
      <c r="G147" s="37"/>
      <c r="H147" s="37"/>
    </row>
    <row r="148" spans="1:8">
      <c r="A148" s="40" t="s">
        <v>50</v>
      </c>
      <c r="B148" s="37"/>
      <c r="C148" s="37"/>
      <c r="D148" s="37"/>
      <c r="E148" s="37"/>
      <c r="F148" s="37"/>
      <c r="G148" s="37"/>
      <c r="H148" s="37"/>
    </row>
    <row r="149" spans="1:8">
      <c r="A149" s="37"/>
      <c r="B149" s="37"/>
      <c r="C149" s="37"/>
      <c r="D149" s="37"/>
      <c r="E149" s="37"/>
      <c r="F149" s="37"/>
      <c r="G149" s="37"/>
      <c r="H149" s="37"/>
    </row>
    <row r="150" spans="1:8" ht="17.100000000000001" customHeight="1">
      <c r="A150" s="39" t="s">
        <v>42</v>
      </c>
      <c r="B150" s="37"/>
      <c r="C150" s="37"/>
      <c r="D150" s="37"/>
      <c r="E150" s="37"/>
      <c r="F150" s="37"/>
      <c r="G150" s="37"/>
      <c r="H150" s="37"/>
    </row>
    <row r="151" spans="1:8" ht="17.100000000000001" customHeight="1">
      <c r="A151" s="38" t="s">
        <v>49</v>
      </c>
      <c r="B151" s="37"/>
      <c r="C151" s="37"/>
      <c r="D151" s="37"/>
      <c r="E151" s="37"/>
      <c r="F151" s="37"/>
      <c r="G151" s="37"/>
      <c r="H151" s="37"/>
    </row>
    <row r="152" spans="1:8">
      <c r="A152" s="38" t="s">
        <v>48</v>
      </c>
      <c r="B152" s="37"/>
      <c r="C152" s="37"/>
      <c r="D152" s="37"/>
      <c r="E152" s="37"/>
      <c r="F152" s="37"/>
      <c r="G152" s="37"/>
      <c r="H152" s="37"/>
    </row>
    <row r="153" spans="1:8">
      <c r="A153" s="37" t="s">
        <v>313</v>
      </c>
      <c r="B153" s="37"/>
      <c r="C153" s="37"/>
      <c r="D153" s="37"/>
      <c r="E153" s="37"/>
      <c r="F153" s="37"/>
      <c r="G153" s="37"/>
      <c r="H153" s="37"/>
    </row>
    <row r="154" spans="1:8">
      <c r="A154" s="37" t="s">
        <v>314</v>
      </c>
      <c r="B154" s="37"/>
      <c r="C154" s="37"/>
      <c r="D154" s="37"/>
      <c r="E154" s="37"/>
      <c r="F154" s="37"/>
      <c r="G154" s="37"/>
      <c r="H154" s="37"/>
    </row>
    <row r="155" spans="1:8">
      <c r="A155" s="37" t="s">
        <v>47</v>
      </c>
      <c r="B155" s="37"/>
      <c r="C155" s="37"/>
      <c r="D155" s="37"/>
      <c r="E155" s="37"/>
      <c r="F155" s="37"/>
      <c r="G155" s="37"/>
      <c r="H155" s="37"/>
    </row>
    <row r="156" spans="1:8">
      <c r="A156" s="37"/>
      <c r="B156" s="37"/>
      <c r="C156" s="37"/>
      <c r="D156" s="37"/>
      <c r="E156" s="37"/>
      <c r="F156" s="37"/>
      <c r="G156" s="37"/>
      <c r="H156" s="37"/>
    </row>
    <row r="157" spans="1:8">
      <c r="A157" s="36" t="s">
        <v>315</v>
      </c>
      <c r="B157" s="36"/>
      <c r="C157" s="36"/>
      <c r="D157" s="36"/>
      <c r="E157" s="36"/>
      <c r="F157" s="36"/>
      <c r="G157" s="36"/>
      <c r="H157" s="36"/>
    </row>
    <row r="158" spans="1:8">
      <c r="A158" s="36" t="s">
        <v>46</v>
      </c>
      <c r="B158" s="36"/>
      <c r="C158" s="36"/>
      <c r="D158" s="36"/>
      <c r="E158" s="36"/>
      <c r="F158" s="36"/>
      <c r="G158" s="36"/>
      <c r="H158" s="36"/>
    </row>
    <row r="159" spans="1:8">
      <c r="A159" s="36" t="s">
        <v>45</v>
      </c>
      <c r="B159" s="36"/>
      <c r="C159" s="36"/>
      <c r="D159" s="36"/>
      <c r="E159" s="36"/>
      <c r="F159" s="36"/>
      <c r="G159" s="36"/>
      <c r="H159" s="36"/>
    </row>
    <row r="160" spans="1:8">
      <c r="A160" s="36" t="s">
        <v>44</v>
      </c>
      <c r="B160" s="36"/>
      <c r="C160" s="36"/>
      <c r="D160" s="36"/>
      <c r="E160" s="36"/>
      <c r="F160" s="36"/>
      <c r="G160" s="36"/>
      <c r="H160" s="36"/>
    </row>
    <row r="161" spans="1:8">
      <c r="A161" s="36" t="s">
        <v>43</v>
      </c>
      <c r="B161" s="36"/>
      <c r="C161" s="36"/>
      <c r="D161" s="36"/>
      <c r="E161" s="36"/>
      <c r="F161" s="36"/>
      <c r="G161" s="36"/>
      <c r="H161" s="36"/>
    </row>
    <row r="162" spans="1:8">
      <c r="A162" s="35"/>
      <c r="B162" s="35"/>
      <c r="C162" s="35"/>
      <c r="D162" s="35"/>
      <c r="E162" s="35"/>
      <c r="F162" s="35"/>
      <c r="G162" s="35"/>
      <c r="H162" s="35"/>
    </row>
    <row r="163" spans="1:8">
      <c r="A163" s="35"/>
      <c r="B163" s="35"/>
      <c r="C163" s="35"/>
      <c r="D163" s="35"/>
      <c r="E163" s="35"/>
      <c r="F163" s="35"/>
      <c r="G163" s="35"/>
      <c r="H163" s="35"/>
    </row>
    <row r="164" spans="1:8">
      <c r="A164" s="35"/>
      <c r="B164" s="35"/>
      <c r="C164" s="35"/>
      <c r="D164" s="35"/>
      <c r="E164" s="35"/>
      <c r="F164" s="35"/>
      <c r="G164" s="35"/>
      <c r="H164" s="35"/>
    </row>
    <row r="165" spans="1:8">
      <c r="A165" s="35"/>
      <c r="B165" s="35"/>
      <c r="C165" s="35"/>
      <c r="D165" s="35"/>
      <c r="E165" s="35"/>
      <c r="F165" s="35"/>
      <c r="G165" s="35"/>
      <c r="H165" s="35"/>
    </row>
    <row r="166" spans="1:8">
      <c r="A166" s="35"/>
      <c r="B166" s="35"/>
      <c r="C166" s="35"/>
      <c r="D166" s="35"/>
      <c r="E166" s="35"/>
      <c r="F166" s="35"/>
      <c r="G166" s="35"/>
      <c r="H166" s="35"/>
    </row>
    <row r="167" spans="1:8">
      <c r="A167" s="35"/>
      <c r="B167" s="35"/>
      <c r="C167" s="35"/>
      <c r="D167" s="35"/>
      <c r="E167" s="35"/>
      <c r="F167" s="35"/>
      <c r="G167" s="35"/>
      <c r="H167" s="35"/>
    </row>
    <row r="168" spans="1:8">
      <c r="A168" s="35"/>
      <c r="B168" s="35"/>
      <c r="C168" s="35"/>
      <c r="D168" s="35"/>
      <c r="E168" s="35"/>
      <c r="F168" s="35"/>
      <c r="G168" s="35"/>
      <c r="H168" s="35"/>
    </row>
    <row r="169" spans="1:8">
      <c r="A169" s="35"/>
      <c r="B169" s="35"/>
      <c r="C169" s="35"/>
      <c r="D169" s="35"/>
      <c r="E169" s="35"/>
      <c r="F169" s="35"/>
      <c r="G169" s="35"/>
      <c r="H169" s="35"/>
    </row>
    <row r="170" spans="1:8">
      <c r="A170" s="35"/>
      <c r="B170" s="35"/>
      <c r="C170" s="35"/>
      <c r="D170" s="35"/>
      <c r="E170" s="35"/>
      <c r="F170" s="35"/>
      <c r="G170" s="35"/>
      <c r="H170" s="35"/>
    </row>
    <row r="171" spans="1:8">
      <c r="A171" s="35"/>
      <c r="B171" s="35"/>
      <c r="C171" s="35"/>
      <c r="D171" s="35"/>
      <c r="E171" s="35"/>
      <c r="F171" s="35"/>
      <c r="G171" s="35"/>
      <c r="H171" s="35"/>
    </row>
    <row r="172" spans="1:8">
      <c r="A172" s="35"/>
      <c r="B172" s="35"/>
      <c r="C172" s="35"/>
      <c r="D172" s="35"/>
      <c r="E172" s="35"/>
      <c r="F172" s="35"/>
      <c r="G172" s="35"/>
      <c r="H172" s="35"/>
    </row>
    <row r="173" spans="1:8">
      <c r="A173" s="35"/>
      <c r="B173" s="35"/>
      <c r="C173" s="35"/>
      <c r="D173" s="35"/>
      <c r="E173" s="35"/>
      <c r="F173" s="35"/>
      <c r="G173" s="35"/>
      <c r="H173" s="35"/>
    </row>
    <row r="174" spans="1:8">
      <c r="A174" s="35"/>
      <c r="B174" s="35"/>
      <c r="C174" s="35"/>
      <c r="D174" s="35"/>
      <c r="E174" s="35"/>
      <c r="F174" s="35"/>
      <c r="G174" s="35"/>
      <c r="H174" s="35"/>
    </row>
    <row r="175" spans="1:8">
      <c r="A175" s="35"/>
      <c r="B175" s="35"/>
      <c r="C175" s="35"/>
      <c r="D175" s="35"/>
      <c r="E175" s="35"/>
      <c r="F175" s="35"/>
      <c r="G175" s="35"/>
      <c r="H175" s="35"/>
    </row>
    <row r="176" spans="1:8">
      <c r="A176" s="35"/>
      <c r="B176" s="35"/>
      <c r="C176" s="35"/>
      <c r="D176" s="35"/>
      <c r="E176" s="35"/>
      <c r="F176" s="35"/>
      <c r="G176" s="35"/>
      <c r="H176" s="35"/>
    </row>
    <row r="177" spans="1:8">
      <c r="A177" s="35"/>
      <c r="B177" s="35"/>
      <c r="C177" s="35"/>
      <c r="D177" s="35"/>
      <c r="E177" s="35"/>
      <c r="F177" s="35"/>
      <c r="G177" s="35"/>
      <c r="H177" s="35"/>
    </row>
    <row r="178" spans="1:8">
      <c r="A178" s="35"/>
      <c r="B178" s="35"/>
      <c r="C178" s="35"/>
      <c r="D178" s="35"/>
      <c r="E178" s="35"/>
      <c r="F178" s="35"/>
      <c r="G178" s="35"/>
      <c r="H178" s="35"/>
    </row>
    <row r="179" spans="1:8">
      <c r="A179" s="35"/>
      <c r="B179" s="35"/>
      <c r="C179" s="35"/>
      <c r="D179" s="35"/>
      <c r="E179" s="35"/>
      <c r="F179" s="35"/>
      <c r="G179" s="35"/>
      <c r="H179" s="35"/>
    </row>
    <row r="180" spans="1:8">
      <c r="A180" s="35"/>
      <c r="B180" s="35"/>
      <c r="C180" s="35"/>
      <c r="D180" s="35"/>
      <c r="E180" s="35"/>
      <c r="F180" s="35"/>
      <c r="G180" s="35"/>
      <c r="H180" s="35"/>
    </row>
    <row r="181" spans="1:8">
      <c r="A181" s="35"/>
      <c r="B181" s="35"/>
      <c r="C181" s="35"/>
      <c r="D181" s="35"/>
      <c r="E181" s="35"/>
      <c r="F181" s="35"/>
      <c r="G181" s="35"/>
      <c r="H181" s="35"/>
    </row>
    <row r="182" spans="1:8">
      <c r="A182" s="35"/>
    </row>
  </sheetData>
  <mergeCells count="4">
    <mergeCell ref="B63:B64"/>
    <mergeCell ref="C63:C64"/>
    <mergeCell ref="D63:F63"/>
    <mergeCell ref="D64:F64"/>
  </mergeCells>
  <hyperlinks>
    <hyperlink ref="A148" r:id="rId1"/>
    <hyperlink ref="A111" r:id="rId2"/>
  </hyperlinks>
  <printOptions horizontalCentered="1"/>
  <pageMargins left="0.78740157480314965" right="0.39370078740157483" top="0.78740157480314965" bottom="0.39370078740157483" header="0.11811023622047245" footer="0.11811023622047245"/>
  <pageSetup paperSize="9" orientation="portrait" r:id="rId3"/>
  <headerFooter alignWithMargins="0">
    <oddFooter>&amp;L&amp;"MetaNormalLF-Roman,Standard"&amp;9Statistisches Bundesamt, Tabellen zu den UGR, Teil 1, 2018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1"/>
  <sheetViews>
    <sheetView workbookViewId="0">
      <selection activeCell="A111" sqref="A111"/>
    </sheetView>
  </sheetViews>
  <sheetFormatPr baseColWidth="10" defaultRowHeight="12.75"/>
  <cols>
    <col min="1" max="1" width="25.7109375" style="59" customWidth="1"/>
    <col min="2" max="2" width="70.7109375" style="59" customWidth="1"/>
    <col min="3" max="16384" width="11.42578125" style="59"/>
  </cols>
  <sheetData>
    <row r="1" spans="1:2" ht="18">
      <c r="A1" s="58" t="s">
        <v>199</v>
      </c>
    </row>
    <row r="3" spans="1:2">
      <c r="A3" s="59" t="s">
        <v>29</v>
      </c>
      <c r="B3" s="59" t="s">
        <v>200</v>
      </c>
    </row>
    <row r="4" spans="1:2">
      <c r="B4" s="59" t="s">
        <v>201</v>
      </c>
    </row>
    <row r="6" spans="1:2">
      <c r="A6" s="59" t="s">
        <v>202</v>
      </c>
      <c r="B6" s="59" t="s">
        <v>203</v>
      </c>
    </row>
    <row r="7" spans="1:2">
      <c r="B7" s="59" t="s">
        <v>204</v>
      </c>
    </row>
    <row r="9" spans="1:2">
      <c r="A9" s="59" t="s">
        <v>205</v>
      </c>
      <c r="B9" s="59" t="s">
        <v>206</v>
      </c>
    </row>
    <row r="10" spans="1:2">
      <c r="B10" s="59" t="s">
        <v>207</v>
      </c>
    </row>
    <row r="11" spans="1:2">
      <c r="B11" s="59" t="s">
        <v>208</v>
      </c>
    </row>
    <row r="13" spans="1:2">
      <c r="A13" s="59" t="s">
        <v>209</v>
      </c>
      <c r="B13" s="59" t="s">
        <v>210</v>
      </c>
    </row>
    <row r="14" spans="1:2">
      <c r="B14" s="59" t="s">
        <v>211</v>
      </c>
    </row>
    <row r="16" spans="1:2">
      <c r="A16" s="59" t="s">
        <v>212</v>
      </c>
      <c r="B16" s="59" t="s">
        <v>213</v>
      </c>
    </row>
    <row r="17" spans="1:2">
      <c r="B17" s="59" t="s">
        <v>214</v>
      </c>
    </row>
    <row r="19" spans="1:2">
      <c r="A19" s="59" t="s">
        <v>215</v>
      </c>
      <c r="B19" s="59" t="s">
        <v>216</v>
      </c>
    </row>
    <row r="20" spans="1:2">
      <c r="B20" s="59" t="s">
        <v>217</v>
      </c>
    </row>
    <row r="21" spans="1:2">
      <c r="B21" s="59" t="s">
        <v>218</v>
      </c>
    </row>
    <row r="23" spans="1:2">
      <c r="A23" s="59" t="s">
        <v>219</v>
      </c>
      <c r="B23" s="59" t="s">
        <v>220</v>
      </c>
    </row>
    <row r="24" spans="1:2">
      <c r="B24" s="59" t="s">
        <v>221</v>
      </c>
    </row>
    <row r="25" spans="1:2">
      <c r="B25" s="59" t="s">
        <v>222</v>
      </c>
    </row>
    <row r="27" spans="1:2">
      <c r="A27" s="59" t="s">
        <v>223</v>
      </c>
      <c r="B27" s="59" t="s">
        <v>224</v>
      </c>
    </row>
    <row r="28" spans="1:2">
      <c r="B28" s="59" t="s">
        <v>225</v>
      </c>
    </row>
    <row r="29" spans="1:2">
      <c r="B29" s="59" t="s">
        <v>226</v>
      </c>
    </row>
    <row r="30" spans="1:2">
      <c r="B30" s="59" t="s">
        <v>227</v>
      </c>
    </row>
    <row r="31" spans="1:2">
      <c r="B31" s="59" t="s">
        <v>228</v>
      </c>
    </row>
    <row r="32" spans="1:2">
      <c r="B32" s="59" t="s">
        <v>229</v>
      </c>
    </row>
    <row r="34" spans="1:2">
      <c r="A34" s="59" t="s">
        <v>230</v>
      </c>
      <c r="B34" s="59" t="s">
        <v>231</v>
      </c>
    </row>
    <row r="35" spans="1:2">
      <c r="B35" s="59" t="s">
        <v>232</v>
      </c>
    </row>
    <row r="36" spans="1:2">
      <c r="B36" s="59" t="s">
        <v>233</v>
      </c>
    </row>
    <row r="38" spans="1:2">
      <c r="A38" s="59" t="s">
        <v>234</v>
      </c>
      <c r="B38" s="59" t="s">
        <v>235</v>
      </c>
    </row>
    <row r="39" spans="1:2">
      <c r="B39" s="59" t="s">
        <v>236</v>
      </c>
    </row>
    <row r="40" spans="1:2">
      <c r="B40" s="59" t="s">
        <v>237</v>
      </c>
    </row>
    <row r="42" spans="1:2">
      <c r="A42" s="59" t="s">
        <v>238</v>
      </c>
      <c r="B42" s="59" t="s">
        <v>239</v>
      </c>
    </row>
    <row r="44" spans="1:2">
      <c r="A44" s="59" t="s">
        <v>240</v>
      </c>
      <c r="B44" s="59" t="s">
        <v>241</v>
      </c>
    </row>
    <row r="45" spans="1:2">
      <c r="B45" s="59" t="s">
        <v>242</v>
      </c>
    </row>
    <row r="46" spans="1:2">
      <c r="B46" s="59" t="s">
        <v>243</v>
      </c>
    </row>
    <row r="48" spans="1:2">
      <c r="A48" s="59" t="s">
        <v>244</v>
      </c>
      <c r="B48" s="59" t="s">
        <v>245</v>
      </c>
    </row>
    <row r="49" spans="1:2">
      <c r="B49" s="59" t="s">
        <v>246</v>
      </c>
    </row>
    <row r="51" spans="1:2">
      <c r="A51" s="59" t="s">
        <v>247</v>
      </c>
      <c r="B51" s="59" t="s">
        <v>248</v>
      </c>
    </row>
    <row r="52" spans="1:2">
      <c r="B52" s="59" t="s">
        <v>249</v>
      </c>
    </row>
    <row r="54" spans="1:2">
      <c r="A54" s="59" t="s">
        <v>250</v>
      </c>
      <c r="B54" s="59" t="s">
        <v>251</v>
      </c>
    </row>
    <row r="55" spans="1:2">
      <c r="B55" s="59" t="s">
        <v>252</v>
      </c>
    </row>
    <row r="56" spans="1:2">
      <c r="B56" s="59" t="s">
        <v>253</v>
      </c>
    </row>
    <row r="58" spans="1:2">
      <c r="A58" s="59" t="s">
        <v>254</v>
      </c>
      <c r="B58" s="59" t="s">
        <v>255</v>
      </c>
    </row>
    <row r="59" spans="1:2">
      <c r="A59" s="59" t="s">
        <v>256</v>
      </c>
      <c r="B59" s="59" t="s">
        <v>257</v>
      </c>
    </row>
    <row r="60" spans="1:2">
      <c r="B60" s="59" t="s">
        <v>258</v>
      </c>
    </row>
    <row r="61" spans="1:2">
      <c r="B61" s="59" t="s">
        <v>259</v>
      </c>
    </row>
    <row r="63" spans="1:2">
      <c r="A63" s="59" t="s">
        <v>260</v>
      </c>
      <c r="B63" s="59" t="s">
        <v>261</v>
      </c>
    </row>
    <row r="64" spans="1:2">
      <c r="B64" s="59" t="s">
        <v>262</v>
      </c>
    </row>
    <row r="65" spans="1:2">
      <c r="B65" s="59" t="s">
        <v>263</v>
      </c>
    </row>
    <row r="66" spans="1:2">
      <c r="B66" s="59" t="s">
        <v>264</v>
      </c>
    </row>
    <row r="67" spans="1:2">
      <c r="B67" s="59" t="s">
        <v>265</v>
      </c>
    </row>
    <row r="68" spans="1:2">
      <c r="B68" s="59" t="s">
        <v>266</v>
      </c>
    </row>
    <row r="69" spans="1:2">
      <c r="B69" s="59" t="s">
        <v>267</v>
      </c>
    </row>
    <row r="70" spans="1:2">
      <c r="B70" s="59" t="s">
        <v>268</v>
      </c>
    </row>
    <row r="72" spans="1:2">
      <c r="A72" s="59" t="s">
        <v>269</v>
      </c>
      <c r="B72" s="59" t="s">
        <v>270</v>
      </c>
    </row>
    <row r="73" spans="1:2">
      <c r="B73" s="59" t="s">
        <v>271</v>
      </c>
    </row>
    <row r="74" spans="1:2">
      <c r="B74" s="59" t="s">
        <v>272</v>
      </c>
    </row>
    <row r="75" spans="1:2">
      <c r="A75" s="60"/>
      <c r="B75" s="59" t="s">
        <v>273</v>
      </c>
    </row>
    <row r="76" spans="1:2">
      <c r="A76" s="60"/>
      <c r="B76" s="59" t="s">
        <v>274</v>
      </c>
    </row>
    <row r="78" spans="1:2">
      <c r="A78" s="59" t="s">
        <v>23</v>
      </c>
      <c r="B78" s="59" t="s">
        <v>275</v>
      </c>
    </row>
    <row r="79" spans="1:2">
      <c r="B79" s="59" t="s">
        <v>276</v>
      </c>
    </row>
    <row r="80" spans="1:2">
      <c r="B80" s="59" t="s">
        <v>277</v>
      </c>
    </row>
    <row r="81" spans="1:2">
      <c r="B81" s="59" t="s">
        <v>278</v>
      </c>
    </row>
    <row r="83" spans="1:2">
      <c r="A83" s="59" t="s">
        <v>279</v>
      </c>
      <c r="B83" s="59" t="s">
        <v>280</v>
      </c>
    </row>
    <row r="84" spans="1:2">
      <c r="B84" s="59" t="s">
        <v>281</v>
      </c>
    </row>
    <row r="85" spans="1:2">
      <c r="B85" s="59" t="s">
        <v>282</v>
      </c>
    </row>
    <row r="86" spans="1:2">
      <c r="B86" s="59" t="s">
        <v>283</v>
      </c>
    </row>
    <row r="87" spans="1:2">
      <c r="B87" s="59" t="s">
        <v>284</v>
      </c>
    </row>
    <row r="89" spans="1:2">
      <c r="A89" s="59" t="s">
        <v>285</v>
      </c>
      <c r="B89" s="59" t="s">
        <v>286</v>
      </c>
    </row>
    <row r="90" spans="1:2">
      <c r="B90" s="59" t="s">
        <v>287</v>
      </c>
    </row>
    <row r="91" spans="1:2">
      <c r="B91" s="59" t="s">
        <v>288</v>
      </c>
    </row>
    <row r="92" spans="1:2">
      <c r="B92" s="59" t="s">
        <v>289</v>
      </c>
    </row>
    <row r="94" spans="1:2">
      <c r="A94" s="59" t="s">
        <v>290</v>
      </c>
      <c r="B94" s="59" t="s">
        <v>291</v>
      </c>
    </row>
    <row r="96" spans="1:2">
      <c r="A96" s="59" t="s">
        <v>292</v>
      </c>
      <c r="B96" s="59" t="s">
        <v>293</v>
      </c>
    </row>
    <row r="97" spans="1:2">
      <c r="B97" s="59" t="s">
        <v>294</v>
      </c>
    </row>
    <row r="98" spans="1:2">
      <c r="B98" s="59" t="s">
        <v>295</v>
      </c>
    </row>
    <row r="99" spans="1:2">
      <c r="B99" s="59" t="s">
        <v>296</v>
      </c>
    </row>
    <row r="100" spans="1:2">
      <c r="B100" s="59" t="s">
        <v>297</v>
      </c>
    </row>
    <row r="101" spans="1:2">
      <c r="B101" s="59" t="s">
        <v>298</v>
      </c>
    </row>
    <row r="102" spans="1:2">
      <c r="B102" s="59" t="s">
        <v>299</v>
      </c>
    </row>
    <row r="104" spans="1:2">
      <c r="A104" s="59" t="s">
        <v>300</v>
      </c>
      <c r="B104" s="59" t="s">
        <v>301</v>
      </c>
    </row>
    <row r="105" spans="1:2">
      <c r="B105" s="59" t="s">
        <v>302</v>
      </c>
    </row>
    <row r="106" spans="1:2">
      <c r="B106" s="59" t="s">
        <v>303</v>
      </c>
    </row>
    <row r="107" spans="1:2">
      <c r="B107" s="59" t="s">
        <v>304</v>
      </c>
    </row>
    <row r="110" spans="1:2">
      <c r="A110" s="59" t="s">
        <v>305</v>
      </c>
    </row>
    <row r="111" spans="1:2">
      <c r="A111" s="55" t="s">
        <v>306</v>
      </c>
    </row>
  </sheetData>
  <hyperlinks>
    <hyperlink ref="A111" r:id="rId1"/>
  </hyperlinks>
  <pageMargins left="0.78740157480314965" right="0.59055118110236227" top="0.78740157480314965" bottom="0.78740157480314965" header="0.11811023622047245" footer="0.11811023622047245"/>
  <pageSetup paperSize="9" scale="90" orientation="portrait" r:id="rId2"/>
  <headerFooter alignWithMargins="0">
    <oddFooter>&amp;L&amp;"MetaNormalLF-Roman,Standard"&amp;9Statistisches Bundesamt, Tabellen zu den UGR, Teil 1, 2018</oddFooter>
  </headerFooter>
  <rowBreaks count="1" manualBreakCount="1">
    <brk id="62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90"/>
  <sheetViews>
    <sheetView workbookViewId="0"/>
  </sheetViews>
  <sheetFormatPr baseColWidth="10" defaultRowHeight="12.75" outlineLevelCol="1"/>
  <cols>
    <col min="1" max="1" width="57.28515625" style="59" customWidth="1"/>
    <col min="2" max="2" width="14.28515625" style="59" customWidth="1"/>
    <col min="3" max="3" width="10.7109375" style="59" customWidth="1"/>
    <col min="4" max="6" width="8.7109375" style="59" hidden="1" customWidth="1" outlineLevel="1"/>
    <col min="7" max="7" width="10.7109375" style="59" customWidth="1" outlineLevel="1"/>
    <col min="8" max="9" width="8.7109375" style="59" hidden="1" customWidth="1" outlineLevel="1"/>
    <col min="10" max="11" width="8.7109375" style="91" hidden="1" customWidth="1" outlineLevel="1"/>
    <col min="12" max="12" width="10.7109375" style="59" customWidth="1" collapsed="1"/>
    <col min="13" max="14" width="8.7109375" style="59" hidden="1" customWidth="1" outlineLevel="1"/>
    <col min="15" max="16" width="8.7109375" style="91" hidden="1" customWidth="1" outlineLevel="1"/>
    <col min="17" max="17" width="10.7109375" style="91" customWidth="1" collapsed="1"/>
    <col min="18" max="21" width="9.7109375" style="91" hidden="1" customWidth="1"/>
    <col min="22" max="22" width="10.7109375" style="91" customWidth="1"/>
    <col min="23" max="26" width="9.7109375" style="91" hidden="1" customWidth="1"/>
    <col min="27" max="29" width="10.7109375" style="91" customWidth="1"/>
    <col min="30" max="16384" width="11.42578125" style="59"/>
  </cols>
  <sheetData>
    <row r="1" spans="1:29" s="66" customFormat="1" ht="20.100000000000001" customHeight="1">
      <c r="A1" s="95" t="s">
        <v>342</v>
      </c>
      <c r="B1" s="64"/>
      <c r="C1" s="65"/>
      <c r="D1" s="65"/>
      <c r="E1" s="65"/>
      <c r="I1" s="65"/>
      <c r="J1" s="62"/>
      <c r="K1" s="63"/>
      <c r="L1" s="65"/>
      <c r="M1" s="65"/>
      <c r="O1" s="67"/>
      <c r="P1" s="67"/>
      <c r="Q1" s="67"/>
      <c r="R1" s="67"/>
      <c r="S1" s="95"/>
      <c r="T1" s="67"/>
      <c r="U1" s="67"/>
      <c r="V1" s="67"/>
      <c r="W1" s="67"/>
      <c r="X1" s="67"/>
      <c r="Y1" s="67"/>
      <c r="Z1" s="67"/>
      <c r="AA1" s="67"/>
      <c r="AB1" s="67"/>
      <c r="AC1" s="67"/>
    </row>
    <row r="2" spans="1:29" s="66" customFormat="1" ht="16.5" customHeight="1">
      <c r="A2" s="63"/>
      <c r="B2" s="65"/>
      <c r="C2" s="65"/>
      <c r="D2" s="65"/>
      <c r="E2" s="65"/>
      <c r="F2" s="65"/>
      <c r="G2" s="65"/>
      <c r="H2" s="65"/>
      <c r="I2" s="65"/>
      <c r="J2" s="63"/>
      <c r="K2" s="63"/>
      <c r="L2" s="65"/>
      <c r="M2" s="65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  <c r="AC2" s="67"/>
    </row>
    <row r="3" spans="1:29" s="66" customFormat="1" ht="12" customHeight="1">
      <c r="A3" s="65"/>
      <c r="B3" s="65"/>
      <c r="C3" s="65"/>
      <c r="D3" s="65"/>
      <c r="E3" s="65"/>
      <c r="F3" s="68"/>
      <c r="G3" s="68"/>
      <c r="H3" s="65"/>
      <c r="I3" s="65"/>
      <c r="J3" s="63"/>
      <c r="K3" s="63"/>
      <c r="L3" s="65"/>
      <c r="M3" s="65"/>
      <c r="O3" s="67"/>
      <c r="P3" s="67"/>
      <c r="Q3" s="67"/>
      <c r="R3" s="96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</row>
    <row r="4" spans="1:29" s="74" customFormat="1" ht="27" customHeight="1">
      <c r="A4" s="73" t="s">
        <v>316</v>
      </c>
      <c r="B4" s="70" t="s">
        <v>317</v>
      </c>
      <c r="C4" s="70">
        <v>1991</v>
      </c>
      <c r="D4" s="70">
        <v>1992</v>
      </c>
      <c r="E4" s="70">
        <v>1993</v>
      </c>
      <c r="F4" s="70">
        <v>1994</v>
      </c>
      <c r="G4" s="70">
        <v>1995</v>
      </c>
      <c r="H4" s="71">
        <v>1996</v>
      </c>
      <c r="I4" s="72">
        <v>1997</v>
      </c>
      <c r="J4" s="73">
        <v>1998</v>
      </c>
      <c r="K4" s="70">
        <v>1999</v>
      </c>
      <c r="L4" s="70">
        <v>2000</v>
      </c>
      <c r="M4" s="70">
        <v>2001</v>
      </c>
      <c r="N4" s="70">
        <v>2002</v>
      </c>
      <c r="O4" s="70">
        <v>2003</v>
      </c>
      <c r="P4" s="70">
        <v>2004</v>
      </c>
      <c r="Q4" s="72">
        <v>2005</v>
      </c>
      <c r="R4" s="70">
        <v>2006</v>
      </c>
      <c r="S4" s="73">
        <v>2007</v>
      </c>
      <c r="T4" s="72">
        <v>2008</v>
      </c>
      <c r="U4" s="72">
        <v>2009</v>
      </c>
      <c r="V4" s="72">
        <v>2010</v>
      </c>
      <c r="W4" s="72">
        <v>2011</v>
      </c>
      <c r="X4" s="72">
        <v>2012</v>
      </c>
      <c r="Y4" s="72">
        <v>2013</v>
      </c>
      <c r="Z4" s="72">
        <v>2014</v>
      </c>
      <c r="AA4" s="72">
        <v>2015</v>
      </c>
      <c r="AB4" s="72">
        <v>2016</v>
      </c>
      <c r="AC4" s="72">
        <v>2017</v>
      </c>
    </row>
    <row r="5" spans="1:29" s="76" customFormat="1" ht="35.1" customHeight="1">
      <c r="A5" s="246" t="s">
        <v>339</v>
      </c>
      <c r="B5" s="75" t="s">
        <v>318</v>
      </c>
      <c r="C5" s="92">
        <v>79.972999999999999</v>
      </c>
      <c r="D5" s="92">
        <v>80.5</v>
      </c>
      <c r="E5" s="92">
        <v>80.945999999999998</v>
      </c>
      <c r="F5" s="92">
        <v>81.147000000000006</v>
      </c>
      <c r="G5" s="92">
        <v>81.308000000000007</v>
      </c>
      <c r="H5" s="92">
        <v>81.465999999999994</v>
      </c>
      <c r="I5" s="92">
        <v>81.510000000000005</v>
      </c>
      <c r="J5" s="92">
        <v>81.445999999999998</v>
      </c>
      <c r="K5" s="92">
        <v>81.421999999999997</v>
      </c>
      <c r="L5" s="92">
        <v>81.456999999999994</v>
      </c>
      <c r="M5" s="92">
        <v>81.516999999999996</v>
      </c>
      <c r="N5" s="92">
        <v>81.578000000000003</v>
      </c>
      <c r="O5" s="92">
        <v>81.549000000000007</v>
      </c>
      <c r="P5" s="92">
        <v>81.456000000000003</v>
      </c>
      <c r="Q5" s="92">
        <v>81.337000000000003</v>
      </c>
      <c r="R5" s="92">
        <v>81.173000000000002</v>
      </c>
      <c r="S5" s="92">
        <v>80.992000000000004</v>
      </c>
      <c r="T5" s="92">
        <v>80.763999999999996</v>
      </c>
      <c r="U5" s="92">
        <v>80.483000000000004</v>
      </c>
      <c r="V5" s="92">
        <v>80.284000000000006</v>
      </c>
      <c r="W5" s="92">
        <v>80.275000000000006</v>
      </c>
      <c r="X5" s="92">
        <v>80.426000000000002</v>
      </c>
      <c r="Y5" s="92">
        <v>80.646000000000001</v>
      </c>
      <c r="Z5" s="92">
        <v>80.983000000000004</v>
      </c>
      <c r="AA5" s="92">
        <v>81.686999999999998</v>
      </c>
      <c r="AB5" s="92">
        <v>82.349000000000004</v>
      </c>
      <c r="AC5" s="92">
        <v>82.659000000000006</v>
      </c>
    </row>
    <row r="6" spans="1:29" s="76" customFormat="1" ht="15" customHeight="1">
      <c r="A6" s="247" t="s">
        <v>238</v>
      </c>
      <c r="B6" s="77" t="s">
        <v>318</v>
      </c>
      <c r="C6" s="92">
        <v>41.023000000000003</v>
      </c>
      <c r="D6" s="92">
        <v>40.878999999999998</v>
      </c>
      <c r="E6" s="92">
        <v>40.835999999999999</v>
      </c>
      <c r="F6" s="92">
        <v>41.085999999999999</v>
      </c>
      <c r="G6" s="92">
        <v>41.09</v>
      </c>
      <c r="H6" s="92">
        <v>41.360999999999997</v>
      </c>
      <c r="I6" s="92">
        <v>41.625</v>
      </c>
      <c r="J6" s="92">
        <v>41.997</v>
      </c>
      <c r="K6" s="92">
        <v>42.292999999999999</v>
      </c>
      <c r="L6" s="92">
        <v>42.905999999999999</v>
      </c>
      <c r="M6" s="92">
        <v>42.725999999999999</v>
      </c>
      <c r="N6" s="92">
        <v>42.874000000000002</v>
      </c>
      <c r="O6" s="92">
        <v>42.884999999999998</v>
      </c>
      <c r="P6" s="92">
        <v>43.344999999999999</v>
      </c>
      <c r="Q6" s="92">
        <v>43.725999999999999</v>
      </c>
      <c r="R6" s="92">
        <v>43.662999999999997</v>
      </c>
      <c r="S6" s="92">
        <v>43.731999999999999</v>
      </c>
      <c r="T6" s="92">
        <v>43.823</v>
      </c>
      <c r="U6" s="92">
        <v>43.942999999999998</v>
      </c>
      <c r="V6" s="92">
        <v>43.804000000000002</v>
      </c>
      <c r="W6" s="92">
        <v>43.933</v>
      </c>
      <c r="X6" s="92">
        <v>44.23</v>
      </c>
      <c r="Y6" s="92">
        <v>44.439</v>
      </c>
      <c r="Z6" s="92">
        <v>44.697000000000003</v>
      </c>
      <c r="AA6" s="92">
        <v>44.942999999999998</v>
      </c>
      <c r="AB6" s="92">
        <v>45.323999999999998</v>
      </c>
      <c r="AC6" s="92">
        <v>45.776000000000003</v>
      </c>
    </row>
    <row r="7" spans="1:29" s="76" customFormat="1" ht="15" customHeight="1">
      <c r="A7" s="247" t="s">
        <v>319</v>
      </c>
      <c r="B7" s="77" t="s">
        <v>318</v>
      </c>
      <c r="C7" s="92">
        <v>38.850999999999999</v>
      </c>
      <c r="D7" s="92">
        <v>38.305999999999997</v>
      </c>
      <c r="E7" s="92">
        <v>37.786000000000001</v>
      </c>
      <c r="F7" s="92">
        <v>37.78</v>
      </c>
      <c r="G7" s="92">
        <v>37.884999999999998</v>
      </c>
      <c r="H7" s="92">
        <v>37.89</v>
      </c>
      <c r="I7" s="92">
        <v>37.860999999999997</v>
      </c>
      <c r="J7" s="92">
        <v>38.314999999999998</v>
      </c>
      <c r="K7" s="92">
        <v>38.927</v>
      </c>
      <c r="L7" s="92">
        <v>39.792000000000002</v>
      </c>
      <c r="M7" s="92">
        <v>39.667000000000002</v>
      </c>
      <c r="N7" s="92">
        <v>39.497999999999998</v>
      </c>
      <c r="O7" s="92">
        <v>39.075000000000003</v>
      </c>
      <c r="P7" s="92">
        <v>39.218000000000004</v>
      </c>
      <c r="Q7" s="92">
        <v>39.22</v>
      </c>
      <c r="R7" s="92">
        <v>39.558999999999997</v>
      </c>
      <c r="S7" s="92">
        <v>40.259</v>
      </c>
      <c r="T7" s="92">
        <v>40.805</v>
      </c>
      <c r="U7" s="92">
        <v>40.844999999999999</v>
      </c>
      <c r="V7" s="92">
        <v>40.982999999999997</v>
      </c>
      <c r="W7" s="92">
        <v>41.533999999999999</v>
      </c>
      <c r="X7" s="92">
        <v>42.006</v>
      </c>
      <c r="Y7" s="92">
        <v>42.256999999999998</v>
      </c>
      <c r="Z7" s="92">
        <v>42.606999999999999</v>
      </c>
      <c r="AA7" s="92">
        <v>42.993000000000002</v>
      </c>
      <c r="AB7" s="92">
        <v>43.55</v>
      </c>
      <c r="AC7" s="92">
        <v>44.155000000000001</v>
      </c>
    </row>
    <row r="8" spans="1:29" s="76" customFormat="1" ht="15" customHeight="1">
      <c r="A8" s="247" t="s">
        <v>320</v>
      </c>
      <c r="B8" s="77" t="s">
        <v>318</v>
      </c>
      <c r="C8" s="92">
        <v>2.1720000000000002</v>
      </c>
      <c r="D8" s="92">
        <v>2.573</v>
      </c>
      <c r="E8" s="92">
        <v>3.05</v>
      </c>
      <c r="F8" s="92">
        <v>3.306</v>
      </c>
      <c r="G8" s="92">
        <v>3.2050000000000001</v>
      </c>
      <c r="H8" s="92">
        <v>3.4710000000000001</v>
      </c>
      <c r="I8" s="92">
        <v>3.7639999999999998</v>
      </c>
      <c r="J8" s="92">
        <v>3.6819999999999999</v>
      </c>
      <c r="K8" s="92">
        <v>3.3660000000000001</v>
      </c>
      <c r="L8" s="92">
        <v>3.1139999999999999</v>
      </c>
      <c r="M8" s="92">
        <v>3.0590000000000002</v>
      </c>
      <c r="N8" s="92">
        <v>3.3759999999999999</v>
      </c>
      <c r="O8" s="92">
        <v>3.81</v>
      </c>
      <c r="P8" s="92">
        <v>4.1269999999999998</v>
      </c>
      <c r="Q8" s="92">
        <v>4.5060000000000002</v>
      </c>
      <c r="R8" s="92">
        <v>4.1040000000000001</v>
      </c>
      <c r="S8" s="92">
        <v>3.4729999999999999</v>
      </c>
      <c r="T8" s="92">
        <v>3.0179999999999998</v>
      </c>
      <c r="U8" s="92">
        <v>3.0979999999999999</v>
      </c>
      <c r="V8" s="92">
        <v>2.8210000000000002</v>
      </c>
      <c r="W8" s="92">
        <v>2.399</v>
      </c>
      <c r="X8" s="92">
        <v>2.2240000000000002</v>
      </c>
      <c r="Y8" s="92">
        <v>2.1819999999999999</v>
      </c>
      <c r="Z8" s="92">
        <v>2.09</v>
      </c>
      <c r="AA8" s="92">
        <v>1.95</v>
      </c>
      <c r="AB8" s="92">
        <v>1.774</v>
      </c>
      <c r="AC8" s="92">
        <v>1.621</v>
      </c>
    </row>
    <row r="9" spans="1:29" s="76" customFormat="1" ht="15" customHeight="1">
      <c r="A9" s="248" t="s">
        <v>321</v>
      </c>
      <c r="B9" s="77" t="s">
        <v>322</v>
      </c>
      <c r="C9" s="93">
        <v>5.294590839285279</v>
      </c>
      <c r="D9" s="93">
        <v>6.2941852785048562</v>
      </c>
      <c r="E9" s="93">
        <v>7.4688999902047204</v>
      </c>
      <c r="F9" s="93">
        <v>8.0465365331256393</v>
      </c>
      <c r="G9" s="93">
        <v>7.7999513263567772</v>
      </c>
      <c r="H9" s="93">
        <v>8.3919634438238919</v>
      </c>
      <c r="I9" s="93">
        <v>9.0426426426426421</v>
      </c>
      <c r="J9" s="93">
        <v>8.7672929018739438</v>
      </c>
      <c r="K9" s="93">
        <v>7.9587638616319483</v>
      </c>
      <c r="L9" s="93">
        <v>7.257726192140959</v>
      </c>
      <c r="M9" s="93">
        <v>7.1595749660628192</v>
      </c>
      <c r="N9" s="93">
        <v>7.8742361337873765</v>
      </c>
      <c r="O9" s="93">
        <v>8.8842252535851696</v>
      </c>
      <c r="P9" s="93">
        <v>9.5212827315722688</v>
      </c>
      <c r="Q9" s="93">
        <v>10.305081644787998</v>
      </c>
      <c r="R9" s="93">
        <v>9.3992625334951789</v>
      </c>
      <c r="S9" s="93">
        <v>7.9415530961309795</v>
      </c>
      <c r="T9" s="93">
        <v>6.8867946055724163</v>
      </c>
      <c r="U9" s="93">
        <v>7.0500420999931732</v>
      </c>
      <c r="V9" s="93">
        <v>6.4400511368824773</v>
      </c>
      <c r="W9" s="93">
        <v>5.4605877131085974</v>
      </c>
      <c r="X9" s="93">
        <v>5.0282613610671492</v>
      </c>
      <c r="Y9" s="93">
        <v>4.9101014874322102</v>
      </c>
      <c r="Z9" s="93">
        <v>4.675929033268452</v>
      </c>
      <c r="AA9" s="93">
        <v>4.3388291836326012</v>
      </c>
      <c r="AB9" s="93">
        <v>3.9140411261141996</v>
      </c>
      <c r="AC9" s="93">
        <v>3.5411569381335197</v>
      </c>
    </row>
    <row r="10" spans="1:29" s="76" customFormat="1" ht="15" customHeight="1">
      <c r="A10" s="247" t="s">
        <v>323</v>
      </c>
      <c r="B10" s="77" t="s">
        <v>324</v>
      </c>
      <c r="C10" s="94">
        <v>857.85</v>
      </c>
      <c r="D10" s="94">
        <v>918.11500000000001</v>
      </c>
      <c r="E10" s="94">
        <v>955.73900000000003</v>
      </c>
      <c r="F10" s="94">
        <v>990.63</v>
      </c>
      <c r="G10" s="94">
        <v>1021.579</v>
      </c>
      <c r="H10" s="94">
        <v>1046.2940000000001</v>
      </c>
      <c r="I10" s="94">
        <v>1066.7860000000001</v>
      </c>
      <c r="J10" s="94">
        <v>1084.941</v>
      </c>
      <c r="K10" s="94">
        <v>1113.5319999999999</v>
      </c>
      <c r="L10" s="94">
        <v>1144.713</v>
      </c>
      <c r="M10" s="94">
        <v>1184.3520000000001</v>
      </c>
      <c r="N10" s="94">
        <v>1188.7139999999999</v>
      </c>
      <c r="O10" s="94">
        <v>1208.4580000000001</v>
      </c>
      <c r="P10" s="94">
        <v>1232.1479999999999</v>
      </c>
      <c r="Q10" s="94">
        <v>1258.4690000000001</v>
      </c>
      <c r="R10" s="94">
        <v>1294.2629999999999</v>
      </c>
      <c r="S10" s="94">
        <v>1314.268</v>
      </c>
      <c r="T10" s="94">
        <v>1343.2439999999999</v>
      </c>
      <c r="U10" s="94">
        <v>1340.434</v>
      </c>
      <c r="V10" s="94">
        <v>1372.877</v>
      </c>
      <c r="W10" s="94">
        <v>1418.51</v>
      </c>
      <c r="X10" s="94">
        <v>1455.2550000000001</v>
      </c>
      <c r="Y10" s="94">
        <v>1472.4359999999999</v>
      </c>
      <c r="Z10" s="94">
        <v>1503.498</v>
      </c>
      <c r="AA10" s="94">
        <v>1540.2750000000001</v>
      </c>
      <c r="AB10" s="94">
        <v>1582.923</v>
      </c>
      <c r="AC10" s="94">
        <v>1636.8150000000001</v>
      </c>
    </row>
    <row r="11" spans="1:29" s="76" customFormat="1" ht="15" customHeight="1">
      <c r="A11" s="247" t="s">
        <v>325</v>
      </c>
      <c r="B11" s="77" t="s">
        <v>326</v>
      </c>
      <c r="C11" s="92">
        <v>85.556814669825897</v>
      </c>
      <c r="D11" s="92">
        <v>87.720201916142997</v>
      </c>
      <c r="E11" s="92">
        <v>87.864427732564138</v>
      </c>
      <c r="F11" s="92">
        <v>89.110950860203985</v>
      </c>
      <c r="G11" s="92">
        <v>90.604718244565788</v>
      </c>
      <c r="H11" s="92">
        <v>91.964561656536532</v>
      </c>
      <c r="I11" s="92">
        <v>92.747501802822711</v>
      </c>
      <c r="J11" s="92">
        <v>93.942515710312151</v>
      </c>
      <c r="K11" s="92">
        <v>96.136808488719481</v>
      </c>
      <c r="L11" s="92">
        <v>98.104460698465033</v>
      </c>
      <c r="M11" s="92">
        <v>99.866076027608955</v>
      </c>
      <c r="N11" s="92">
        <v>98.918306376841457</v>
      </c>
      <c r="O11" s="92">
        <v>98.640156588029257</v>
      </c>
      <c r="P11" s="92">
        <v>99.340681982074813</v>
      </c>
      <c r="Q11" s="92">
        <v>100</v>
      </c>
      <c r="R11" s="92">
        <v>101.75131348511384</v>
      </c>
      <c r="S11" s="92">
        <v>101.6173895127228</v>
      </c>
      <c r="T11" s="92">
        <v>102.12217987019676</v>
      </c>
      <c r="U11" s="92">
        <v>102.41063150303904</v>
      </c>
      <c r="V11" s="92">
        <v>103.01844030081386</v>
      </c>
      <c r="W11" s="92">
        <v>104.35768002472443</v>
      </c>
      <c r="X11" s="92">
        <v>105.58359946430411</v>
      </c>
      <c r="Y11" s="92">
        <v>105.7587308128155</v>
      </c>
      <c r="Z11" s="92">
        <v>107.03615947254559</v>
      </c>
      <c r="AA11" s="92">
        <v>109.10683012259194</v>
      </c>
      <c r="AB11" s="92">
        <v>111.39383949727002</v>
      </c>
      <c r="AC11" s="92">
        <v>113.39239723910579</v>
      </c>
    </row>
    <row r="12" spans="1:29" s="79" customFormat="1" ht="15" customHeight="1">
      <c r="A12" s="249" t="s">
        <v>327</v>
      </c>
      <c r="B12" s="77" t="s">
        <v>328</v>
      </c>
      <c r="C12" s="92">
        <v>60.261000000000003</v>
      </c>
      <c r="D12" s="92">
        <v>59.902000000000001</v>
      </c>
      <c r="E12" s="92">
        <v>58.25</v>
      </c>
      <c r="F12" s="92">
        <v>58.104999999999997</v>
      </c>
      <c r="G12" s="92">
        <v>57.999000000000002</v>
      </c>
      <c r="H12" s="92">
        <v>57.351999999999997</v>
      </c>
      <c r="I12" s="92">
        <v>56.906999999999996</v>
      </c>
      <c r="J12" s="92">
        <v>57.363999999999997</v>
      </c>
      <c r="K12" s="92">
        <v>57.716000000000001</v>
      </c>
      <c r="L12" s="92">
        <v>57.96</v>
      </c>
      <c r="M12" s="92">
        <v>57.401000000000003</v>
      </c>
      <c r="N12" s="92">
        <v>56.704999999999998</v>
      </c>
      <c r="O12" s="92">
        <v>55.85</v>
      </c>
      <c r="P12" s="92">
        <v>55.945999999999998</v>
      </c>
      <c r="Q12" s="92">
        <v>55.5</v>
      </c>
      <c r="R12" s="92">
        <v>56.466999999999999</v>
      </c>
      <c r="S12" s="92">
        <v>57.436999999999998</v>
      </c>
      <c r="T12" s="92">
        <v>57.95</v>
      </c>
      <c r="U12" s="92">
        <v>56.133000000000003</v>
      </c>
      <c r="V12" s="92">
        <v>57.012999999999998</v>
      </c>
      <c r="W12" s="92">
        <v>57.908999999999999</v>
      </c>
      <c r="X12" s="92">
        <v>57.835000000000001</v>
      </c>
      <c r="Y12" s="92">
        <v>57.667999999999999</v>
      </c>
      <c r="Z12" s="92">
        <v>58.326999999999998</v>
      </c>
      <c r="AA12" s="92">
        <v>58.997</v>
      </c>
      <c r="AB12" s="92">
        <v>59.476999999999997</v>
      </c>
      <c r="AC12" s="92">
        <v>60.222000000000001</v>
      </c>
    </row>
    <row r="13" spans="1:29" s="79" customFormat="1" ht="15" customHeight="1">
      <c r="A13" s="250" t="s">
        <v>329</v>
      </c>
      <c r="B13" s="77" t="s">
        <v>330</v>
      </c>
      <c r="C13" s="94">
        <v>1553.5</v>
      </c>
      <c r="D13" s="94">
        <v>1564.7</v>
      </c>
      <c r="E13" s="94">
        <v>1541.6</v>
      </c>
      <c r="F13" s="94">
        <v>1537.3</v>
      </c>
      <c r="G13" s="94">
        <v>1528</v>
      </c>
      <c r="H13" s="94">
        <v>1510.5</v>
      </c>
      <c r="I13" s="94">
        <v>1499.6</v>
      </c>
      <c r="J13" s="94">
        <v>1493.6</v>
      </c>
      <c r="K13" s="94">
        <v>1478.7</v>
      </c>
      <c r="L13" s="94">
        <v>1452</v>
      </c>
      <c r="M13" s="94">
        <v>1441.9</v>
      </c>
      <c r="N13" s="94">
        <v>1430.9</v>
      </c>
      <c r="O13" s="94">
        <v>1424.8</v>
      </c>
      <c r="P13" s="94">
        <v>1422.2</v>
      </c>
      <c r="Q13" s="94">
        <v>1411.3</v>
      </c>
      <c r="R13" s="94">
        <v>1424.7</v>
      </c>
      <c r="S13" s="94">
        <v>1424.4</v>
      </c>
      <c r="T13" s="94">
        <v>1418.4</v>
      </c>
      <c r="U13" s="94">
        <v>1372.7</v>
      </c>
      <c r="V13" s="94">
        <v>1389.9</v>
      </c>
      <c r="W13" s="94">
        <v>1392.8</v>
      </c>
      <c r="X13" s="94">
        <v>1375</v>
      </c>
      <c r="Y13" s="94">
        <v>1362.7</v>
      </c>
      <c r="Z13" s="94">
        <v>1366.9</v>
      </c>
      <c r="AA13" s="94">
        <v>1369.8</v>
      </c>
      <c r="AB13" s="94">
        <v>1362.8</v>
      </c>
      <c r="AC13" s="94">
        <v>1360.4</v>
      </c>
    </row>
    <row r="14" spans="1:29" s="79" customFormat="1" ht="15" customHeight="1">
      <c r="A14" s="249" t="s">
        <v>331</v>
      </c>
      <c r="B14" s="77" t="s">
        <v>324</v>
      </c>
      <c r="C14" s="92">
        <v>246.01000000000008</v>
      </c>
      <c r="D14" s="92">
        <v>267.17199999999997</v>
      </c>
      <c r="E14" s="92">
        <v>284.69400000000041</v>
      </c>
      <c r="F14" s="92">
        <v>296.39000000000016</v>
      </c>
      <c r="G14" s="92">
        <v>307.41700000000014</v>
      </c>
      <c r="H14" s="92">
        <v>315.08800000000014</v>
      </c>
      <c r="I14" s="92">
        <v>323.25700000000023</v>
      </c>
      <c r="J14" s="92">
        <v>331.15900000000016</v>
      </c>
      <c r="K14" s="92">
        <v>339.62199999999984</v>
      </c>
      <c r="L14" s="92">
        <v>354.35400000000016</v>
      </c>
      <c r="M14" s="92">
        <v>366.28300000000024</v>
      </c>
      <c r="N14" s="92">
        <v>374.5710000000002</v>
      </c>
      <c r="O14" s="92">
        <v>378.70499999999998</v>
      </c>
      <c r="P14" s="92">
        <v>385.89699999999993</v>
      </c>
      <c r="Q14" s="92">
        <v>392.80599999999976</v>
      </c>
      <c r="R14" s="92">
        <v>402.815</v>
      </c>
      <c r="S14" s="92">
        <v>423.03200000000032</v>
      </c>
      <c r="T14" s="92">
        <v>440.30400000000003</v>
      </c>
      <c r="U14" s="92">
        <v>450.79399999999964</v>
      </c>
      <c r="V14" s="92">
        <v>459.72499999999997</v>
      </c>
      <c r="W14" s="92">
        <v>475.53899999999993</v>
      </c>
      <c r="X14" s="92">
        <v>492.27800000000013</v>
      </c>
      <c r="Y14" s="92">
        <v>506.19200000000001</v>
      </c>
      <c r="Z14" s="92">
        <v>520.85400000000004</v>
      </c>
      <c r="AA14" s="92">
        <v>536.35699999999986</v>
      </c>
      <c r="AB14" s="92">
        <v>552.07499999999982</v>
      </c>
      <c r="AC14" s="92">
        <v>573.13400000000001</v>
      </c>
    </row>
    <row r="15" spans="1:29" s="79" customFormat="1" ht="15" customHeight="1">
      <c r="A15" s="249" t="s">
        <v>332</v>
      </c>
      <c r="B15" s="77" t="s">
        <v>324</v>
      </c>
      <c r="C15" s="92">
        <v>259.91919210958889</v>
      </c>
      <c r="D15" s="92">
        <v>273.00555090410938</v>
      </c>
      <c r="E15" s="92">
        <v>283.98259528767107</v>
      </c>
      <c r="F15" s="92">
        <v>293.06556142465735</v>
      </c>
      <c r="G15" s="92">
        <v>301.80414969862994</v>
      </c>
      <c r="H15" s="92">
        <v>310.19836010958892</v>
      </c>
      <c r="I15" s="92">
        <v>318.59257052054778</v>
      </c>
      <c r="J15" s="92">
        <v>328.01991452054773</v>
      </c>
      <c r="K15" s="92">
        <v>338.99695890410942</v>
      </c>
      <c r="L15" s="92">
        <v>351.30846750684913</v>
      </c>
      <c r="M15" s="92">
        <v>363.70607057534221</v>
      </c>
      <c r="N15" s="92">
        <v>373.56388690410938</v>
      </c>
      <c r="O15" s="92">
        <v>380.79582202739698</v>
      </c>
      <c r="P15" s="92">
        <v>386.73634016438336</v>
      </c>
      <c r="Q15" s="92">
        <v>392.80599999999976</v>
      </c>
      <c r="R15" s="92">
        <v>400.08098235616416</v>
      </c>
      <c r="S15" s="92">
        <v>409.33613742465735</v>
      </c>
      <c r="T15" s="92">
        <v>419.19395375342435</v>
      </c>
      <c r="U15" s="92">
        <v>425.82322761643809</v>
      </c>
      <c r="V15" s="92">
        <v>430.47232876712303</v>
      </c>
      <c r="W15" s="92">
        <v>436.71417753424635</v>
      </c>
      <c r="X15" s="92">
        <v>443.60173479452021</v>
      </c>
      <c r="Y15" s="92">
        <v>449.32701676712298</v>
      </c>
      <c r="Z15" s="92">
        <v>455.13839320547913</v>
      </c>
      <c r="AA15" s="92">
        <v>462.11204493150649</v>
      </c>
      <c r="AB15" s="92">
        <v>470.03273578082155</v>
      </c>
      <c r="AC15" s="92">
        <v>478.55608789041065</v>
      </c>
    </row>
    <row r="16" spans="1:29" s="76" customFormat="1" ht="15" customHeight="1">
      <c r="A16" s="251" t="s">
        <v>333</v>
      </c>
      <c r="B16" s="81" t="s">
        <v>326</v>
      </c>
      <c r="C16" s="92">
        <v>84.008506113769272</v>
      </c>
      <c r="D16" s="92">
        <v>85.624667729930891</v>
      </c>
      <c r="E16" s="92">
        <v>84.805954279638499</v>
      </c>
      <c r="F16" s="92">
        <v>86.889952153110045</v>
      </c>
      <c r="G16" s="92">
        <v>88.399787347155765</v>
      </c>
      <c r="H16" s="92">
        <v>89.122807017543863</v>
      </c>
      <c r="I16" s="92">
        <v>90.770866560340252</v>
      </c>
      <c r="J16" s="92">
        <v>92.567783094098885</v>
      </c>
      <c r="K16" s="92">
        <v>94.407230196703892</v>
      </c>
      <c r="L16" s="92">
        <v>97.203615098351946</v>
      </c>
      <c r="M16" s="92">
        <v>98.851674641148321</v>
      </c>
      <c r="N16" s="92">
        <v>98.851674641148321</v>
      </c>
      <c r="O16" s="92">
        <v>98.149920255183417</v>
      </c>
      <c r="P16" s="92">
        <v>99.298245614035096</v>
      </c>
      <c r="Q16" s="92">
        <v>100</v>
      </c>
      <c r="R16" s="92">
        <v>103.70015948963318</v>
      </c>
      <c r="S16" s="92">
        <v>107.08133971291866</v>
      </c>
      <c r="T16" s="92">
        <v>108.24029771398192</v>
      </c>
      <c r="U16" s="92">
        <v>102.15842636895269</v>
      </c>
      <c r="V16" s="92">
        <v>106.32642211589581</v>
      </c>
      <c r="W16" s="92">
        <v>110.21796916533759</v>
      </c>
      <c r="X16" s="92">
        <v>110.76023391812866</v>
      </c>
      <c r="Y16" s="92">
        <v>111.30249867091973</v>
      </c>
      <c r="Z16" s="92">
        <v>113.72674109516214</v>
      </c>
      <c r="AA16" s="92">
        <v>115.7044125465178</v>
      </c>
      <c r="AB16" s="92">
        <v>118.29877724614568</v>
      </c>
      <c r="AC16" s="92">
        <v>120.85061137692716</v>
      </c>
    </row>
    <row r="17" spans="1:30" s="76" customFormat="1" ht="15" customHeight="1">
      <c r="A17" s="248" t="s">
        <v>329</v>
      </c>
      <c r="B17" s="77" t="s">
        <v>326</v>
      </c>
      <c r="C17" s="92">
        <v>85.178389398572889</v>
      </c>
      <c r="D17" s="92">
        <v>87.961264016309897</v>
      </c>
      <c r="E17" s="92">
        <v>88.256880733944953</v>
      </c>
      <c r="F17" s="92">
        <v>90.397553516819585</v>
      </c>
      <c r="G17" s="92">
        <v>91.580020387359852</v>
      </c>
      <c r="H17" s="92">
        <v>92.313965341488284</v>
      </c>
      <c r="I17" s="92">
        <v>94.067278287461775</v>
      </c>
      <c r="J17" s="92">
        <v>94.780835881753319</v>
      </c>
      <c r="K17" s="92">
        <v>95.127420998980625</v>
      </c>
      <c r="L17" s="92">
        <v>95.76962283384303</v>
      </c>
      <c r="M17" s="92">
        <v>97.655453618756368</v>
      </c>
      <c r="N17" s="92">
        <v>98.093781855249745</v>
      </c>
      <c r="O17" s="92">
        <v>98.470948012232412</v>
      </c>
      <c r="P17" s="92">
        <v>99.266055045871553</v>
      </c>
      <c r="Q17" s="92">
        <v>100</v>
      </c>
      <c r="R17" s="92">
        <v>102.89500509683995</v>
      </c>
      <c r="S17" s="92">
        <v>104.42405708460755</v>
      </c>
      <c r="T17" s="92">
        <v>104.18960244648319</v>
      </c>
      <c r="U17" s="92">
        <v>98.246687054026509</v>
      </c>
      <c r="V17" s="92">
        <v>101.93679918450562</v>
      </c>
      <c r="W17" s="92">
        <v>104.25076452599389</v>
      </c>
      <c r="X17" s="92">
        <v>103.55759429153926</v>
      </c>
      <c r="Y17" s="92">
        <v>103.4250764525994</v>
      </c>
      <c r="Z17" s="92">
        <v>104.82161060142712</v>
      </c>
      <c r="AA17" s="92">
        <v>105.64729867482161</v>
      </c>
      <c r="AB17" s="92">
        <v>106.60550458715596</v>
      </c>
      <c r="AC17" s="92">
        <v>107.3598369011213</v>
      </c>
    </row>
    <row r="18" spans="1:30" s="76" customFormat="1" ht="15" customHeight="1">
      <c r="A18" s="248" t="s">
        <v>334</v>
      </c>
      <c r="B18" s="77" t="s">
        <v>326</v>
      </c>
      <c r="C18" s="92">
        <v>77.372942759548707</v>
      </c>
      <c r="D18" s="92">
        <v>79.329261981161366</v>
      </c>
      <c r="E18" s="92">
        <v>80.809440016561425</v>
      </c>
      <c r="F18" s="92">
        <v>82.993478935927968</v>
      </c>
      <c r="G18" s="92">
        <v>84.597867715557399</v>
      </c>
      <c r="H18" s="92">
        <v>86.254010971949072</v>
      </c>
      <c r="I18" s="92">
        <v>88.531207949487637</v>
      </c>
      <c r="J18" s="92">
        <v>89.555946589379971</v>
      </c>
      <c r="K18" s="92">
        <v>90.787703136321284</v>
      </c>
      <c r="L18" s="92">
        <v>93.085601904564754</v>
      </c>
      <c r="M18" s="92">
        <v>95.580167684504715</v>
      </c>
      <c r="N18" s="92">
        <v>96.749818859331327</v>
      </c>
      <c r="O18" s="92">
        <v>97.536486906117375</v>
      </c>
      <c r="P18" s="92">
        <v>98.509471069247496</v>
      </c>
      <c r="Q18" s="92">
        <v>100</v>
      </c>
      <c r="R18" s="92">
        <v>101.93561743090778</v>
      </c>
      <c r="S18" s="92">
        <v>103.47790083842253</v>
      </c>
      <c r="T18" s="92">
        <v>103.67456785011903</v>
      </c>
      <c r="U18" s="92">
        <v>101.00403684918746</v>
      </c>
      <c r="V18" s="92">
        <v>103.50895352447986</v>
      </c>
      <c r="W18" s="92">
        <v>105.64123796708415</v>
      </c>
      <c r="X18" s="92">
        <v>106.29334437428837</v>
      </c>
      <c r="Y18" s="92">
        <v>107.12141600248421</v>
      </c>
      <c r="Z18" s="92">
        <v>108.22896180519615</v>
      </c>
      <c r="AA18" s="92">
        <v>108.85001552634304</v>
      </c>
      <c r="AB18" s="92">
        <v>110.39229893385777</v>
      </c>
      <c r="AC18" s="92">
        <v>111.37563399234034</v>
      </c>
    </row>
    <row r="19" spans="1:30" s="76" customFormat="1" ht="15" customHeight="1">
      <c r="A19" s="248" t="s">
        <v>335</v>
      </c>
      <c r="B19" s="77" t="s">
        <v>326</v>
      </c>
      <c r="C19" s="92">
        <v>85.446515135193351</v>
      </c>
      <c r="D19" s="92">
        <v>86.512980717440485</v>
      </c>
      <c r="E19" s="92">
        <v>85.220295163201556</v>
      </c>
      <c r="F19" s="92">
        <v>87.094689216847996</v>
      </c>
      <c r="G19" s="92">
        <v>88.43046428956157</v>
      </c>
      <c r="H19" s="92">
        <v>88.990628029731766</v>
      </c>
      <c r="I19" s="92">
        <v>90.574167833674451</v>
      </c>
      <c r="J19" s="92">
        <v>92.448561887320906</v>
      </c>
      <c r="K19" s="92">
        <v>94.312183561348704</v>
      </c>
      <c r="L19" s="92">
        <v>97.059140364106426</v>
      </c>
      <c r="M19" s="92">
        <v>98.631907788430468</v>
      </c>
      <c r="N19" s="92">
        <v>98.567273510718522</v>
      </c>
      <c r="O19" s="92">
        <v>97.888613594743092</v>
      </c>
      <c r="P19" s="92">
        <v>99.159754389744691</v>
      </c>
      <c r="Q19" s="92">
        <v>100</v>
      </c>
      <c r="R19" s="92">
        <v>103.91037380157275</v>
      </c>
      <c r="S19" s="92">
        <v>107.54066573306042</v>
      </c>
      <c r="T19" s="92">
        <v>109.00570936119789</v>
      </c>
      <c r="U19" s="92">
        <v>103.24248626521599</v>
      </c>
      <c r="V19" s="92">
        <v>107.72379618657762</v>
      </c>
      <c r="W19" s="92">
        <v>111.67725950662502</v>
      </c>
      <c r="X19" s="92">
        <v>112.01120327480341</v>
      </c>
      <c r="Y19" s="92">
        <v>112.25896800603252</v>
      </c>
      <c r="Z19" s="92">
        <v>114.23031347624691</v>
      </c>
      <c r="AA19" s="92">
        <v>115.21060002154478</v>
      </c>
      <c r="AB19" s="92">
        <v>116.84800172358074</v>
      </c>
      <c r="AC19" s="92">
        <v>118.91629861036304</v>
      </c>
    </row>
    <row r="20" spans="1:30" s="76" customFormat="1" ht="15" customHeight="1">
      <c r="A20" s="251" t="s">
        <v>336</v>
      </c>
      <c r="B20" s="77"/>
      <c r="C20" s="92"/>
      <c r="D20" s="92"/>
      <c r="E20" s="92"/>
      <c r="F20" s="92"/>
      <c r="G20" s="92"/>
      <c r="H20" s="92"/>
      <c r="I20" s="92"/>
      <c r="J20" s="92"/>
      <c r="K20" s="92"/>
      <c r="L20" s="92"/>
      <c r="M20" s="92"/>
      <c r="N20" s="92"/>
      <c r="O20" s="92"/>
      <c r="P20" s="92"/>
      <c r="Q20" s="92"/>
      <c r="R20" s="92"/>
      <c r="S20" s="92"/>
      <c r="T20" s="92"/>
      <c r="U20" s="92"/>
      <c r="V20" s="92"/>
      <c r="W20" s="92"/>
      <c r="X20" s="92"/>
      <c r="Y20" s="92"/>
      <c r="Z20" s="92"/>
      <c r="AA20" s="92"/>
      <c r="AB20" s="92"/>
      <c r="AC20" s="92"/>
    </row>
    <row r="21" spans="1:30" s="76" customFormat="1" ht="15" customHeight="1">
      <c r="A21" s="247" t="s">
        <v>337</v>
      </c>
      <c r="B21" s="77" t="s">
        <v>338</v>
      </c>
      <c r="C21" s="92">
        <v>38.79</v>
      </c>
      <c r="D21" s="92">
        <v>38.283000000000001</v>
      </c>
      <c r="E21" s="92">
        <v>37.786000000000001</v>
      </c>
      <c r="F21" s="92">
        <v>37.798000000000002</v>
      </c>
      <c r="G21" s="92">
        <v>37.957999999999998</v>
      </c>
      <c r="H21" s="92">
        <v>37.969000000000001</v>
      </c>
      <c r="I21" s="92">
        <v>37.947000000000003</v>
      </c>
      <c r="J21" s="92">
        <v>38.406999999999996</v>
      </c>
      <c r="K21" s="92">
        <v>39.030999999999999</v>
      </c>
      <c r="L21" s="92">
        <v>39.917000000000002</v>
      </c>
      <c r="M21" s="92">
        <v>39.808999999999997</v>
      </c>
      <c r="N21" s="92">
        <v>39.630000000000003</v>
      </c>
      <c r="O21" s="92">
        <v>39.200000000000003</v>
      </c>
      <c r="P21" s="92">
        <v>39.337000000000003</v>
      </c>
      <c r="Q21" s="92">
        <v>39.326000000000001</v>
      </c>
      <c r="R21" s="92">
        <v>39.634999999999998</v>
      </c>
      <c r="S21" s="92">
        <v>40.325000000000003</v>
      </c>
      <c r="T21" s="92">
        <v>40.856000000000002</v>
      </c>
      <c r="U21" s="92">
        <v>40.892000000000003</v>
      </c>
      <c r="V21" s="92">
        <v>41.02</v>
      </c>
      <c r="W21" s="92">
        <v>41.576999999999998</v>
      </c>
      <c r="X21" s="92">
        <v>42.061</v>
      </c>
      <c r="Y21" s="92">
        <v>42.319000000000003</v>
      </c>
      <c r="Z21" s="92">
        <v>42.670999999999999</v>
      </c>
      <c r="AA21" s="92">
        <v>43.070999999999998</v>
      </c>
      <c r="AB21" s="92">
        <v>43.642000000000003</v>
      </c>
      <c r="AC21" s="92">
        <v>44.268999999999998</v>
      </c>
    </row>
    <row r="22" spans="1:30" s="76" customFormat="1" ht="15" customHeight="1">
      <c r="A22" s="82" t="s">
        <v>340</v>
      </c>
      <c r="B22" s="83"/>
      <c r="C22" s="84"/>
      <c r="D22" s="84"/>
      <c r="E22" s="84"/>
      <c r="F22" s="84"/>
      <c r="G22" s="84"/>
      <c r="H22" s="84"/>
      <c r="I22" s="84"/>
      <c r="J22" s="84"/>
      <c r="K22" s="84"/>
      <c r="L22" s="84"/>
      <c r="M22" s="84"/>
      <c r="N22" s="79"/>
      <c r="O22" s="79"/>
      <c r="P22" s="79"/>
      <c r="Q22" s="79"/>
      <c r="R22" s="79"/>
      <c r="S22" s="79"/>
      <c r="T22" s="79"/>
      <c r="U22" s="79"/>
      <c r="V22" s="79"/>
      <c r="W22" s="79"/>
      <c r="X22" s="79"/>
      <c r="Y22" s="79"/>
      <c r="Z22" s="79"/>
      <c r="AA22" s="79"/>
      <c r="AB22" s="79"/>
      <c r="AC22" s="79"/>
    </row>
    <row r="23" spans="1:30" s="76" customFormat="1" ht="12" customHeight="1">
      <c r="A23" s="86" t="s">
        <v>341</v>
      </c>
      <c r="B23" s="83"/>
      <c r="C23" s="84"/>
      <c r="D23" s="84"/>
      <c r="E23" s="84"/>
      <c r="F23" s="84"/>
      <c r="G23" s="84"/>
      <c r="H23" s="84"/>
      <c r="I23" s="84"/>
      <c r="J23" s="84"/>
      <c r="K23" s="84"/>
      <c r="L23" s="84"/>
      <c r="M23" s="84"/>
      <c r="N23" s="79"/>
      <c r="O23" s="79"/>
      <c r="P23" s="79"/>
      <c r="Q23" s="79"/>
      <c r="R23" s="79"/>
      <c r="S23" s="79"/>
      <c r="T23" s="79"/>
      <c r="U23" s="79"/>
      <c r="V23" s="79"/>
      <c r="W23" s="79"/>
      <c r="X23" s="79"/>
      <c r="Y23" s="79"/>
      <c r="Z23" s="79"/>
      <c r="AA23" s="79"/>
      <c r="AB23" s="79"/>
      <c r="AC23" s="79"/>
    </row>
    <row r="24" spans="1:30" s="76" customFormat="1" ht="12" customHeight="1">
      <c r="A24" s="76" t="s">
        <v>563</v>
      </c>
      <c r="B24" s="83"/>
      <c r="C24" s="84"/>
      <c r="D24" s="84"/>
      <c r="E24" s="84"/>
      <c r="F24" s="84"/>
      <c r="G24" s="84"/>
      <c r="H24" s="84"/>
      <c r="I24" s="84"/>
      <c r="J24" s="84"/>
      <c r="K24" s="84"/>
      <c r="L24" s="84"/>
      <c r="M24" s="84"/>
      <c r="N24" s="79"/>
      <c r="O24" s="79"/>
      <c r="P24" s="79"/>
      <c r="Q24" s="79"/>
      <c r="R24" s="79"/>
      <c r="S24" s="79"/>
      <c r="T24" s="79"/>
      <c r="U24" s="79"/>
      <c r="V24" s="79"/>
      <c r="W24" s="79"/>
      <c r="X24" s="79"/>
      <c r="Y24" s="79"/>
      <c r="Z24" s="79"/>
      <c r="AA24" s="79"/>
      <c r="AB24" s="79"/>
      <c r="AC24" s="79"/>
    </row>
    <row r="25" spans="1:30" s="76" customFormat="1" ht="12" customHeight="1">
      <c r="A25" s="97" t="s">
        <v>562</v>
      </c>
      <c r="B25" s="83"/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79"/>
      <c r="O25" s="79"/>
      <c r="P25" s="79"/>
      <c r="Q25" s="79"/>
      <c r="R25" s="79"/>
      <c r="S25" s="79"/>
      <c r="T25" s="79"/>
      <c r="U25" s="79"/>
      <c r="V25" s="79"/>
      <c r="W25" s="79"/>
      <c r="X25" s="79"/>
      <c r="Y25" s="79"/>
      <c r="Z25" s="79"/>
      <c r="AA25" s="79"/>
      <c r="AB25" s="79"/>
      <c r="AC25" s="79"/>
    </row>
    <row r="26" spans="1:30" s="76" customFormat="1" ht="12" customHeight="1">
      <c r="A26" s="83"/>
      <c r="B26" s="83"/>
      <c r="C26" s="84"/>
      <c r="D26" s="84"/>
      <c r="E26" s="84"/>
      <c r="F26" s="84"/>
      <c r="G26" s="84"/>
      <c r="H26" s="84"/>
      <c r="I26" s="84"/>
      <c r="J26" s="84"/>
      <c r="K26" s="84"/>
      <c r="L26" s="84"/>
      <c r="M26" s="84"/>
      <c r="N26" s="79"/>
      <c r="O26" s="79"/>
      <c r="P26" s="79"/>
      <c r="Q26" s="79"/>
      <c r="R26" s="79"/>
      <c r="S26" s="79"/>
      <c r="T26" s="79"/>
      <c r="U26" s="79"/>
      <c r="V26" s="79"/>
      <c r="W26" s="79"/>
      <c r="X26" s="79"/>
      <c r="Y26" s="79"/>
      <c r="Z26" s="79"/>
      <c r="AA26" s="79"/>
      <c r="AB26" s="79"/>
      <c r="AC26" s="79"/>
    </row>
    <row r="27" spans="1:30" s="85" customFormat="1" ht="12" customHeight="1">
      <c r="A27" s="83"/>
      <c r="B27" s="83"/>
      <c r="C27" s="84"/>
      <c r="D27" s="84"/>
      <c r="E27" s="84"/>
      <c r="F27" s="84"/>
      <c r="G27" s="84"/>
      <c r="H27" s="84"/>
      <c r="I27" s="84"/>
      <c r="J27" s="84"/>
      <c r="K27" s="84"/>
      <c r="L27" s="84"/>
      <c r="M27" s="84"/>
      <c r="N27" s="87"/>
      <c r="O27" s="87"/>
      <c r="P27" s="87"/>
      <c r="Q27" s="87"/>
      <c r="R27" s="87"/>
      <c r="S27" s="87"/>
      <c r="T27" s="87"/>
      <c r="U27" s="87"/>
      <c r="V27" s="87"/>
      <c r="W27" s="87"/>
      <c r="X27" s="87"/>
      <c r="Y27" s="87"/>
      <c r="Z27" s="87"/>
      <c r="AA27" s="87"/>
      <c r="AB27" s="87"/>
      <c r="AC27" s="87"/>
      <c r="AD27" s="88"/>
    </row>
    <row r="28" spans="1:30" s="85" customFormat="1" ht="12" customHeight="1">
      <c r="A28" s="83"/>
      <c r="B28" s="83"/>
      <c r="C28" s="84"/>
      <c r="D28" s="84"/>
      <c r="E28" s="84"/>
      <c r="F28" s="84"/>
      <c r="G28" s="84"/>
      <c r="H28" s="84"/>
      <c r="I28" s="84"/>
      <c r="J28" s="84"/>
      <c r="K28" s="84"/>
      <c r="L28" s="84"/>
      <c r="M28" s="84"/>
      <c r="N28" s="89"/>
      <c r="O28" s="89"/>
      <c r="P28" s="89"/>
      <c r="Q28" s="89"/>
      <c r="R28" s="89"/>
      <c r="S28" s="89"/>
      <c r="T28" s="89"/>
      <c r="U28" s="89"/>
      <c r="V28" s="89"/>
      <c r="W28" s="89"/>
      <c r="X28" s="89"/>
      <c r="Y28" s="89"/>
      <c r="Z28" s="89"/>
      <c r="AA28" s="89"/>
      <c r="AB28" s="89"/>
      <c r="AC28" s="89"/>
    </row>
    <row r="29" spans="1:30" ht="12" customHeight="1">
      <c r="A29" s="90"/>
      <c r="B29" s="66"/>
    </row>
    <row r="30" spans="1:30" ht="12" customHeight="1">
      <c r="A30" s="90"/>
      <c r="B30" s="66"/>
    </row>
    <row r="31" spans="1:30" ht="12" customHeight="1">
      <c r="A31" s="90"/>
      <c r="B31" s="66"/>
    </row>
    <row r="32" spans="1:30" ht="12" customHeight="1">
      <c r="A32" s="90"/>
      <c r="B32" s="66"/>
    </row>
    <row r="33" spans="1:2" ht="12" customHeight="1">
      <c r="A33" s="90"/>
      <c r="B33" s="66"/>
    </row>
    <row r="34" spans="1:2" ht="12" customHeight="1">
      <c r="A34" s="90"/>
      <c r="B34" s="66"/>
    </row>
    <row r="35" spans="1:2" ht="12" customHeight="1">
      <c r="A35" s="90"/>
      <c r="B35" s="66"/>
    </row>
    <row r="36" spans="1:2" ht="12" customHeight="1">
      <c r="A36" s="90"/>
      <c r="B36" s="66"/>
    </row>
    <row r="37" spans="1:2" ht="12" customHeight="1">
      <c r="A37" s="90"/>
      <c r="B37" s="66"/>
    </row>
    <row r="38" spans="1:2" ht="12" customHeight="1">
      <c r="A38" s="90"/>
      <c r="B38" s="66"/>
    </row>
    <row r="39" spans="1:2" ht="12" customHeight="1">
      <c r="A39" s="90"/>
      <c r="B39" s="66"/>
    </row>
    <row r="40" spans="1:2" ht="12" customHeight="1">
      <c r="A40" s="90"/>
      <c r="B40" s="66"/>
    </row>
    <row r="41" spans="1:2" ht="12" customHeight="1">
      <c r="A41" s="90"/>
      <c r="B41" s="66"/>
    </row>
    <row r="42" spans="1:2" ht="12" customHeight="1">
      <c r="A42" s="90"/>
      <c r="B42" s="66"/>
    </row>
    <row r="43" spans="1:2" ht="12" customHeight="1">
      <c r="A43" s="90"/>
      <c r="B43" s="66"/>
    </row>
    <row r="44" spans="1:2" ht="12" customHeight="1">
      <c r="A44" s="90"/>
      <c r="B44" s="66"/>
    </row>
    <row r="45" spans="1:2" ht="12" customHeight="1">
      <c r="A45" s="90"/>
      <c r="B45" s="66"/>
    </row>
    <row r="46" spans="1:2" ht="12" customHeight="1">
      <c r="A46" s="90"/>
      <c r="B46" s="66"/>
    </row>
    <row r="47" spans="1:2" ht="12" customHeight="1">
      <c r="A47" s="90"/>
      <c r="B47" s="66"/>
    </row>
    <row r="48" spans="1:2" ht="12" customHeight="1">
      <c r="A48" s="90"/>
      <c r="B48" s="66"/>
    </row>
    <row r="49" spans="1:2" ht="12" customHeight="1">
      <c r="A49" s="90"/>
      <c r="B49" s="66"/>
    </row>
    <row r="50" spans="1:2" ht="12" customHeight="1">
      <c r="A50" s="90"/>
      <c r="B50" s="66"/>
    </row>
    <row r="51" spans="1:2" ht="12" customHeight="1">
      <c r="A51" s="90"/>
      <c r="B51" s="66"/>
    </row>
    <row r="52" spans="1:2" ht="12" customHeight="1">
      <c r="A52" s="90"/>
      <c r="B52" s="66"/>
    </row>
    <row r="53" spans="1:2" ht="12" customHeight="1">
      <c r="A53" s="90"/>
      <c r="B53" s="66"/>
    </row>
    <row r="54" spans="1:2" ht="12" customHeight="1">
      <c r="A54" s="90"/>
      <c r="B54" s="66"/>
    </row>
    <row r="55" spans="1:2" ht="12" customHeight="1">
      <c r="A55" s="90"/>
      <c r="B55" s="66"/>
    </row>
    <row r="56" spans="1:2" ht="12" customHeight="1">
      <c r="A56" s="90"/>
      <c r="B56" s="66"/>
    </row>
    <row r="57" spans="1:2" ht="12" customHeight="1">
      <c r="A57" s="90"/>
      <c r="B57" s="66"/>
    </row>
    <row r="58" spans="1:2" ht="12" customHeight="1">
      <c r="A58" s="90"/>
      <c r="B58" s="66"/>
    </row>
    <row r="59" spans="1:2" ht="12" customHeight="1">
      <c r="A59" s="90"/>
      <c r="B59" s="66"/>
    </row>
    <row r="60" spans="1:2" ht="12" customHeight="1">
      <c r="A60" s="90"/>
      <c r="B60" s="66"/>
    </row>
    <row r="61" spans="1:2" ht="12" customHeight="1">
      <c r="A61" s="90"/>
      <c r="B61" s="66"/>
    </row>
    <row r="62" spans="1:2" ht="12" customHeight="1">
      <c r="A62" s="90"/>
      <c r="B62" s="66"/>
    </row>
    <row r="63" spans="1:2" ht="12" customHeight="1">
      <c r="A63" s="90"/>
      <c r="B63" s="66"/>
    </row>
    <row r="64" spans="1:2" ht="12" customHeight="1">
      <c r="A64" s="90"/>
      <c r="B64" s="66"/>
    </row>
    <row r="65" spans="1:2" ht="12" customHeight="1">
      <c r="A65" s="90"/>
      <c r="B65" s="66"/>
    </row>
    <row r="66" spans="1:2" ht="12" customHeight="1">
      <c r="A66" s="90"/>
      <c r="B66" s="66"/>
    </row>
    <row r="67" spans="1:2" ht="12" customHeight="1">
      <c r="A67" s="90"/>
      <c r="B67" s="66"/>
    </row>
    <row r="68" spans="1:2" ht="12" customHeight="1">
      <c r="A68" s="90"/>
      <c r="B68" s="66"/>
    </row>
    <row r="69" spans="1:2" ht="12" customHeight="1">
      <c r="A69" s="90"/>
      <c r="B69" s="66"/>
    </row>
    <row r="70" spans="1:2" ht="12" customHeight="1">
      <c r="A70" s="90"/>
      <c r="B70" s="66"/>
    </row>
    <row r="71" spans="1:2" ht="12" customHeight="1">
      <c r="A71" s="90"/>
      <c r="B71" s="66"/>
    </row>
    <row r="72" spans="1:2" ht="12" customHeight="1">
      <c r="A72" s="90"/>
      <c r="B72" s="66"/>
    </row>
    <row r="73" spans="1:2" ht="12" customHeight="1">
      <c r="A73" s="90"/>
      <c r="B73" s="66"/>
    </row>
    <row r="74" spans="1:2" ht="12" customHeight="1">
      <c r="A74" s="90"/>
      <c r="B74" s="66"/>
    </row>
    <row r="75" spans="1:2" ht="12" customHeight="1">
      <c r="A75" s="90"/>
      <c r="B75" s="66"/>
    </row>
    <row r="76" spans="1:2" ht="12" customHeight="1">
      <c r="A76" s="90"/>
      <c r="B76" s="66"/>
    </row>
    <row r="77" spans="1:2" ht="12" customHeight="1">
      <c r="A77" s="90"/>
      <c r="B77" s="66"/>
    </row>
    <row r="78" spans="1:2" ht="12" customHeight="1">
      <c r="A78" s="90"/>
      <c r="B78" s="66"/>
    </row>
    <row r="79" spans="1:2" ht="12" customHeight="1">
      <c r="A79" s="90"/>
      <c r="B79" s="66"/>
    </row>
    <row r="80" spans="1:2" ht="12" customHeight="1">
      <c r="A80" s="90"/>
      <c r="B80" s="66"/>
    </row>
    <row r="81" spans="1:2" ht="12" customHeight="1">
      <c r="A81" s="90"/>
      <c r="B81" s="66"/>
    </row>
    <row r="82" spans="1:2" ht="12" customHeight="1">
      <c r="A82" s="90"/>
      <c r="B82" s="66"/>
    </row>
    <row r="83" spans="1:2" ht="12" customHeight="1">
      <c r="A83" s="90"/>
      <c r="B83" s="66"/>
    </row>
    <row r="84" spans="1:2" ht="12" customHeight="1">
      <c r="A84" s="90"/>
      <c r="B84" s="66"/>
    </row>
    <row r="85" spans="1:2" ht="12" customHeight="1">
      <c r="A85" s="90"/>
      <c r="B85" s="66"/>
    </row>
    <row r="86" spans="1:2" ht="12" customHeight="1">
      <c r="A86" s="90"/>
      <c r="B86" s="66"/>
    </row>
    <row r="87" spans="1:2" ht="12" customHeight="1">
      <c r="A87" s="90"/>
      <c r="B87" s="66"/>
    </row>
    <row r="88" spans="1:2" ht="12" customHeight="1">
      <c r="A88" s="90"/>
      <c r="B88" s="66"/>
    </row>
    <row r="89" spans="1:2" ht="12" customHeight="1">
      <c r="A89" s="90"/>
      <c r="B89" s="66"/>
    </row>
    <row r="90" spans="1:2" ht="12" customHeight="1">
      <c r="A90" s="90"/>
      <c r="B90" s="66"/>
    </row>
    <row r="91" spans="1:2" ht="12" customHeight="1">
      <c r="A91" s="90"/>
      <c r="B91" s="66"/>
    </row>
    <row r="92" spans="1:2" ht="12" customHeight="1">
      <c r="A92" s="90"/>
      <c r="B92" s="66"/>
    </row>
    <row r="93" spans="1:2" ht="12" customHeight="1">
      <c r="A93" s="90"/>
      <c r="B93" s="66"/>
    </row>
    <row r="94" spans="1:2" ht="12" customHeight="1">
      <c r="A94" s="90"/>
      <c r="B94" s="66"/>
    </row>
    <row r="95" spans="1:2" ht="12" customHeight="1">
      <c r="A95" s="90"/>
      <c r="B95" s="66"/>
    </row>
    <row r="96" spans="1:2" ht="12" customHeight="1">
      <c r="A96" s="90"/>
      <c r="B96" s="66"/>
    </row>
    <row r="97" spans="1:2" ht="12" customHeight="1">
      <c r="A97" s="90"/>
      <c r="B97" s="66"/>
    </row>
    <row r="98" spans="1:2" ht="12" customHeight="1">
      <c r="A98" s="90"/>
      <c r="B98" s="66"/>
    </row>
    <row r="99" spans="1:2" ht="12" customHeight="1">
      <c r="A99" s="90"/>
      <c r="B99" s="66"/>
    </row>
    <row r="100" spans="1:2" ht="12" customHeight="1">
      <c r="A100" s="90"/>
      <c r="B100" s="66"/>
    </row>
    <row r="101" spans="1:2" ht="12" customHeight="1">
      <c r="A101" s="90"/>
      <c r="B101" s="66"/>
    </row>
    <row r="102" spans="1:2" ht="12" customHeight="1">
      <c r="A102" s="90"/>
      <c r="B102" s="66"/>
    </row>
    <row r="103" spans="1:2" ht="12" customHeight="1">
      <c r="A103" s="90"/>
      <c r="B103" s="66"/>
    </row>
    <row r="104" spans="1:2" ht="12" customHeight="1">
      <c r="A104" s="90"/>
      <c r="B104" s="66"/>
    </row>
    <row r="105" spans="1:2" ht="12" customHeight="1">
      <c r="A105" s="90"/>
      <c r="B105" s="66"/>
    </row>
    <row r="106" spans="1:2" ht="12" customHeight="1">
      <c r="A106" s="90"/>
      <c r="B106" s="66"/>
    </row>
    <row r="107" spans="1:2" ht="12" customHeight="1">
      <c r="A107" s="90"/>
      <c r="B107" s="66"/>
    </row>
    <row r="108" spans="1:2" ht="12" customHeight="1">
      <c r="A108" s="90"/>
      <c r="B108" s="66"/>
    </row>
    <row r="109" spans="1:2" ht="12" customHeight="1">
      <c r="A109" s="90"/>
      <c r="B109" s="66"/>
    </row>
    <row r="110" spans="1:2" ht="12" customHeight="1">
      <c r="A110" s="90"/>
      <c r="B110" s="66"/>
    </row>
    <row r="111" spans="1:2" ht="12" customHeight="1">
      <c r="A111" s="90"/>
      <c r="B111" s="66"/>
    </row>
    <row r="112" spans="1:2" ht="12" customHeight="1">
      <c r="A112" s="90"/>
      <c r="B112" s="66"/>
    </row>
    <row r="113" spans="1:2" ht="12" customHeight="1">
      <c r="A113" s="90"/>
      <c r="B113" s="66"/>
    </row>
    <row r="114" spans="1:2" ht="12" customHeight="1">
      <c r="A114" s="90"/>
      <c r="B114" s="66"/>
    </row>
    <row r="115" spans="1:2" ht="12" customHeight="1">
      <c r="A115" s="90"/>
      <c r="B115" s="66"/>
    </row>
    <row r="116" spans="1:2" ht="12" customHeight="1">
      <c r="A116" s="90"/>
      <c r="B116" s="66"/>
    </row>
    <row r="117" spans="1:2" ht="12" customHeight="1">
      <c r="A117" s="90"/>
      <c r="B117" s="66"/>
    </row>
    <row r="118" spans="1:2" ht="12" customHeight="1">
      <c r="A118" s="90"/>
      <c r="B118" s="66"/>
    </row>
    <row r="119" spans="1:2" ht="12" customHeight="1">
      <c r="A119" s="90"/>
      <c r="B119" s="66"/>
    </row>
    <row r="120" spans="1:2" ht="12" customHeight="1">
      <c r="A120" s="90"/>
      <c r="B120" s="66"/>
    </row>
    <row r="121" spans="1:2" ht="12" customHeight="1">
      <c r="A121" s="90"/>
      <c r="B121" s="66"/>
    </row>
    <row r="122" spans="1:2" ht="12" customHeight="1">
      <c r="A122" s="90"/>
      <c r="B122" s="66"/>
    </row>
    <row r="123" spans="1:2" ht="12" customHeight="1">
      <c r="A123" s="90"/>
      <c r="B123" s="66"/>
    </row>
    <row r="124" spans="1:2" ht="12" customHeight="1">
      <c r="A124" s="90"/>
      <c r="B124" s="66"/>
    </row>
    <row r="125" spans="1:2" ht="12" customHeight="1">
      <c r="A125" s="90"/>
      <c r="B125" s="66"/>
    </row>
    <row r="126" spans="1:2" ht="12" customHeight="1">
      <c r="A126" s="90"/>
      <c r="B126" s="66"/>
    </row>
    <row r="127" spans="1:2" ht="12" customHeight="1">
      <c r="A127" s="90"/>
      <c r="B127" s="66"/>
    </row>
    <row r="128" spans="1:2" ht="12" customHeight="1">
      <c r="A128" s="90"/>
      <c r="B128" s="66"/>
    </row>
    <row r="129" spans="1:2" ht="12" customHeight="1">
      <c r="A129" s="90"/>
      <c r="B129" s="66"/>
    </row>
    <row r="130" spans="1:2" ht="12" customHeight="1">
      <c r="A130" s="90"/>
      <c r="B130" s="66"/>
    </row>
    <row r="131" spans="1:2" ht="12" customHeight="1">
      <c r="A131" s="90"/>
      <c r="B131" s="66"/>
    </row>
    <row r="132" spans="1:2" ht="12" customHeight="1">
      <c r="A132" s="90"/>
      <c r="B132" s="66"/>
    </row>
    <row r="133" spans="1:2" ht="12" customHeight="1">
      <c r="A133" s="90"/>
      <c r="B133" s="66"/>
    </row>
    <row r="134" spans="1:2" ht="12" customHeight="1">
      <c r="A134" s="90"/>
      <c r="B134" s="66"/>
    </row>
    <row r="135" spans="1:2" ht="12" customHeight="1">
      <c r="A135" s="90"/>
      <c r="B135" s="66"/>
    </row>
    <row r="136" spans="1:2" ht="12" customHeight="1">
      <c r="A136" s="90"/>
      <c r="B136" s="66"/>
    </row>
    <row r="137" spans="1:2" ht="12" customHeight="1">
      <c r="A137" s="90"/>
      <c r="B137" s="66"/>
    </row>
    <row r="138" spans="1:2" ht="12" customHeight="1">
      <c r="A138" s="90"/>
      <c r="B138" s="66"/>
    </row>
    <row r="139" spans="1:2" ht="12" customHeight="1">
      <c r="A139" s="90"/>
      <c r="B139" s="66"/>
    </row>
    <row r="140" spans="1:2" ht="12" customHeight="1">
      <c r="A140" s="90"/>
      <c r="B140" s="66"/>
    </row>
    <row r="141" spans="1:2" ht="12" customHeight="1">
      <c r="A141" s="90"/>
      <c r="B141" s="66"/>
    </row>
    <row r="142" spans="1:2" ht="12" customHeight="1">
      <c r="B142" s="66"/>
    </row>
    <row r="143" spans="1:2" ht="12" customHeight="1">
      <c r="B143" s="66"/>
    </row>
    <row r="144" spans="1:2" ht="12" customHeight="1">
      <c r="B144" s="66"/>
    </row>
    <row r="145" spans="2:2" ht="12" customHeight="1">
      <c r="B145" s="66"/>
    </row>
    <row r="146" spans="2:2" ht="12" customHeight="1">
      <c r="B146" s="66"/>
    </row>
    <row r="147" spans="2:2" ht="12" customHeight="1">
      <c r="B147" s="66"/>
    </row>
    <row r="148" spans="2:2" ht="12" customHeight="1">
      <c r="B148" s="66"/>
    </row>
    <row r="149" spans="2:2" ht="12" customHeight="1">
      <c r="B149" s="66"/>
    </row>
    <row r="150" spans="2:2" ht="12" customHeight="1">
      <c r="B150" s="66"/>
    </row>
    <row r="151" spans="2:2" ht="12" customHeight="1">
      <c r="B151" s="66"/>
    </row>
    <row r="152" spans="2:2" ht="12" customHeight="1">
      <c r="B152" s="66"/>
    </row>
    <row r="153" spans="2:2" ht="12" customHeight="1">
      <c r="B153" s="66"/>
    </row>
    <row r="154" spans="2:2" ht="12" customHeight="1">
      <c r="B154" s="66"/>
    </row>
    <row r="155" spans="2:2" ht="12" customHeight="1">
      <c r="B155" s="66"/>
    </row>
    <row r="156" spans="2:2" ht="12" customHeight="1">
      <c r="B156" s="66"/>
    </row>
    <row r="157" spans="2:2" ht="12" customHeight="1">
      <c r="B157" s="66"/>
    </row>
    <row r="158" spans="2:2" ht="12" customHeight="1">
      <c r="B158" s="66"/>
    </row>
    <row r="159" spans="2:2" ht="12" customHeight="1">
      <c r="B159" s="66"/>
    </row>
    <row r="160" spans="2:2" ht="12" customHeight="1">
      <c r="B160" s="66"/>
    </row>
    <row r="161" spans="2:2" ht="12" customHeight="1">
      <c r="B161" s="66"/>
    </row>
    <row r="162" spans="2:2" ht="12" customHeight="1">
      <c r="B162" s="66"/>
    </row>
    <row r="163" spans="2:2" ht="12" customHeight="1">
      <c r="B163" s="66"/>
    </row>
    <row r="164" spans="2:2" ht="12" customHeight="1">
      <c r="B164" s="66"/>
    </row>
    <row r="165" spans="2:2" ht="12" customHeight="1">
      <c r="B165" s="66"/>
    </row>
    <row r="166" spans="2:2" ht="12" customHeight="1">
      <c r="B166" s="66"/>
    </row>
    <row r="167" spans="2:2" ht="12" customHeight="1">
      <c r="B167" s="66"/>
    </row>
    <row r="168" spans="2:2" ht="12" customHeight="1">
      <c r="B168" s="66"/>
    </row>
    <row r="169" spans="2:2" ht="12" customHeight="1">
      <c r="B169" s="66"/>
    </row>
    <row r="170" spans="2:2" ht="12" customHeight="1">
      <c r="B170" s="66"/>
    </row>
    <row r="171" spans="2:2" ht="12" customHeight="1">
      <c r="B171" s="66"/>
    </row>
    <row r="172" spans="2:2" ht="12" customHeight="1">
      <c r="B172" s="66"/>
    </row>
    <row r="173" spans="2:2" ht="12" customHeight="1">
      <c r="B173" s="66"/>
    </row>
    <row r="174" spans="2:2" ht="12" customHeight="1">
      <c r="B174" s="66"/>
    </row>
    <row r="175" spans="2:2" ht="12" customHeight="1">
      <c r="B175" s="66"/>
    </row>
    <row r="176" spans="2:2" ht="12" customHeight="1">
      <c r="B176" s="66"/>
    </row>
    <row r="177" spans="2:2" ht="12" customHeight="1">
      <c r="B177" s="66"/>
    </row>
    <row r="178" spans="2:2" ht="12" customHeight="1">
      <c r="B178" s="66"/>
    </row>
    <row r="179" spans="2:2" ht="12" customHeight="1">
      <c r="B179" s="66"/>
    </row>
    <row r="180" spans="2:2" ht="12" customHeight="1">
      <c r="B180" s="66"/>
    </row>
    <row r="181" spans="2:2" ht="12" customHeight="1">
      <c r="B181" s="66"/>
    </row>
    <row r="182" spans="2:2" ht="12" customHeight="1">
      <c r="B182" s="66"/>
    </row>
    <row r="183" spans="2:2" ht="12" customHeight="1">
      <c r="B183" s="66"/>
    </row>
    <row r="184" spans="2:2" ht="12" customHeight="1">
      <c r="B184" s="66"/>
    </row>
    <row r="185" spans="2:2" ht="12" customHeight="1"/>
    <row r="186" spans="2:2" ht="12" customHeight="1"/>
    <row r="187" spans="2:2" ht="12" customHeight="1"/>
    <row r="188" spans="2:2" ht="12" customHeight="1"/>
    <row r="189" spans="2:2" ht="12" customHeight="1"/>
    <row r="190" spans="2:2" ht="12" customHeight="1"/>
    <row r="191" spans="2:2" ht="12" customHeight="1"/>
    <row r="192" spans="2: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</sheetData>
  <printOptions horizontalCentered="1"/>
  <pageMargins left="0.59055118110236227" right="0.59055118110236227" top="0.59055118110236227" bottom="0.78740157480314965" header="0.11811023622047245" footer="0.11811023622047245"/>
  <pageSetup paperSize="9" scale="75" firstPageNumber="4" pageOrder="overThenDown" orientation="portrait" useFirstPageNumber="1" r:id="rId1"/>
  <headerFooter alignWithMargins="0">
    <oddFooter>&amp;L&amp;"MetaNormalLF-Roman,Standard"&amp;10Statistisches Bundesamt, Tabellen zu den UGR, Teil 1, 2018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E140"/>
  <sheetViews>
    <sheetView topLeftCell="B1" workbookViewId="0">
      <selection activeCell="B1" sqref="B1"/>
    </sheetView>
  </sheetViews>
  <sheetFormatPr baseColWidth="10" defaultRowHeight="15" outlineLevelCol="1"/>
  <cols>
    <col min="1" max="1" width="18" style="160" hidden="1" customWidth="1"/>
    <col min="2" max="2" width="50.7109375" style="160" customWidth="1"/>
    <col min="3" max="3" width="13.7109375" style="160" customWidth="1"/>
    <col min="4" max="7" width="10.7109375" style="160" hidden="1" customWidth="1" outlineLevel="1"/>
    <col min="8" max="8" width="10.7109375" style="169" hidden="1" customWidth="1" outlineLevel="1"/>
    <col min="9" max="9" width="11.7109375" style="160" customWidth="1" outlineLevel="1"/>
    <col min="10" max="12" width="10.7109375" style="160" hidden="1" customWidth="1" outlineLevel="1"/>
    <col min="13" max="13" width="10.7109375" style="59" hidden="1" customWidth="1" outlineLevel="1"/>
    <col min="14" max="14" width="11.7109375" style="59" customWidth="1" collapsed="1"/>
    <col min="15" max="17" width="10.7109375" style="59" hidden="1" customWidth="1" outlineLevel="1"/>
    <col min="18" max="18" width="10.7109375" style="160" hidden="1" customWidth="1" outlineLevel="1"/>
    <col min="19" max="19" width="11.7109375" style="160" customWidth="1" collapsed="1"/>
    <col min="20" max="23" width="10.7109375" style="160" hidden="1" customWidth="1" outlineLevel="1"/>
    <col min="24" max="24" width="11.7109375" style="160" customWidth="1" collapsed="1"/>
    <col min="25" max="28" width="11.7109375" style="160" hidden="1" customWidth="1"/>
    <col min="29" max="31" width="11.7109375" style="160" customWidth="1"/>
    <col min="32" max="32" width="11.42578125" style="255"/>
    <col min="33" max="16384" width="11.42578125" style="160"/>
  </cols>
  <sheetData>
    <row r="1" spans="1:161" s="98" customFormat="1" ht="20.100000000000001" customHeight="1">
      <c r="B1" s="170" t="s">
        <v>343</v>
      </c>
      <c r="C1" s="99"/>
      <c r="D1" s="99"/>
      <c r="E1" s="100"/>
      <c r="F1" s="100"/>
      <c r="G1" s="100"/>
      <c r="H1" s="100"/>
      <c r="K1" s="99"/>
      <c r="L1" s="100"/>
      <c r="M1" s="99"/>
      <c r="N1" s="99"/>
      <c r="R1" s="101"/>
      <c r="AF1" s="252"/>
    </row>
    <row r="2" spans="1:161" s="105" customFormat="1" ht="16.5" customHeight="1">
      <c r="A2" s="102"/>
      <c r="B2" s="103"/>
      <c r="C2" s="104"/>
      <c r="D2" s="104"/>
      <c r="E2" s="104"/>
      <c r="G2" s="104"/>
      <c r="H2" s="104"/>
      <c r="I2" s="106"/>
      <c r="J2" s="106"/>
      <c r="K2" s="106"/>
      <c r="L2" s="106"/>
      <c r="M2" s="106"/>
      <c r="N2" s="106"/>
      <c r="X2" s="107"/>
      <c r="AF2" s="112"/>
    </row>
    <row r="3" spans="1:161" s="105" customFormat="1" ht="12" customHeight="1">
      <c r="B3" s="101"/>
      <c r="C3" s="108"/>
      <c r="D3" s="108"/>
      <c r="E3" s="109"/>
      <c r="F3" s="110"/>
      <c r="G3" s="110"/>
      <c r="H3" s="111"/>
      <c r="I3" s="110"/>
      <c r="J3" s="110"/>
      <c r="K3" s="110"/>
      <c r="M3" s="59"/>
      <c r="N3" s="112"/>
      <c r="O3" s="112"/>
      <c r="P3" s="112"/>
      <c r="Q3" s="112"/>
      <c r="R3" s="112"/>
      <c r="S3" s="112"/>
      <c r="T3" s="112"/>
      <c r="U3" s="112"/>
      <c r="V3" s="112"/>
      <c r="W3" s="112"/>
      <c r="X3" s="112"/>
      <c r="Y3" s="112"/>
      <c r="Z3" s="112"/>
      <c r="AA3" s="112"/>
      <c r="AB3" s="112"/>
      <c r="AC3" s="112"/>
      <c r="AD3" s="112"/>
      <c r="AE3" s="112"/>
      <c r="AF3" s="112"/>
      <c r="AG3" s="112"/>
      <c r="AH3" s="112"/>
      <c r="AI3" s="112"/>
      <c r="AJ3" s="112"/>
      <c r="AK3" s="112"/>
      <c r="AL3" s="112"/>
      <c r="AM3" s="112"/>
      <c r="AN3" s="112"/>
      <c r="AO3" s="112"/>
      <c r="AP3" s="112"/>
      <c r="AQ3" s="112"/>
      <c r="AR3" s="112"/>
      <c r="AS3" s="112"/>
      <c r="AT3" s="112"/>
      <c r="AU3" s="112"/>
      <c r="AV3" s="112"/>
      <c r="AW3" s="112"/>
      <c r="AX3" s="112"/>
      <c r="AY3" s="112"/>
      <c r="AZ3" s="112"/>
      <c r="BA3" s="112"/>
      <c r="BB3" s="112"/>
      <c r="BC3" s="112"/>
      <c r="BD3" s="112"/>
    </row>
    <row r="4" spans="1:161" s="113" customFormat="1" ht="27" customHeight="1">
      <c r="B4" s="115" t="s">
        <v>316</v>
      </c>
      <c r="C4" s="115" t="s">
        <v>317</v>
      </c>
      <c r="D4" s="114">
        <v>1990</v>
      </c>
      <c r="E4" s="114">
        <v>1991</v>
      </c>
      <c r="F4" s="115">
        <v>1992</v>
      </c>
      <c r="G4" s="114">
        <v>1993</v>
      </c>
      <c r="H4" s="114">
        <v>1994</v>
      </c>
      <c r="I4" s="114">
        <v>1995</v>
      </c>
      <c r="J4" s="115">
        <v>1996</v>
      </c>
      <c r="K4" s="114">
        <v>1997</v>
      </c>
      <c r="L4" s="114">
        <v>1998</v>
      </c>
      <c r="M4" s="114">
        <v>1999</v>
      </c>
      <c r="N4" s="114">
        <v>2000</v>
      </c>
      <c r="O4" s="114">
        <v>2001</v>
      </c>
      <c r="P4" s="116">
        <v>2002</v>
      </c>
      <c r="Q4" s="116">
        <v>2003</v>
      </c>
      <c r="R4" s="116">
        <v>2004</v>
      </c>
      <c r="S4" s="114">
        <v>2005</v>
      </c>
      <c r="T4" s="116">
        <v>2006</v>
      </c>
      <c r="U4" s="116">
        <v>2007</v>
      </c>
      <c r="V4" s="116">
        <v>2008</v>
      </c>
      <c r="W4" s="116">
        <v>2009</v>
      </c>
      <c r="X4" s="114">
        <v>2010</v>
      </c>
      <c r="Y4" s="116">
        <v>2011</v>
      </c>
      <c r="Z4" s="116">
        <v>2012</v>
      </c>
      <c r="AA4" s="116">
        <v>2013</v>
      </c>
      <c r="AB4" s="116" t="s">
        <v>385</v>
      </c>
      <c r="AC4" s="116" t="s">
        <v>386</v>
      </c>
      <c r="AD4" s="116" t="s">
        <v>387</v>
      </c>
      <c r="AE4" s="116" t="s">
        <v>388</v>
      </c>
      <c r="AF4" s="117"/>
      <c r="AG4" s="117"/>
      <c r="AH4" s="117"/>
      <c r="AI4" s="118"/>
      <c r="AJ4" s="118"/>
      <c r="AK4" s="118"/>
      <c r="AL4" s="118"/>
      <c r="AM4" s="118"/>
      <c r="AN4" s="118"/>
      <c r="AO4" s="118"/>
      <c r="AP4" s="118"/>
      <c r="AQ4" s="118"/>
      <c r="AR4" s="118"/>
      <c r="AS4" s="118"/>
      <c r="AT4" s="118"/>
      <c r="AU4" s="118"/>
      <c r="AV4" s="118"/>
      <c r="AW4" s="118"/>
      <c r="AX4" s="118"/>
      <c r="AY4" s="118"/>
      <c r="AZ4" s="118"/>
      <c r="BA4" s="118"/>
      <c r="BB4" s="118"/>
      <c r="BC4" s="118"/>
      <c r="BD4" s="118"/>
      <c r="EX4" s="105"/>
      <c r="EY4" s="105"/>
      <c r="EZ4" s="105"/>
      <c r="FA4" s="105"/>
      <c r="FB4" s="105"/>
      <c r="FC4" s="105"/>
      <c r="FD4" s="105"/>
      <c r="FE4" s="105"/>
    </row>
    <row r="5" spans="1:161" s="121" customFormat="1" ht="21.75" customHeight="1">
      <c r="A5" s="119"/>
      <c r="B5" s="119"/>
      <c r="C5" s="120"/>
      <c r="D5" s="245" t="s">
        <v>344</v>
      </c>
      <c r="E5" s="245"/>
      <c r="F5" s="245"/>
      <c r="G5" s="245"/>
      <c r="H5" s="245"/>
      <c r="I5" s="258" t="s">
        <v>564</v>
      </c>
      <c r="J5" s="245" t="s">
        <v>344</v>
      </c>
      <c r="K5" s="245"/>
      <c r="L5" s="245"/>
      <c r="M5" s="245"/>
      <c r="N5" s="245"/>
      <c r="O5" s="245"/>
      <c r="P5" s="245"/>
      <c r="Q5" s="245"/>
      <c r="R5" s="245"/>
      <c r="S5" s="245"/>
      <c r="T5" s="245"/>
      <c r="U5" s="245"/>
      <c r="V5" s="245"/>
      <c r="W5" s="245"/>
      <c r="X5" s="245"/>
      <c r="Y5" s="245"/>
      <c r="Z5" s="245"/>
      <c r="AA5" s="245"/>
      <c r="AB5" s="245"/>
      <c r="AC5" s="245"/>
      <c r="AD5" s="245"/>
      <c r="AE5" s="245"/>
      <c r="AF5" s="119"/>
      <c r="AG5" s="119"/>
      <c r="AH5" s="119"/>
      <c r="AI5" s="119"/>
      <c r="AJ5" s="119"/>
      <c r="AK5" s="119"/>
      <c r="AL5" s="119"/>
      <c r="AM5" s="119"/>
      <c r="AN5" s="119"/>
      <c r="AO5" s="119"/>
      <c r="AP5" s="119"/>
      <c r="AQ5" s="119"/>
      <c r="AR5" s="119"/>
      <c r="AS5" s="119"/>
      <c r="AT5" s="119"/>
      <c r="AU5" s="119"/>
      <c r="AV5" s="119"/>
      <c r="AW5" s="119"/>
      <c r="AX5" s="119"/>
      <c r="AY5" s="119"/>
      <c r="AZ5" s="119"/>
      <c r="BA5" s="119"/>
      <c r="BB5" s="119"/>
      <c r="BC5" s="119"/>
      <c r="BD5" s="119"/>
    </row>
    <row r="6" spans="1:161" s="124" customFormat="1" ht="15" customHeight="1">
      <c r="A6" s="122" t="s">
        <v>345</v>
      </c>
      <c r="B6" s="136" t="s">
        <v>346</v>
      </c>
      <c r="C6" s="135" t="s">
        <v>347</v>
      </c>
      <c r="D6" s="174">
        <v>14905.236999999999</v>
      </c>
      <c r="E6" s="174">
        <v>14609.771000000001</v>
      </c>
      <c r="F6" s="174">
        <v>14319.456</v>
      </c>
      <c r="G6" s="174">
        <v>14309.02</v>
      </c>
      <c r="H6" s="174">
        <v>14185.249</v>
      </c>
      <c r="I6" s="174">
        <v>14268.972</v>
      </c>
      <c r="J6" s="174">
        <v>14745.937</v>
      </c>
      <c r="K6" s="174">
        <v>14613.92818852</v>
      </c>
      <c r="L6" s="174">
        <v>14520.569</v>
      </c>
      <c r="M6" s="174">
        <v>14323.277</v>
      </c>
      <c r="N6" s="174">
        <v>14400.802141999999</v>
      </c>
      <c r="O6" s="174">
        <v>14678.626196000001</v>
      </c>
      <c r="P6" s="174">
        <v>14427.36</v>
      </c>
      <c r="Q6" s="174">
        <v>14600.075852722526</v>
      </c>
      <c r="R6" s="174">
        <v>14591.341140094824</v>
      </c>
      <c r="S6" s="174">
        <v>14558.358320242451</v>
      </c>
      <c r="T6" s="174">
        <v>14836.793684916312</v>
      </c>
      <c r="U6" s="174">
        <v>14196.87369608583</v>
      </c>
      <c r="V6" s="174">
        <v>14379.686386625039</v>
      </c>
      <c r="W6" s="174">
        <v>13530.865939897401</v>
      </c>
      <c r="X6" s="174">
        <v>14216.755999999999</v>
      </c>
      <c r="Y6" s="174">
        <v>13599.334000000001</v>
      </c>
      <c r="Z6" s="174">
        <v>13447.058999999999</v>
      </c>
      <c r="AA6" s="174">
        <v>13821.608</v>
      </c>
      <c r="AB6" s="174">
        <v>13179.587</v>
      </c>
      <c r="AC6" s="174">
        <v>13261.51</v>
      </c>
      <c r="AD6" s="174">
        <v>13490.618</v>
      </c>
      <c r="AE6" s="174">
        <v>13594.427</v>
      </c>
      <c r="AF6" s="122"/>
      <c r="AG6" s="122"/>
      <c r="AH6" s="122"/>
      <c r="AI6" s="122"/>
      <c r="AJ6" s="122"/>
      <c r="AK6" s="122"/>
      <c r="AL6" s="122"/>
      <c r="AM6" s="122"/>
      <c r="AN6" s="122"/>
      <c r="AO6" s="122"/>
      <c r="AP6" s="122"/>
      <c r="AQ6" s="122"/>
      <c r="AR6" s="122"/>
      <c r="AS6" s="122"/>
      <c r="AT6" s="122"/>
      <c r="AU6" s="122"/>
      <c r="AV6" s="122"/>
      <c r="AW6" s="122"/>
      <c r="AX6" s="122"/>
      <c r="AY6" s="122"/>
      <c r="AZ6" s="122"/>
      <c r="BA6" s="122"/>
      <c r="BB6" s="122"/>
      <c r="BC6" s="122"/>
      <c r="BD6" s="122"/>
    </row>
    <row r="7" spans="1:161" s="124" customFormat="1" ht="15" customHeight="1">
      <c r="A7" s="125"/>
      <c r="B7" s="136" t="s">
        <v>389</v>
      </c>
      <c r="C7" s="135" t="s">
        <v>348</v>
      </c>
      <c r="D7" s="182" t="s">
        <v>349</v>
      </c>
      <c r="E7" s="173">
        <v>1443.3702253053332</v>
      </c>
      <c r="F7" s="173">
        <v>1460.1860441386666</v>
      </c>
      <c r="G7" s="173">
        <v>1399.6846144420001</v>
      </c>
      <c r="H7" s="173">
        <v>1515.0331618862249</v>
      </c>
      <c r="I7" s="173">
        <v>1455.2361461040505</v>
      </c>
      <c r="J7" s="173">
        <v>1433.3289338896066</v>
      </c>
      <c r="K7" s="173">
        <v>1420.4652020387405</v>
      </c>
      <c r="L7" s="173">
        <v>1398.149844679491</v>
      </c>
      <c r="M7" s="173">
        <v>1422.9170453936383</v>
      </c>
      <c r="N7" s="173">
        <v>1412.4573317339862</v>
      </c>
      <c r="O7" s="173">
        <v>1340.1875649715926</v>
      </c>
      <c r="P7" s="173">
        <v>1324.2964874548779</v>
      </c>
      <c r="Q7" s="173">
        <v>1339.8030749028544</v>
      </c>
      <c r="R7" s="173">
        <v>1337.7633934021435</v>
      </c>
      <c r="S7" s="173">
        <v>1306.3208909628199</v>
      </c>
      <c r="T7" s="173">
        <v>1368.8422853643274</v>
      </c>
      <c r="U7" s="173">
        <v>1347.2248560072753</v>
      </c>
      <c r="V7" s="173">
        <v>1329.7061513076853</v>
      </c>
      <c r="W7" s="173">
        <v>1215.1959837803433</v>
      </c>
      <c r="X7" s="173">
        <v>1254.410145314718</v>
      </c>
      <c r="Y7" s="173">
        <v>1336.0236222379056</v>
      </c>
      <c r="Z7" s="173">
        <v>1278.3885564424045</v>
      </c>
      <c r="AA7" s="173">
        <v>1288.753076645798</v>
      </c>
      <c r="AB7" s="173">
        <v>1301.4036996382169</v>
      </c>
      <c r="AC7" s="173">
        <v>1259.6198203611784</v>
      </c>
      <c r="AD7" s="173">
        <v>1275.5057784952821</v>
      </c>
      <c r="AE7" s="175" t="s">
        <v>350</v>
      </c>
      <c r="AF7" s="122"/>
      <c r="AG7" s="122"/>
      <c r="AH7" s="122"/>
      <c r="AI7" s="122"/>
      <c r="AJ7" s="122"/>
      <c r="AK7" s="122"/>
      <c r="AL7" s="122"/>
      <c r="AM7" s="122"/>
      <c r="AN7" s="122"/>
      <c r="AO7" s="122"/>
      <c r="AP7" s="122"/>
      <c r="AQ7" s="122"/>
      <c r="AR7" s="122"/>
      <c r="AS7" s="122"/>
      <c r="AT7" s="122"/>
      <c r="AU7" s="122"/>
      <c r="AV7" s="122"/>
      <c r="AW7" s="122"/>
      <c r="AX7" s="122"/>
      <c r="AY7" s="122"/>
      <c r="AZ7" s="122"/>
      <c r="BA7" s="122"/>
      <c r="BB7" s="122"/>
      <c r="BC7" s="122"/>
      <c r="BD7" s="122"/>
    </row>
    <row r="8" spans="1:161" s="124" customFormat="1" ht="15" customHeight="1">
      <c r="A8" s="122"/>
      <c r="B8" s="136" t="s">
        <v>390</v>
      </c>
      <c r="C8" s="135" t="s">
        <v>351</v>
      </c>
      <c r="D8" s="182" t="s">
        <v>349</v>
      </c>
      <c r="E8" s="173">
        <v>51244.884172402264</v>
      </c>
      <c r="F8" s="173">
        <v>49948.487298958295</v>
      </c>
      <c r="G8" s="173">
        <v>49539.538978272984</v>
      </c>
      <c r="H8" s="173">
        <v>49199.923021629875</v>
      </c>
      <c r="I8" s="173">
        <v>48830.886153297433</v>
      </c>
      <c r="J8" s="173">
        <v>47765.155679624855</v>
      </c>
      <c r="K8" s="173">
        <v>47382.742840732652</v>
      </c>
      <c r="L8" s="173">
        <v>45806.735766410151</v>
      </c>
      <c r="M8" s="173">
        <v>45370.603846017038</v>
      </c>
      <c r="N8" s="173">
        <v>44929.278476446321</v>
      </c>
      <c r="O8" s="173">
        <v>43899.213293245193</v>
      </c>
      <c r="P8" s="176" t="s">
        <v>352</v>
      </c>
      <c r="Q8" s="176" t="s">
        <v>352</v>
      </c>
      <c r="R8" s="173">
        <v>40536.904529735148</v>
      </c>
      <c r="S8" s="177" t="s">
        <v>352</v>
      </c>
      <c r="T8" s="175" t="s">
        <v>352</v>
      </c>
      <c r="U8" s="173">
        <v>37747.156996052712</v>
      </c>
      <c r="V8" s="175" t="s">
        <v>352</v>
      </c>
      <c r="W8" s="175" t="s">
        <v>352</v>
      </c>
      <c r="X8" s="173">
        <v>38103.774261573628</v>
      </c>
      <c r="Y8" s="177" t="s">
        <v>352</v>
      </c>
      <c r="Z8" s="177" t="s">
        <v>352</v>
      </c>
      <c r="AA8" s="173">
        <v>29685.836458797865</v>
      </c>
      <c r="AB8" s="177" t="s">
        <v>352</v>
      </c>
      <c r="AC8" s="177" t="s">
        <v>352</v>
      </c>
      <c r="AD8" s="173">
        <v>28626.539432193502</v>
      </c>
      <c r="AE8" s="175" t="s">
        <v>350</v>
      </c>
      <c r="AF8" s="122"/>
    </row>
    <row r="9" spans="1:161" s="124" customFormat="1" ht="15" customHeight="1">
      <c r="A9" s="122" t="s">
        <v>345</v>
      </c>
      <c r="B9" s="136" t="s">
        <v>353</v>
      </c>
      <c r="C9" s="135" t="s">
        <v>354</v>
      </c>
      <c r="D9" s="183" t="s">
        <v>352</v>
      </c>
      <c r="E9" s="183" t="s">
        <v>352</v>
      </c>
      <c r="F9" s="183" t="s">
        <v>352</v>
      </c>
      <c r="G9" s="183" t="s">
        <v>352</v>
      </c>
      <c r="H9" s="183" t="s">
        <v>352</v>
      </c>
      <c r="I9" s="173">
        <v>1169857.5636438276</v>
      </c>
      <c r="J9" s="173">
        <v>1188447.1419325271</v>
      </c>
      <c r="K9" s="173">
        <v>1162730.9473882464</v>
      </c>
      <c r="L9" s="173">
        <v>1137925.6779641453</v>
      </c>
      <c r="M9" s="173">
        <v>1109475.4019892975</v>
      </c>
      <c r="N9" s="173">
        <v>1103347.5846338295</v>
      </c>
      <c r="O9" s="173">
        <v>1134205.4961939177</v>
      </c>
      <c r="P9" s="173">
        <v>1116562.4356215182</v>
      </c>
      <c r="Q9" s="173">
        <v>1125335.0621181924</v>
      </c>
      <c r="R9" s="173">
        <v>1128060.4445223995</v>
      </c>
      <c r="S9" s="173">
        <v>1112011.6680692269</v>
      </c>
      <c r="T9" s="173">
        <v>1132228.025171204</v>
      </c>
      <c r="U9" s="173">
        <v>1126668.1626934765</v>
      </c>
      <c r="V9" s="173">
        <v>1134924.1469364236</v>
      </c>
      <c r="W9" s="173">
        <v>1066093.2775468146</v>
      </c>
      <c r="X9" s="173">
        <v>1117628.4468880452</v>
      </c>
      <c r="Y9" s="173">
        <v>1093311.1380383337</v>
      </c>
      <c r="Z9" s="173">
        <v>1090007.3362143403</v>
      </c>
      <c r="AA9" s="173">
        <v>1107988.2540266349</v>
      </c>
      <c r="AB9" s="173">
        <v>1067406.2701360718</v>
      </c>
      <c r="AC9" s="173">
        <v>1075944.2760956089</v>
      </c>
      <c r="AD9" s="173">
        <v>1081947.2427396851</v>
      </c>
      <c r="AE9" s="175" t="s">
        <v>350</v>
      </c>
      <c r="AF9" s="253"/>
      <c r="AG9" s="127"/>
      <c r="AH9" s="127"/>
      <c r="AI9" s="127"/>
      <c r="AJ9" s="127"/>
    </row>
    <row r="10" spans="1:161" s="124" customFormat="1" ht="15" customHeight="1">
      <c r="A10" s="122" t="s">
        <v>345</v>
      </c>
      <c r="B10" s="136" t="s">
        <v>565</v>
      </c>
      <c r="C10" s="135" t="s">
        <v>355</v>
      </c>
      <c r="D10" s="183" t="s">
        <v>352</v>
      </c>
      <c r="E10" s="183" t="s">
        <v>352</v>
      </c>
      <c r="F10" s="183" t="s">
        <v>352</v>
      </c>
      <c r="G10" s="183" t="s">
        <v>352</v>
      </c>
      <c r="H10" s="183" t="s">
        <v>352</v>
      </c>
      <c r="I10" s="173">
        <v>986805.12537819252</v>
      </c>
      <c r="J10" s="173">
        <v>1007803.5895467377</v>
      </c>
      <c r="K10" s="173">
        <v>989137.5008645457</v>
      </c>
      <c r="L10" s="173">
        <v>982016.79824029841</v>
      </c>
      <c r="M10" s="173">
        <v>959369.24237145041</v>
      </c>
      <c r="N10" s="173">
        <v>958917.8193948979</v>
      </c>
      <c r="O10" s="173">
        <v>991355.35523546871</v>
      </c>
      <c r="P10" s="173">
        <v>978374.11586948566</v>
      </c>
      <c r="Q10" s="173">
        <v>991528.26701945276</v>
      </c>
      <c r="R10" s="173">
        <v>996548.85511605546</v>
      </c>
      <c r="S10" s="173">
        <v>985533.8692381822</v>
      </c>
      <c r="T10" s="173">
        <v>1010028.2278366932</v>
      </c>
      <c r="U10" s="173">
        <v>1004578.663218768</v>
      </c>
      <c r="V10" s="173">
        <v>1013300.0736301875</v>
      </c>
      <c r="W10" s="173">
        <v>947195.70732736716</v>
      </c>
      <c r="X10" s="173">
        <v>1007835.7770893483</v>
      </c>
      <c r="Y10" s="173">
        <v>983167.34524729603</v>
      </c>
      <c r="Z10" s="173">
        <v>979872.07699333644</v>
      </c>
      <c r="AA10" s="173">
        <v>997934.47046182584</v>
      </c>
      <c r="AB10" s="173">
        <v>957699.39419850393</v>
      </c>
      <c r="AC10" s="173">
        <v>965581.95772049879</v>
      </c>
      <c r="AD10" s="173">
        <v>973615.56760591129</v>
      </c>
      <c r="AE10" s="175" t="s">
        <v>350</v>
      </c>
      <c r="AF10" s="122"/>
    </row>
    <row r="11" spans="1:161" s="124" customFormat="1" ht="15" customHeight="1">
      <c r="A11" s="122" t="s">
        <v>356</v>
      </c>
      <c r="B11" s="172" t="s">
        <v>566</v>
      </c>
      <c r="C11" s="135" t="s">
        <v>354</v>
      </c>
      <c r="D11" s="183" t="s">
        <v>352</v>
      </c>
      <c r="E11" s="183" t="s">
        <v>352</v>
      </c>
      <c r="F11" s="183" t="s">
        <v>352</v>
      </c>
      <c r="G11" s="183" t="s">
        <v>352</v>
      </c>
      <c r="H11" s="183" t="s">
        <v>352</v>
      </c>
      <c r="I11" s="173">
        <v>61290.420140375427</v>
      </c>
      <c r="J11" s="173">
        <v>62554.062721742193</v>
      </c>
      <c r="K11" s="173">
        <v>59695.812355398855</v>
      </c>
      <c r="L11" s="173">
        <v>46803.544022306502</v>
      </c>
      <c r="M11" s="173">
        <v>43410.427965594135</v>
      </c>
      <c r="N11" s="173">
        <v>43490.504410910638</v>
      </c>
      <c r="O11" s="173">
        <v>44823.635833445034</v>
      </c>
      <c r="P11" s="173">
        <v>44010.271777367037</v>
      </c>
      <c r="Q11" s="173">
        <v>43598.865032273439</v>
      </c>
      <c r="R11" s="173">
        <v>45899.042200120231</v>
      </c>
      <c r="S11" s="173">
        <v>43886.752709113738</v>
      </c>
      <c r="T11" s="173">
        <v>43592.34881819156</v>
      </c>
      <c r="U11" s="173">
        <v>45639.371099921591</v>
      </c>
      <c r="V11" s="173">
        <v>46141.451695704294</v>
      </c>
      <c r="W11" s="173">
        <v>45232.770997564068</v>
      </c>
      <c r="X11" s="173">
        <v>37266.708442881158</v>
      </c>
      <c r="Y11" s="173">
        <v>38548.238675269677</v>
      </c>
      <c r="Z11" s="173">
        <v>37780.276791416152</v>
      </c>
      <c r="AA11" s="173">
        <v>38303.972089182185</v>
      </c>
      <c r="AB11" s="173">
        <v>38917.539445957409</v>
      </c>
      <c r="AC11" s="173">
        <v>39475.851839334369</v>
      </c>
      <c r="AD11" s="173">
        <v>38606.114664149492</v>
      </c>
      <c r="AE11" s="132" t="s">
        <v>350</v>
      </c>
      <c r="AF11" s="254"/>
      <c r="AH11" s="129"/>
      <c r="AJ11" s="129"/>
      <c r="AL11" s="129"/>
    </row>
    <row r="12" spans="1:161" s="124" customFormat="1" ht="15" customHeight="1">
      <c r="A12" s="122" t="s">
        <v>356</v>
      </c>
      <c r="B12" s="172" t="s">
        <v>567</v>
      </c>
      <c r="C12" s="135" t="s">
        <v>354</v>
      </c>
      <c r="D12" s="183" t="s">
        <v>352</v>
      </c>
      <c r="E12" s="183" t="s">
        <v>352</v>
      </c>
      <c r="F12" s="183" t="s">
        <v>352</v>
      </c>
      <c r="G12" s="183" t="s">
        <v>352</v>
      </c>
      <c r="H12" s="183" t="s">
        <v>352</v>
      </c>
      <c r="I12" s="173">
        <v>104984.73696555056</v>
      </c>
      <c r="J12" s="173">
        <v>102348.22686915165</v>
      </c>
      <c r="K12" s="173">
        <v>97994.181461872533</v>
      </c>
      <c r="L12" s="173">
        <v>92715.018756224294</v>
      </c>
      <c r="M12" s="173">
        <v>92078.558057813148</v>
      </c>
      <c r="N12" s="173">
        <v>87695.655535213999</v>
      </c>
      <c r="O12" s="173">
        <v>84052.264714585675</v>
      </c>
      <c r="P12" s="173">
        <v>80076.721519029001</v>
      </c>
      <c r="Q12" s="173">
        <v>76691.969646478668</v>
      </c>
      <c r="R12" s="173">
        <v>71653.201475331254</v>
      </c>
      <c r="S12" s="173">
        <v>68388.804464772315</v>
      </c>
      <c r="T12" s="173">
        <v>64494.411196888323</v>
      </c>
      <c r="U12" s="173">
        <v>62185.232527869732</v>
      </c>
      <c r="V12" s="173">
        <v>61265.073141392277</v>
      </c>
      <c r="W12" s="173">
        <v>59007.6428239745</v>
      </c>
      <c r="X12" s="173">
        <v>58171.96821626489</v>
      </c>
      <c r="Y12" s="173">
        <v>57044.654008529033</v>
      </c>
      <c r="Z12" s="173">
        <v>57660.794009789359</v>
      </c>
      <c r="AA12" s="173">
        <v>56991.937782762892</v>
      </c>
      <c r="AB12" s="173">
        <v>55827.906488127395</v>
      </c>
      <c r="AC12" s="173">
        <v>55623.683090971637</v>
      </c>
      <c r="AD12" s="173">
        <v>54424.866339717715</v>
      </c>
      <c r="AE12" s="175" t="s">
        <v>350</v>
      </c>
      <c r="AF12" s="254"/>
      <c r="AH12" s="129"/>
      <c r="AJ12" s="129"/>
      <c r="AL12" s="129"/>
    </row>
    <row r="13" spans="1:161" s="124" customFormat="1" ht="15" customHeight="1">
      <c r="A13" s="122" t="s">
        <v>356</v>
      </c>
      <c r="B13" s="172" t="s">
        <v>357</v>
      </c>
      <c r="C13" s="135" t="s">
        <v>354</v>
      </c>
      <c r="D13" s="184" t="s">
        <v>352</v>
      </c>
      <c r="E13" s="184" t="s">
        <v>352</v>
      </c>
      <c r="F13" s="184" t="s">
        <v>352</v>
      </c>
      <c r="G13" s="184" t="s">
        <v>352</v>
      </c>
      <c r="H13" s="184" t="s">
        <v>352</v>
      </c>
      <c r="I13" s="173">
        <v>8217.4913906639413</v>
      </c>
      <c r="J13" s="173">
        <v>7528.3662502489697</v>
      </c>
      <c r="K13" s="173">
        <v>8131.2469522663141</v>
      </c>
      <c r="L13" s="173">
        <v>8709.8930224726519</v>
      </c>
      <c r="M13" s="173">
        <v>8833.6791592337941</v>
      </c>
      <c r="N13" s="173">
        <v>8203.5076890792297</v>
      </c>
      <c r="O13" s="173">
        <v>9342.5798969082571</v>
      </c>
      <c r="P13" s="173">
        <v>10054.020537598721</v>
      </c>
      <c r="Q13" s="173">
        <v>9444.6418502071901</v>
      </c>
      <c r="R13" s="173">
        <v>9695.0638845349713</v>
      </c>
      <c r="S13" s="173">
        <v>10007.648368830698</v>
      </c>
      <c r="T13" s="173">
        <v>10172.8984243794</v>
      </c>
      <c r="U13" s="173">
        <v>10395.17358719193</v>
      </c>
      <c r="V13" s="173">
        <v>10560.171699893521</v>
      </c>
      <c r="W13" s="173">
        <v>11206.830027506001</v>
      </c>
      <c r="X13" s="173">
        <v>10756.1216345352</v>
      </c>
      <c r="Y13" s="173">
        <v>10956.99945348145</v>
      </c>
      <c r="Z13" s="173">
        <v>11170.76905157725</v>
      </c>
      <c r="AA13" s="173">
        <v>11132.786238273869</v>
      </c>
      <c r="AB13" s="173">
        <v>11219.63112044881</v>
      </c>
      <c r="AC13" s="173">
        <v>11354.300955850111</v>
      </c>
      <c r="AD13" s="173">
        <v>11148.216151905601</v>
      </c>
      <c r="AE13" s="175" t="s">
        <v>350</v>
      </c>
      <c r="AF13" s="254"/>
      <c r="AH13" s="129"/>
      <c r="AJ13" s="129"/>
      <c r="AL13" s="129"/>
    </row>
    <row r="14" spans="1:161" s="124" customFormat="1" ht="15" customHeight="1">
      <c r="A14" s="122" t="s">
        <v>356</v>
      </c>
      <c r="B14" s="172" t="s">
        <v>358</v>
      </c>
      <c r="C14" s="135" t="s">
        <v>354</v>
      </c>
      <c r="D14" s="184" t="s">
        <v>352</v>
      </c>
      <c r="E14" s="184" t="s">
        <v>352</v>
      </c>
      <c r="F14" s="184" t="s">
        <v>352</v>
      </c>
      <c r="G14" s="184" t="s">
        <v>352</v>
      </c>
      <c r="H14" s="184" t="s">
        <v>352</v>
      </c>
      <c r="I14" s="173">
        <v>2087.3505280848799</v>
      </c>
      <c r="J14" s="173">
        <v>2043.1828949244659</v>
      </c>
      <c r="K14" s="173">
        <v>1655.5098357390627</v>
      </c>
      <c r="L14" s="173">
        <v>1783.9252892328213</v>
      </c>
      <c r="M14" s="173">
        <v>1487.0571794499999</v>
      </c>
      <c r="N14" s="173">
        <v>958.68377015269004</v>
      </c>
      <c r="O14" s="173">
        <v>872.06156257901011</v>
      </c>
      <c r="P14" s="173">
        <v>948.04647131447985</v>
      </c>
      <c r="Q14" s="173">
        <v>1017.7836488789002</v>
      </c>
      <c r="R14" s="173">
        <v>979.67623399050001</v>
      </c>
      <c r="S14" s="173">
        <v>839.43925609179996</v>
      </c>
      <c r="T14" s="173">
        <v>670.79811393160003</v>
      </c>
      <c r="U14" s="173">
        <v>589.3261734135001</v>
      </c>
      <c r="V14" s="173">
        <v>567.64808111799994</v>
      </c>
      <c r="W14" s="173">
        <v>407.20596097996003</v>
      </c>
      <c r="X14" s="173">
        <v>345.88615452852997</v>
      </c>
      <c r="Y14" s="173">
        <v>278.95025862252004</v>
      </c>
      <c r="Z14" s="173">
        <v>242.57659827529</v>
      </c>
      <c r="AA14" s="173">
        <v>257.26997032989999</v>
      </c>
      <c r="AB14" s="173">
        <v>234.60427616620001</v>
      </c>
      <c r="AC14" s="173">
        <v>244.18304183000001</v>
      </c>
      <c r="AD14" s="173">
        <v>260.6435265368001</v>
      </c>
      <c r="AE14" s="175" t="s">
        <v>350</v>
      </c>
      <c r="AF14" s="254"/>
      <c r="AH14" s="129"/>
      <c r="AJ14" s="129"/>
      <c r="AL14" s="129"/>
    </row>
    <row r="15" spans="1:161" s="124" customFormat="1" ht="15" customHeight="1">
      <c r="A15" s="122" t="s">
        <v>356</v>
      </c>
      <c r="B15" s="172" t="s">
        <v>568</v>
      </c>
      <c r="C15" s="135" t="s">
        <v>354</v>
      </c>
      <c r="D15" s="184" t="s">
        <v>352</v>
      </c>
      <c r="E15" s="184" t="s">
        <v>352</v>
      </c>
      <c r="F15" s="184" t="s">
        <v>352</v>
      </c>
      <c r="G15" s="184" t="s">
        <v>352</v>
      </c>
      <c r="H15" s="184" t="s">
        <v>352</v>
      </c>
      <c r="I15" s="173">
        <v>6467.1495242880001</v>
      </c>
      <c r="J15" s="173">
        <v>6162.4925163948001</v>
      </c>
      <c r="K15" s="173">
        <v>6108.844118424</v>
      </c>
      <c r="L15" s="173">
        <v>5888.9148669384003</v>
      </c>
      <c r="M15" s="173">
        <v>4289.7521890835997</v>
      </c>
      <c r="N15" s="173">
        <v>4072.4977835748</v>
      </c>
      <c r="O15" s="173">
        <v>3751.7786842583996</v>
      </c>
      <c r="P15" s="173">
        <v>3087.0402800508</v>
      </c>
      <c r="Q15" s="173">
        <v>3034.1576875679993</v>
      </c>
      <c r="R15" s="173">
        <v>3261.7912456944</v>
      </c>
      <c r="S15" s="173">
        <v>3320.6645922359999</v>
      </c>
      <c r="T15" s="173">
        <v>3241.5008611200001</v>
      </c>
      <c r="U15" s="173">
        <v>3268.3732863119994</v>
      </c>
      <c r="V15" s="173">
        <v>3060.1328201279998</v>
      </c>
      <c r="W15" s="173">
        <v>3014.0390760861728</v>
      </c>
      <c r="X15" s="173">
        <v>3190.5516838237327</v>
      </c>
      <c r="Y15" s="173">
        <v>3253.7437284648004</v>
      </c>
      <c r="Z15" s="173">
        <v>3245.63576994</v>
      </c>
      <c r="AA15" s="173">
        <v>3351.7870842599996</v>
      </c>
      <c r="AB15" s="173">
        <v>3486.9158068679994</v>
      </c>
      <c r="AC15" s="173">
        <v>3652.4142471240002</v>
      </c>
      <c r="AD15" s="173">
        <v>3880.688851464</v>
      </c>
      <c r="AE15" s="175" t="s">
        <v>350</v>
      </c>
      <c r="AF15" s="254"/>
      <c r="AH15" s="129"/>
      <c r="AJ15" s="129"/>
      <c r="AL15" s="129"/>
    </row>
    <row r="16" spans="1:161" s="124" customFormat="1" ht="15" customHeight="1">
      <c r="A16" s="122"/>
      <c r="B16" s="172" t="s">
        <v>359</v>
      </c>
      <c r="C16" s="135" t="s">
        <v>354</v>
      </c>
      <c r="D16" s="184" t="s">
        <v>352</v>
      </c>
      <c r="E16" s="184" t="s">
        <v>352</v>
      </c>
      <c r="F16" s="184" t="s">
        <v>352</v>
      </c>
      <c r="G16" s="184" t="s">
        <v>352</v>
      </c>
      <c r="H16" s="184" t="s">
        <v>352</v>
      </c>
      <c r="I16" s="173">
        <v>5.2897166724000009</v>
      </c>
      <c r="J16" s="173">
        <v>7.2211333275999996</v>
      </c>
      <c r="K16" s="173">
        <v>7.8518000000000008</v>
      </c>
      <c r="L16" s="173">
        <v>7.5837666724000004</v>
      </c>
      <c r="M16" s="173">
        <v>6.6850666724000005</v>
      </c>
      <c r="N16" s="173">
        <v>8.9160500000000003</v>
      </c>
      <c r="O16" s="173">
        <v>7.8202666723999998</v>
      </c>
      <c r="P16" s="173">
        <v>12.2191666724</v>
      </c>
      <c r="Q16" s="173">
        <v>19.37723333333328</v>
      </c>
      <c r="R16" s="173">
        <v>22.814366672399998</v>
      </c>
      <c r="S16" s="173">
        <v>34.489440000000002</v>
      </c>
      <c r="T16" s="173">
        <v>27.839919999999999</v>
      </c>
      <c r="U16" s="173">
        <v>12.0228</v>
      </c>
      <c r="V16" s="173">
        <v>29.595867999999999</v>
      </c>
      <c r="W16" s="173">
        <v>29.0813333368</v>
      </c>
      <c r="X16" s="173">
        <v>61.4336666632</v>
      </c>
      <c r="Y16" s="173">
        <v>61.206666670399997</v>
      </c>
      <c r="Z16" s="173">
        <v>35.207000006000001</v>
      </c>
      <c r="AA16" s="173">
        <v>16.0304</v>
      </c>
      <c r="AB16" s="173">
        <v>20.2788</v>
      </c>
      <c r="AC16" s="173">
        <v>11.885199999999999</v>
      </c>
      <c r="AD16" s="173">
        <v>11.1456</v>
      </c>
      <c r="AE16" s="175" t="s">
        <v>350</v>
      </c>
      <c r="AF16" s="254"/>
      <c r="AH16" s="129"/>
      <c r="AJ16" s="129"/>
      <c r="AL16" s="129"/>
    </row>
    <row r="17" spans="1:32" s="124" customFormat="1" ht="15" customHeight="1">
      <c r="A17" s="122" t="s">
        <v>345</v>
      </c>
      <c r="B17" s="259" t="s">
        <v>145</v>
      </c>
      <c r="C17" s="135"/>
      <c r="D17" s="130"/>
      <c r="E17" s="185"/>
      <c r="F17" s="185"/>
      <c r="G17" s="185"/>
      <c r="H17" s="185"/>
      <c r="I17" s="173"/>
      <c r="J17" s="173"/>
      <c r="K17" s="173"/>
      <c r="L17" s="173"/>
      <c r="M17" s="173"/>
      <c r="N17" s="173"/>
      <c r="O17" s="173"/>
      <c r="P17" s="173"/>
      <c r="Q17" s="173"/>
      <c r="R17" s="173"/>
      <c r="S17" s="173"/>
      <c r="T17" s="173"/>
      <c r="U17" s="173"/>
      <c r="V17" s="173"/>
      <c r="W17" s="173"/>
      <c r="X17" s="173"/>
      <c r="Y17" s="173"/>
      <c r="Z17" s="173"/>
      <c r="AA17" s="173"/>
      <c r="AB17" s="173"/>
      <c r="AC17" s="173"/>
      <c r="AD17" s="173"/>
      <c r="AE17" s="131"/>
      <c r="AF17" s="122"/>
    </row>
    <row r="18" spans="1:32" s="124" customFormat="1" ht="15" customHeight="1">
      <c r="A18" s="122" t="s">
        <v>356</v>
      </c>
      <c r="B18" s="172" t="s">
        <v>569</v>
      </c>
      <c r="C18" s="262" t="s">
        <v>360</v>
      </c>
      <c r="D18" s="183" t="s">
        <v>352</v>
      </c>
      <c r="E18" s="183" t="s">
        <v>352</v>
      </c>
      <c r="F18" s="183" t="s">
        <v>352</v>
      </c>
      <c r="G18" s="183" t="s">
        <v>352</v>
      </c>
      <c r="H18" s="183" t="s">
        <v>352</v>
      </c>
      <c r="I18" s="173">
        <v>1937.2963798618118</v>
      </c>
      <c r="J18" s="173">
        <v>1647.731805406821</v>
      </c>
      <c r="K18" s="173">
        <v>1415.9867218394754</v>
      </c>
      <c r="L18" s="173">
        <v>1166.0808631577625</v>
      </c>
      <c r="M18" s="173">
        <v>997.52445768075575</v>
      </c>
      <c r="N18" s="173">
        <v>699.70664343432622</v>
      </c>
      <c r="O18" s="173">
        <v>806.25317599015443</v>
      </c>
      <c r="P18" s="173">
        <v>778.68324386579104</v>
      </c>
      <c r="Q18" s="173">
        <v>735.60954231868345</v>
      </c>
      <c r="R18" s="173">
        <v>876.45987057483626</v>
      </c>
      <c r="S18" s="173">
        <v>813.72058760236507</v>
      </c>
      <c r="T18" s="173">
        <v>661.12962799470847</v>
      </c>
      <c r="U18" s="173">
        <v>725.25174563563178</v>
      </c>
      <c r="V18" s="173">
        <v>725.11605767055994</v>
      </c>
      <c r="W18" s="173">
        <v>617.71993550467403</v>
      </c>
      <c r="X18" s="173">
        <v>565.93093479414745</v>
      </c>
      <c r="Y18" s="173">
        <v>530.55156428057921</v>
      </c>
      <c r="Z18" s="173">
        <v>536.69366297516103</v>
      </c>
      <c r="AA18" s="173">
        <v>529.89160472145056</v>
      </c>
      <c r="AB18" s="173">
        <v>505.49365244934046</v>
      </c>
      <c r="AC18" s="173">
        <v>380.90252155924253</v>
      </c>
      <c r="AD18" s="173">
        <v>373.18515895102604</v>
      </c>
      <c r="AE18" s="175" t="s">
        <v>350</v>
      </c>
      <c r="AF18" s="122"/>
    </row>
    <row r="19" spans="1:32" s="124" customFormat="1" ht="15" customHeight="1">
      <c r="A19" s="122" t="s">
        <v>356</v>
      </c>
      <c r="B19" s="172" t="s">
        <v>570</v>
      </c>
      <c r="C19" s="262" t="s">
        <v>360</v>
      </c>
      <c r="D19" s="183" t="s">
        <v>352</v>
      </c>
      <c r="E19" s="183" t="s">
        <v>352</v>
      </c>
      <c r="F19" s="183" t="s">
        <v>352</v>
      </c>
      <c r="G19" s="183" t="s">
        <v>352</v>
      </c>
      <c r="H19" s="183" t="s">
        <v>352</v>
      </c>
      <c r="I19" s="173">
        <v>2414.0634040789278</v>
      </c>
      <c r="J19" s="173">
        <v>2336.4175663040264</v>
      </c>
      <c r="K19" s="173">
        <v>2289.8681416882237</v>
      </c>
      <c r="L19" s="173">
        <v>2250.1431295278721</v>
      </c>
      <c r="M19" s="173">
        <v>2249.6853640739751</v>
      </c>
      <c r="N19" s="173">
        <v>2064.9567580157704</v>
      </c>
      <c r="O19" s="173">
        <v>2166.516924259081</v>
      </c>
      <c r="P19" s="173">
        <v>2127.8898633762255</v>
      </c>
      <c r="Q19" s="173">
        <v>2072.5882818137179</v>
      </c>
      <c r="R19" s="173">
        <v>2199.72543554305</v>
      </c>
      <c r="S19" s="173">
        <v>2104.9445433549849</v>
      </c>
      <c r="T19" s="173">
        <v>2093.936007047088</v>
      </c>
      <c r="U19" s="173">
        <v>2188.6591812773977</v>
      </c>
      <c r="V19" s="173">
        <v>2121.2976113842492</v>
      </c>
      <c r="W19" s="173">
        <v>1920.1418540205741</v>
      </c>
      <c r="X19" s="173">
        <v>1970.8916108791973</v>
      </c>
      <c r="Y19" s="173">
        <v>1880.628414148583</v>
      </c>
      <c r="Z19" s="173">
        <v>1914.6319535871205</v>
      </c>
      <c r="AA19" s="173">
        <v>1914.7495578301755</v>
      </c>
      <c r="AB19" s="173">
        <v>1844.4097789997263</v>
      </c>
      <c r="AC19" s="173">
        <v>1843.6175801383715</v>
      </c>
      <c r="AD19" s="173">
        <v>1789.0924015360633</v>
      </c>
      <c r="AE19" s="175" t="s">
        <v>350</v>
      </c>
      <c r="AF19" s="122"/>
    </row>
    <row r="20" spans="1:32" s="124" customFormat="1" ht="15" customHeight="1">
      <c r="A20" s="122" t="s">
        <v>356</v>
      </c>
      <c r="B20" s="172" t="s">
        <v>361</v>
      </c>
      <c r="C20" s="262" t="s">
        <v>360</v>
      </c>
      <c r="D20" s="183" t="s">
        <v>352</v>
      </c>
      <c r="E20" s="183" t="s">
        <v>352</v>
      </c>
      <c r="F20" s="183" t="s">
        <v>352</v>
      </c>
      <c r="G20" s="183" t="s">
        <v>352</v>
      </c>
      <c r="H20" s="183" t="s">
        <v>352</v>
      </c>
      <c r="I20" s="173">
        <v>2063.2725453518324</v>
      </c>
      <c r="J20" s="173">
        <v>1991.4317642045246</v>
      </c>
      <c r="K20" s="173">
        <v>1967.0646440932317</v>
      </c>
      <c r="L20" s="173">
        <v>1923.1921170564462</v>
      </c>
      <c r="M20" s="173">
        <v>1780.414817770097</v>
      </c>
      <c r="N20" s="173">
        <v>1622.1115859630302</v>
      </c>
      <c r="O20" s="173">
        <v>1527.7271776045229</v>
      </c>
      <c r="P20" s="173">
        <v>1460.7712315414221</v>
      </c>
      <c r="Q20" s="173">
        <v>1392.2171822413595</v>
      </c>
      <c r="R20" s="173">
        <v>1406.7650612679192</v>
      </c>
      <c r="S20" s="173">
        <v>1353.1773677294198</v>
      </c>
      <c r="T20" s="173">
        <v>1366.5879926561247</v>
      </c>
      <c r="U20" s="173">
        <v>1303.3832873061326</v>
      </c>
      <c r="V20" s="173">
        <v>1245.1749300825427</v>
      </c>
      <c r="W20" s="173">
        <v>1144.5291379722767</v>
      </c>
      <c r="X20" s="173">
        <v>1260.0710819530316</v>
      </c>
      <c r="Y20" s="173">
        <v>1173.0880427038639</v>
      </c>
      <c r="Z20" s="173">
        <v>1148.3852966939003</v>
      </c>
      <c r="AA20" s="173">
        <v>1132.0960091167003</v>
      </c>
      <c r="AB20" s="173">
        <v>1054.6754903368026</v>
      </c>
      <c r="AC20" s="173">
        <v>1063.5725217179465</v>
      </c>
      <c r="AD20" s="173">
        <v>1078.0812088949033</v>
      </c>
      <c r="AE20" s="175" t="s">
        <v>350</v>
      </c>
      <c r="AF20" s="122"/>
    </row>
    <row r="21" spans="1:32" s="124" customFormat="1" ht="15" customHeight="1">
      <c r="A21" s="80">
        <v>15</v>
      </c>
      <c r="B21" s="172" t="s">
        <v>571</v>
      </c>
      <c r="C21" s="262" t="s">
        <v>360</v>
      </c>
      <c r="D21" s="183" t="s">
        <v>352</v>
      </c>
      <c r="E21" s="183" t="s">
        <v>352</v>
      </c>
      <c r="F21" s="183" t="s">
        <v>352</v>
      </c>
      <c r="G21" s="183" t="s">
        <v>352</v>
      </c>
      <c r="H21" s="183" t="s">
        <v>352</v>
      </c>
      <c r="I21" s="173">
        <v>679.90591424270303</v>
      </c>
      <c r="J21" s="173">
        <v>687.20585276119994</v>
      </c>
      <c r="K21" s="173">
        <v>682.26720793001584</v>
      </c>
      <c r="L21" s="173">
        <v>689.69020698078816</v>
      </c>
      <c r="M21" s="173">
        <v>696.47505356967258</v>
      </c>
      <c r="N21" s="173">
        <v>649.57727390366279</v>
      </c>
      <c r="O21" s="173">
        <v>655.71660194534377</v>
      </c>
      <c r="P21" s="173">
        <v>642.19839842070792</v>
      </c>
      <c r="Q21" s="173">
        <v>639.92702687329802</v>
      </c>
      <c r="R21" s="173">
        <v>629.68253680486612</v>
      </c>
      <c r="S21" s="173">
        <v>628.59636510120629</v>
      </c>
      <c r="T21" s="173">
        <v>629.5677776827622</v>
      </c>
      <c r="U21" s="173">
        <v>631.76405600363626</v>
      </c>
      <c r="V21" s="173">
        <v>636.98067269358125</v>
      </c>
      <c r="W21" s="173">
        <v>649.42406697633942</v>
      </c>
      <c r="X21" s="173">
        <v>629.09112265300814</v>
      </c>
      <c r="Y21" s="173">
        <v>659.08251028435154</v>
      </c>
      <c r="Z21" s="173">
        <v>646.85782423654791</v>
      </c>
      <c r="AA21" s="173">
        <v>662.99706133592326</v>
      </c>
      <c r="AB21" s="173">
        <v>664.42152482211736</v>
      </c>
      <c r="AC21" s="173">
        <v>673.11560132820296</v>
      </c>
      <c r="AD21" s="173">
        <v>665.32155267268968</v>
      </c>
      <c r="AE21" s="175" t="s">
        <v>350</v>
      </c>
      <c r="AF21" s="122"/>
    </row>
    <row r="22" spans="1:32" s="124" customFormat="1" ht="15" customHeight="1">
      <c r="A22" s="122"/>
      <c r="B22" s="136" t="s">
        <v>572</v>
      </c>
      <c r="C22" s="135" t="s">
        <v>351</v>
      </c>
      <c r="D22" s="182" t="s">
        <v>349</v>
      </c>
      <c r="E22" s="173">
        <v>51040.827840816659</v>
      </c>
      <c r="F22" s="173">
        <v>49755.274320970115</v>
      </c>
      <c r="G22" s="173">
        <v>49357.60158202194</v>
      </c>
      <c r="H22" s="173">
        <v>49007.557282216687</v>
      </c>
      <c r="I22" s="173">
        <v>48642.457685072928</v>
      </c>
      <c r="J22" s="173">
        <v>47589.264303803204</v>
      </c>
      <c r="K22" s="173">
        <v>47210.905905811887</v>
      </c>
      <c r="L22" s="173">
        <v>45635.072452052838</v>
      </c>
      <c r="M22" s="173">
        <v>45194.001525212538</v>
      </c>
      <c r="N22" s="173">
        <v>44765.815913583225</v>
      </c>
      <c r="O22" s="173">
        <v>43727.162186509697</v>
      </c>
      <c r="P22" s="176" t="s">
        <v>352</v>
      </c>
      <c r="Q22" s="176" t="s">
        <v>352</v>
      </c>
      <c r="R22" s="173">
        <v>40387.5012638681</v>
      </c>
      <c r="S22" s="180" t="s">
        <v>352</v>
      </c>
      <c r="T22" s="178" t="s">
        <v>352</v>
      </c>
      <c r="U22" s="173">
        <v>37625.629856181557</v>
      </c>
      <c r="V22" s="178" t="s">
        <v>352</v>
      </c>
      <c r="W22" s="178" t="s">
        <v>352</v>
      </c>
      <c r="X22" s="173">
        <v>37984.025040219662</v>
      </c>
      <c r="Y22" s="181" t="s">
        <v>352</v>
      </c>
      <c r="Z22" s="181" t="s">
        <v>352</v>
      </c>
      <c r="AA22" s="173">
        <v>29581.622523749575</v>
      </c>
      <c r="AB22" s="181" t="s">
        <v>352</v>
      </c>
      <c r="AC22" s="181" t="s">
        <v>352</v>
      </c>
      <c r="AD22" s="173">
        <v>28512.057424725026</v>
      </c>
      <c r="AE22" s="175" t="s">
        <v>350</v>
      </c>
      <c r="AF22" s="122"/>
    </row>
    <row r="23" spans="1:32" s="124" customFormat="1" ht="15" customHeight="1">
      <c r="A23" s="122"/>
      <c r="B23" s="136" t="s">
        <v>362</v>
      </c>
      <c r="C23" s="135" t="s">
        <v>351</v>
      </c>
      <c r="D23" s="182" t="s">
        <v>349</v>
      </c>
      <c r="E23" s="173">
        <v>43961.920120532573</v>
      </c>
      <c r="F23" s="173">
        <v>42380.109637991132</v>
      </c>
      <c r="G23" s="173">
        <v>41826.377536041909</v>
      </c>
      <c r="H23" s="173">
        <v>41305.43722998695</v>
      </c>
      <c r="I23" s="173">
        <v>40755.671118901249</v>
      </c>
      <c r="J23" s="173">
        <v>39916.79314447393</v>
      </c>
      <c r="K23" s="173">
        <v>39760.533214236915</v>
      </c>
      <c r="L23" s="173">
        <v>38684.499629765451</v>
      </c>
      <c r="M23" s="173">
        <v>37752.427521260695</v>
      </c>
      <c r="N23" s="173">
        <v>37355.675043735457</v>
      </c>
      <c r="O23" s="173">
        <v>36296.337991098109</v>
      </c>
      <c r="P23" s="176" t="s">
        <v>352</v>
      </c>
      <c r="Q23" s="176" t="s">
        <v>352</v>
      </c>
      <c r="R23" s="173">
        <v>33991.996955975817</v>
      </c>
      <c r="S23" s="180" t="s">
        <v>352</v>
      </c>
      <c r="T23" s="92" t="s">
        <v>352</v>
      </c>
      <c r="U23" s="173">
        <v>30473.196243461414</v>
      </c>
      <c r="V23" s="92" t="s">
        <v>352</v>
      </c>
      <c r="W23" s="92" t="s">
        <v>352</v>
      </c>
      <c r="X23" s="173">
        <v>30740.745692176642</v>
      </c>
      <c r="Y23" s="181" t="s">
        <v>352</v>
      </c>
      <c r="Z23" s="181" t="s">
        <v>352</v>
      </c>
      <c r="AA23" s="173">
        <v>23143.21422933567</v>
      </c>
      <c r="AB23" s="181" t="s">
        <v>352</v>
      </c>
      <c r="AC23" s="181" t="s">
        <v>352</v>
      </c>
      <c r="AD23" s="173">
        <v>22205.868621689769</v>
      </c>
      <c r="AE23" s="175" t="s">
        <v>350</v>
      </c>
      <c r="AF23" s="122"/>
    </row>
    <row r="24" spans="1:32" s="124" customFormat="1" ht="15" customHeight="1">
      <c r="A24" s="122"/>
      <c r="B24" s="136" t="s">
        <v>573</v>
      </c>
      <c r="C24" s="135" t="s">
        <v>360</v>
      </c>
      <c r="D24" s="182" t="s">
        <v>349</v>
      </c>
      <c r="E24" s="173">
        <v>354179</v>
      </c>
      <c r="F24" s="173">
        <v>371381</v>
      </c>
      <c r="G24" s="173">
        <v>363042</v>
      </c>
      <c r="H24" s="173">
        <v>379500</v>
      </c>
      <c r="I24" s="173">
        <v>365421</v>
      </c>
      <c r="J24" s="173">
        <v>385317.7</v>
      </c>
      <c r="K24" s="173">
        <v>394445.45099999994</v>
      </c>
      <c r="L24" s="173">
        <v>396080.56800000003</v>
      </c>
      <c r="M24" s="173">
        <v>405062.47400000005</v>
      </c>
      <c r="N24" s="173">
        <v>406662.74900000001</v>
      </c>
      <c r="O24" s="173">
        <v>395221.67560999998</v>
      </c>
      <c r="P24" s="173">
        <v>381262.46899999998</v>
      </c>
      <c r="Q24" s="173">
        <v>366412.10600000003</v>
      </c>
      <c r="R24" s="173">
        <v>339368.43099999998</v>
      </c>
      <c r="S24" s="173">
        <v>331875.74</v>
      </c>
      <c r="T24" s="173">
        <v>372906</v>
      </c>
      <c r="U24" s="173">
        <v>386946</v>
      </c>
      <c r="V24" s="173">
        <v>382818</v>
      </c>
      <c r="W24" s="173">
        <v>359387</v>
      </c>
      <c r="X24" s="173">
        <v>373011</v>
      </c>
      <c r="Y24" s="173">
        <v>386690</v>
      </c>
      <c r="Z24" s="173">
        <v>380576</v>
      </c>
      <c r="AA24" s="173">
        <v>385729</v>
      </c>
      <c r="AB24" s="173">
        <v>400953</v>
      </c>
      <c r="AC24" s="173">
        <v>402229</v>
      </c>
      <c r="AD24" s="173">
        <v>411518</v>
      </c>
      <c r="AE24" s="175" t="s">
        <v>350</v>
      </c>
      <c r="AF24" s="122"/>
    </row>
    <row r="25" spans="1:32" s="124" customFormat="1" ht="15" customHeight="1">
      <c r="A25" s="122" t="s">
        <v>363</v>
      </c>
      <c r="B25" s="136" t="s">
        <v>574</v>
      </c>
      <c r="C25" s="135" t="s">
        <v>364</v>
      </c>
      <c r="D25" s="182" t="s">
        <v>349</v>
      </c>
      <c r="E25" s="182" t="s">
        <v>349</v>
      </c>
      <c r="F25" s="173">
        <v>40305</v>
      </c>
      <c r="G25" s="182" t="s">
        <v>349</v>
      </c>
      <c r="H25" s="182" t="s">
        <v>349</v>
      </c>
      <c r="I25" s="182" t="s">
        <v>349</v>
      </c>
      <c r="J25" s="173">
        <v>42052</v>
      </c>
      <c r="K25" s="173">
        <v>42505.52</v>
      </c>
      <c r="L25" s="173">
        <v>42982.29</v>
      </c>
      <c r="M25" s="173">
        <v>43459.18</v>
      </c>
      <c r="N25" s="173">
        <v>43939</v>
      </c>
      <c r="O25" s="173">
        <v>44381</v>
      </c>
      <c r="P25" s="173">
        <v>44780</v>
      </c>
      <c r="Q25" s="173">
        <v>45141</v>
      </c>
      <c r="R25" s="173">
        <v>45621</v>
      </c>
      <c r="S25" s="173">
        <v>46050</v>
      </c>
      <c r="T25" s="173">
        <v>46436</v>
      </c>
      <c r="U25" s="173">
        <v>46789</v>
      </c>
      <c r="V25" s="173">
        <v>47137</v>
      </c>
      <c r="W25" s="173">
        <v>47422</v>
      </c>
      <c r="X25" s="173">
        <v>47702</v>
      </c>
      <c r="Y25" s="173">
        <v>48133</v>
      </c>
      <c r="Z25" s="173">
        <v>48368</v>
      </c>
      <c r="AA25" s="173">
        <v>48597</v>
      </c>
      <c r="AB25" s="173">
        <v>48910</v>
      </c>
      <c r="AC25" s="173">
        <v>49066</v>
      </c>
      <c r="AD25" s="179" t="s">
        <v>350</v>
      </c>
      <c r="AE25" s="132" t="s">
        <v>350</v>
      </c>
      <c r="AF25" s="122"/>
    </row>
    <row r="26" spans="1:32" s="124" customFormat="1" ht="15" customHeight="1">
      <c r="A26" s="133"/>
      <c r="B26" s="136" t="s">
        <v>365</v>
      </c>
      <c r="C26" s="135" t="s">
        <v>328</v>
      </c>
      <c r="D26" s="182" t="s">
        <v>349</v>
      </c>
      <c r="E26" s="92">
        <f>'1.1'!C12</f>
        <v>60.261000000000003</v>
      </c>
      <c r="F26" s="92">
        <f>'1.1'!D12</f>
        <v>59.902000000000001</v>
      </c>
      <c r="G26" s="92">
        <f>'1.1'!E12</f>
        <v>58.25</v>
      </c>
      <c r="H26" s="92">
        <f>'1.1'!F12</f>
        <v>58.104999999999997</v>
      </c>
      <c r="I26" s="92">
        <f>'1.1'!G12</f>
        <v>57.999000000000002</v>
      </c>
      <c r="J26" s="92">
        <f>'1.1'!H12</f>
        <v>57.351999999999997</v>
      </c>
      <c r="K26" s="92">
        <f>'1.1'!I12</f>
        <v>56.906999999999996</v>
      </c>
      <c r="L26" s="92">
        <f>'1.1'!J12</f>
        <v>57.363999999999997</v>
      </c>
      <c r="M26" s="92">
        <f>'1.1'!K12</f>
        <v>57.716000000000001</v>
      </c>
      <c r="N26" s="92">
        <f>'1.1'!L12</f>
        <v>57.96</v>
      </c>
      <c r="O26" s="92">
        <f>'1.1'!M12</f>
        <v>57.401000000000003</v>
      </c>
      <c r="P26" s="92">
        <f>'1.1'!N12</f>
        <v>56.704999999999998</v>
      </c>
      <c r="Q26" s="92">
        <f>'1.1'!O12</f>
        <v>55.85</v>
      </c>
      <c r="R26" s="92">
        <f>'1.1'!P12</f>
        <v>55.945999999999998</v>
      </c>
      <c r="S26" s="92">
        <f>'1.1'!Q12</f>
        <v>55.5</v>
      </c>
      <c r="T26" s="92">
        <f>'1.1'!R12</f>
        <v>56.466999999999999</v>
      </c>
      <c r="U26" s="92">
        <f>'1.1'!S12</f>
        <v>57.436999999999998</v>
      </c>
      <c r="V26" s="92">
        <f>'1.1'!T12</f>
        <v>57.95</v>
      </c>
      <c r="W26" s="92">
        <f>'1.1'!U12</f>
        <v>56.133000000000003</v>
      </c>
      <c r="X26" s="92">
        <f>'1.1'!V12</f>
        <v>57.012999999999998</v>
      </c>
      <c r="Y26" s="92">
        <f>'1.1'!W12</f>
        <v>57.908999999999999</v>
      </c>
      <c r="Z26" s="92">
        <f>'1.1'!X12</f>
        <v>57.835000000000001</v>
      </c>
      <c r="AA26" s="92">
        <f>'1.1'!Y12</f>
        <v>57.667999999999999</v>
      </c>
      <c r="AB26" s="92">
        <f>'1.1'!Z12</f>
        <v>58.326999999999998</v>
      </c>
      <c r="AC26" s="92">
        <f>'1.1'!AA12</f>
        <v>58.997</v>
      </c>
      <c r="AD26" s="92">
        <f>'1.1'!AB12</f>
        <v>59.476999999999997</v>
      </c>
      <c r="AE26" s="92">
        <f>'1.1'!AC12</f>
        <v>60.222000000000001</v>
      </c>
      <c r="AF26" s="122"/>
    </row>
    <row r="27" spans="1:32" s="124" customFormat="1" ht="15" customHeight="1">
      <c r="A27" s="122" t="s">
        <v>345</v>
      </c>
      <c r="B27" s="136" t="s">
        <v>331</v>
      </c>
      <c r="C27" s="135" t="s">
        <v>324</v>
      </c>
      <c r="D27" s="182" t="s">
        <v>349</v>
      </c>
      <c r="E27" s="173">
        <f>'1.1'!C14</f>
        <v>246.01000000000008</v>
      </c>
      <c r="F27" s="173">
        <f>'1.1'!D14</f>
        <v>267.17199999999997</v>
      </c>
      <c r="G27" s="173">
        <f>'1.1'!E14</f>
        <v>284.69400000000041</v>
      </c>
      <c r="H27" s="173">
        <f>'1.1'!F14</f>
        <v>296.39000000000016</v>
      </c>
      <c r="I27" s="173">
        <f>'1.1'!G14</f>
        <v>307.41700000000014</v>
      </c>
      <c r="J27" s="173">
        <f>'1.1'!H14</f>
        <v>315.08800000000014</v>
      </c>
      <c r="K27" s="173">
        <f>'1.1'!I14</f>
        <v>323.25700000000023</v>
      </c>
      <c r="L27" s="173">
        <f>'1.1'!J14</f>
        <v>331.15900000000016</v>
      </c>
      <c r="M27" s="173">
        <f>'1.1'!K14</f>
        <v>339.62199999999984</v>
      </c>
      <c r="N27" s="173">
        <f>'1.1'!L14</f>
        <v>354.35400000000016</v>
      </c>
      <c r="O27" s="173">
        <f>'1.1'!M14</f>
        <v>366.28300000000024</v>
      </c>
      <c r="P27" s="173">
        <f>'1.1'!N14</f>
        <v>374.5710000000002</v>
      </c>
      <c r="Q27" s="173">
        <f>'1.1'!O14</f>
        <v>378.70499999999998</v>
      </c>
      <c r="R27" s="173">
        <f>'1.1'!P14</f>
        <v>385.89699999999993</v>
      </c>
      <c r="S27" s="173">
        <f>'1.1'!Q14</f>
        <v>392.80599999999976</v>
      </c>
      <c r="T27" s="173">
        <f>'1.1'!R14</f>
        <v>402.815</v>
      </c>
      <c r="U27" s="173">
        <f>'1.1'!S14</f>
        <v>423.03200000000032</v>
      </c>
      <c r="V27" s="173">
        <f>'1.1'!T14</f>
        <v>440.30400000000003</v>
      </c>
      <c r="W27" s="173">
        <f>'1.1'!U14</f>
        <v>450.79399999999964</v>
      </c>
      <c r="X27" s="173">
        <f>'1.1'!V14</f>
        <v>459.72499999999997</v>
      </c>
      <c r="Y27" s="173">
        <f>'1.1'!W14</f>
        <v>475.53899999999993</v>
      </c>
      <c r="Z27" s="173">
        <f>'1.1'!X14</f>
        <v>492.27800000000013</v>
      </c>
      <c r="AA27" s="173">
        <f>'1.1'!Y14</f>
        <v>506.19200000000001</v>
      </c>
      <c r="AB27" s="173">
        <f>'1.1'!Z14</f>
        <v>520.85400000000004</v>
      </c>
      <c r="AC27" s="173">
        <f>'1.1'!AA14</f>
        <v>536.35699999999986</v>
      </c>
      <c r="AD27" s="173">
        <f>'1.1'!AB14</f>
        <v>552.07499999999982</v>
      </c>
      <c r="AE27" s="173">
        <f>'1.1'!AC14</f>
        <v>573.13400000000001</v>
      </c>
      <c r="AF27" s="122"/>
    </row>
    <row r="28" spans="1:32" s="124" customFormat="1" ht="15" customHeight="1">
      <c r="A28" s="122"/>
      <c r="B28" s="136" t="s">
        <v>332</v>
      </c>
      <c r="C28" s="135" t="s">
        <v>324</v>
      </c>
      <c r="D28" s="182" t="s">
        <v>349</v>
      </c>
      <c r="E28" s="173">
        <f>'1.1'!C15</f>
        <v>259.91919210958889</v>
      </c>
      <c r="F28" s="173">
        <f>'1.1'!D15</f>
        <v>273.00555090410938</v>
      </c>
      <c r="G28" s="173">
        <f>'1.1'!E15</f>
        <v>283.98259528767107</v>
      </c>
      <c r="H28" s="173">
        <f>'1.1'!F15</f>
        <v>293.06556142465735</v>
      </c>
      <c r="I28" s="173">
        <f>'1.1'!G15</f>
        <v>301.80414969862994</v>
      </c>
      <c r="J28" s="173">
        <f>'1.1'!H15</f>
        <v>310.19836010958892</v>
      </c>
      <c r="K28" s="173">
        <f>'1.1'!I15</f>
        <v>318.59257052054778</v>
      </c>
      <c r="L28" s="173">
        <f>'1.1'!J15</f>
        <v>328.01991452054773</v>
      </c>
      <c r="M28" s="173">
        <f>'1.1'!K15</f>
        <v>338.99695890410942</v>
      </c>
      <c r="N28" s="173">
        <f>'1.1'!L15</f>
        <v>351.30846750684913</v>
      </c>
      <c r="O28" s="173">
        <f>'1.1'!M15</f>
        <v>363.70607057534221</v>
      </c>
      <c r="P28" s="173">
        <f>'1.1'!N15</f>
        <v>373.56388690410938</v>
      </c>
      <c r="Q28" s="173">
        <f>'1.1'!O15</f>
        <v>380.79582202739698</v>
      </c>
      <c r="R28" s="173">
        <f>'1.1'!P15</f>
        <v>386.73634016438336</v>
      </c>
      <c r="S28" s="173">
        <f>'1.1'!Q15</f>
        <v>392.80599999999976</v>
      </c>
      <c r="T28" s="173">
        <f>'1.1'!R15</f>
        <v>400.08098235616416</v>
      </c>
      <c r="U28" s="173">
        <f>'1.1'!S15</f>
        <v>409.33613742465735</v>
      </c>
      <c r="V28" s="173">
        <f>'1.1'!T15</f>
        <v>419.19395375342435</v>
      </c>
      <c r="W28" s="173">
        <f>'1.1'!U15</f>
        <v>425.82322761643809</v>
      </c>
      <c r="X28" s="173">
        <f>'1.1'!V15</f>
        <v>430.47232876712303</v>
      </c>
      <c r="Y28" s="173">
        <f>'1.1'!W15</f>
        <v>436.71417753424635</v>
      </c>
      <c r="Z28" s="173">
        <f>'1.1'!X15</f>
        <v>443.60173479452021</v>
      </c>
      <c r="AA28" s="173">
        <f>'1.1'!Y15</f>
        <v>449.32701676712298</v>
      </c>
      <c r="AB28" s="173">
        <f>'1.1'!Z15</f>
        <v>455.13839320547913</v>
      </c>
      <c r="AC28" s="173">
        <f>'1.1'!AA15</f>
        <v>462.11204493150649</v>
      </c>
      <c r="AD28" s="173">
        <f>'1.1'!AB15</f>
        <v>470.03273578082155</v>
      </c>
      <c r="AE28" s="173">
        <f>'1.1'!AC15</f>
        <v>478.55608789041065</v>
      </c>
      <c r="AF28" s="122"/>
    </row>
    <row r="29" spans="1:32" s="124" customFormat="1" ht="15" customHeight="1">
      <c r="A29" s="122"/>
      <c r="B29" s="259" t="s">
        <v>366</v>
      </c>
      <c r="C29" s="135"/>
      <c r="D29" s="122"/>
      <c r="E29" s="122"/>
      <c r="F29" s="134"/>
      <c r="G29" s="134"/>
      <c r="H29" s="134"/>
      <c r="I29" s="134"/>
      <c r="J29" s="134"/>
      <c r="K29" s="134"/>
      <c r="L29" s="134"/>
      <c r="M29" s="134"/>
      <c r="N29" s="134"/>
      <c r="O29" s="134"/>
      <c r="P29" s="134"/>
      <c r="Q29" s="134"/>
      <c r="R29" s="134"/>
      <c r="S29" s="134"/>
      <c r="T29" s="134"/>
      <c r="U29" s="134"/>
      <c r="V29" s="134"/>
      <c r="W29" s="134"/>
      <c r="X29" s="134"/>
      <c r="Y29" s="134"/>
      <c r="Z29" s="134"/>
      <c r="AA29" s="134"/>
      <c r="AB29" s="134"/>
      <c r="AC29" s="134"/>
      <c r="AD29" s="134"/>
      <c r="AE29" s="134"/>
      <c r="AF29" s="122"/>
    </row>
    <row r="30" spans="1:32" s="124" customFormat="1" ht="15" customHeight="1">
      <c r="A30" s="122"/>
      <c r="B30" s="260" t="s">
        <v>367</v>
      </c>
      <c r="C30" s="135" t="s">
        <v>322</v>
      </c>
      <c r="D30" s="93">
        <v>2</v>
      </c>
      <c r="E30" s="93">
        <v>0</v>
      </c>
      <c r="F30" s="93">
        <v>0</v>
      </c>
      <c r="G30" s="93">
        <v>2.1</v>
      </c>
      <c r="H30" s="93">
        <v>0</v>
      </c>
      <c r="I30" s="93">
        <v>2.2000000000000002</v>
      </c>
      <c r="J30" s="93">
        <v>2.1</v>
      </c>
      <c r="K30" s="93">
        <v>2.8</v>
      </c>
      <c r="L30" s="93">
        <v>3.2</v>
      </c>
      <c r="M30" s="93">
        <v>3.4</v>
      </c>
      <c r="N30" s="93">
        <v>3.7</v>
      </c>
      <c r="O30" s="93">
        <v>4</v>
      </c>
      <c r="P30" s="93">
        <v>4.4000000000000004</v>
      </c>
      <c r="Q30" s="93">
        <v>5.8</v>
      </c>
      <c r="R30" s="93">
        <v>6.5</v>
      </c>
      <c r="S30" s="93">
        <v>7.2</v>
      </c>
      <c r="T30" s="93">
        <v>8.4</v>
      </c>
      <c r="U30" s="93">
        <v>10.199999999999999</v>
      </c>
      <c r="V30" s="93">
        <v>9.9</v>
      </c>
      <c r="W30" s="93">
        <v>10.4</v>
      </c>
      <c r="X30" s="93">
        <v>11.4</v>
      </c>
      <c r="Y30" s="93">
        <v>12.5</v>
      </c>
      <c r="Z30" s="93">
        <v>13.8</v>
      </c>
      <c r="AA30" s="93">
        <v>13.9</v>
      </c>
      <c r="AB30" s="93">
        <v>14.3</v>
      </c>
      <c r="AC30" s="93">
        <v>15</v>
      </c>
      <c r="AD30" s="93">
        <v>14.8</v>
      </c>
      <c r="AE30" s="93">
        <v>15.6</v>
      </c>
      <c r="AF30" s="122"/>
    </row>
    <row r="31" spans="1:32" s="124" customFormat="1" ht="15" customHeight="1">
      <c r="A31" s="122"/>
      <c r="B31" s="260" t="s">
        <v>368</v>
      </c>
      <c r="C31" s="135" t="s">
        <v>322</v>
      </c>
      <c r="D31" s="93">
        <v>3.4</v>
      </c>
      <c r="E31" s="93">
        <v>3.1</v>
      </c>
      <c r="F31" s="93">
        <v>3.6</v>
      </c>
      <c r="G31" s="93">
        <v>3.8</v>
      </c>
      <c r="H31" s="93">
        <v>4.3</v>
      </c>
      <c r="I31" s="93">
        <v>4.7</v>
      </c>
      <c r="J31" s="93">
        <v>4.7</v>
      </c>
      <c r="K31" s="93">
        <v>4.0999999999999996</v>
      </c>
      <c r="L31" s="93">
        <v>4.5</v>
      </c>
      <c r="M31" s="93">
        <v>5.2</v>
      </c>
      <c r="N31" s="93">
        <v>6.3</v>
      </c>
      <c r="O31" s="93">
        <v>6.6</v>
      </c>
      <c r="P31" s="93">
        <v>7.7</v>
      </c>
      <c r="Q31" s="93">
        <v>7.7</v>
      </c>
      <c r="R31" s="93">
        <v>9.4</v>
      </c>
      <c r="S31" s="93">
        <v>10.199999999999999</v>
      </c>
      <c r="T31" s="93">
        <v>11.6</v>
      </c>
      <c r="U31" s="93">
        <v>14.3</v>
      </c>
      <c r="V31" s="93">
        <v>15.2</v>
      </c>
      <c r="W31" s="93">
        <v>16.399999999999999</v>
      </c>
      <c r="X31" s="93">
        <v>17</v>
      </c>
      <c r="Y31" s="93">
        <v>20.3</v>
      </c>
      <c r="Z31" s="93">
        <v>23.5</v>
      </c>
      <c r="AA31" s="93">
        <v>25.1</v>
      </c>
      <c r="AB31" s="93">
        <v>27.4</v>
      </c>
      <c r="AC31" s="93">
        <v>31.5</v>
      </c>
      <c r="AD31" s="93">
        <v>31.6</v>
      </c>
      <c r="AE31" s="93">
        <v>36</v>
      </c>
      <c r="AF31" s="122"/>
    </row>
    <row r="32" spans="1:32" s="124" customFormat="1" ht="15" customHeight="1">
      <c r="A32" s="122" t="s">
        <v>345</v>
      </c>
      <c r="B32" s="137" t="s">
        <v>369</v>
      </c>
      <c r="C32" s="135" t="s">
        <v>324</v>
      </c>
      <c r="D32" s="186" t="s">
        <v>349</v>
      </c>
      <c r="E32" s="171">
        <v>1579.8</v>
      </c>
      <c r="F32" s="171">
        <v>1695.3200000000002</v>
      </c>
      <c r="G32" s="171">
        <v>1748.55</v>
      </c>
      <c r="H32" s="171">
        <v>1830.29</v>
      </c>
      <c r="I32" s="171">
        <v>1898.8799999999999</v>
      </c>
      <c r="J32" s="171">
        <v>1926.32</v>
      </c>
      <c r="K32" s="171">
        <v>1967.09</v>
      </c>
      <c r="L32" s="171">
        <v>2018.23</v>
      </c>
      <c r="M32" s="171">
        <v>2064.88</v>
      </c>
      <c r="N32" s="171">
        <v>2116.48</v>
      </c>
      <c r="O32" s="171">
        <v>2179.85</v>
      </c>
      <c r="P32" s="171">
        <v>2209.29</v>
      </c>
      <c r="Q32" s="171">
        <v>2220.0800000000004</v>
      </c>
      <c r="R32" s="171">
        <v>2270.62</v>
      </c>
      <c r="S32" s="171">
        <v>2300.86</v>
      </c>
      <c r="T32" s="171">
        <v>2393.25</v>
      </c>
      <c r="U32" s="171">
        <v>2513.23</v>
      </c>
      <c r="V32" s="171">
        <v>2561.7399999999998</v>
      </c>
      <c r="W32" s="171">
        <v>2460.2799999999997</v>
      </c>
      <c r="X32" s="171">
        <v>2580.06</v>
      </c>
      <c r="Y32" s="171">
        <v>2703.12</v>
      </c>
      <c r="Z32" s="171">
        <v>2758.26</v>
      </c>
      <c r="AA32" s="171">
        <v>2826.24</v>
      </c>
      <c r="AB32" s="171">
        <v>2938.59</v>
      </c>
      <c r="AC32" s="171">
        <v>3048.8599999999997</v>
      </c>
      <c r="AD32" s="132">
        <v>3159.75</v>
      </c>
      <c r="AE32" s="132">
        <v>3277.34</v>
      </c>
      <c r="AF32" s="122"/>
    </row>
    <row r="33" spans="1:32" s="124" customFormat="1" ht="15" customHeight="1">
      <c r="A33" s="122"/>
      <c r="B33" s="261" t="s">
        <v>370</v>
      </c>
      <c r="C33" s="135" t="s">
        <v>326</v>
      </c>
      <c r="D33" s="186" t="s">
        <v>349</v>
      </c>
      <c r="E33" s="138">
        <f>'1.1'!C16</f>
        <v>84.008506113769272</v>
      </c>
      <c r="F33" s="138">
        <f>'1.1'!D16</f>
        <v>85.624667729930891</v>
      </c>
      <c r="G33" s="138">
        <f>'1.1'!E16</f>
        <v>84.805954279638499</v>
      </c>
      <c r="H33" s="138">
        <f>'1.1'!F16</f>
        <v>86.889952153110045</v>
      </c>
      <c r="I33" s="138">
        <f>'1.1'!G16</f>
        <v>88.399787347155765</v>
      </c>
      <c r="J33" s="138">
        <f>'1.1'!H16</f>
        <v>89.122807017543863</v>
      </c>
      <c r="K33" s="138">
        <f>'1.1'!I16</f>
        <v>90.770866560340252</v>
      </c>
      <c r="L33" s="138">
        <f>'1.1'!J16</f>
        <v>92.567783094098885</v>
      </c>
      <c r="M33" s="138">
        <f>'1.1'!K16</f>
        <v>94.407230196703892</v>
      </c>
      <c r="N33" s="138">
        <f>'1.1'!L16</f>
        <v>97.203615098351946</v>
      </c>
      <c r="O33" s="138">
        <f>'1.1'!M16</f>
        <v>98.851674641148321</v>
      </c>
      <c r="P33" s="138">
        <f>'1.1'!N16</f>
        <v>98.851674641148321</v>
      </c>
      <c r="Q33" s="138">
        <f>'1.1'!O16</f>
        <v>98.149920255183417</v>
      </c>
      <c r="R33" s="138">
        <f>'1.1'!P16</f>
        <v>99.298245614035096</v>
      </c>
      <c r="S33" s="138">
        <f>'1.1'!Q16</f>
        <v>100</v>
      </c>
      <c r="T33" s="138">
        <f>'1.1'!R16</f>
        <v>103.70015948963318</v>
      </c>
      <c r="U33" s="138">
        <f>'1.1'!S16</f>
        <v>107.08133971291866</v>
      </c>
      <c r="V33" s="138">
        <f>'1.1'!T16</f>
        <v>108.24029771398192</v>
      </c>
      <c r="W33" s="138">
        <f>'1.1'!U16</f>
        <v>102.15842636895269</v>
      </c>
      <c r="X33" s="138">
        <f>'1.1'!V16</f>
        <v>106.32642211589581</v>
      </c>
      <c r="Y33" s="138">
        <f>'1.1'!W16</f>
        <v>110.21796916533759</v>
      </c>
      <c r="Z33" s="138">
        <f>'1.1'!X16</f>
        <v>110.76023391812866</v>
      </c>
      <c r="AA33" s="138">
        <f>'1.1'!Y16</f>
        <v>111.30249867091973</v>
      </c>
      <c r="AB33" s="138">
        <f>'1.1'!Z16</f>
        <v>113.72674109516214</v>
      </c>
      <c r="AC33" s="138">
        <f>'1.1'!AA16</f>
        <v>115.7044125465178</v>
      </c>
      <c r="AD33" s="138">
        <f>'1.1'!AB16</f>
        <v>118.29877724614568</v>
      </c>
      <c r="AE33" s="138">
        <f>'1.1'!AC16</f>
        <v>120.85061137692716</v>
      </c>
      <c r="AF33" s="122"/>
    </row>
    <row r="34" spans="1:32" s="142" customFormat="1" ht="22.5" customHeight="1">
      <c r="A34" s="139"/>
      <c r="B34" s="140"/>
      <c r="C34" s="141"/>
      <c r="D34" s="342" t="s">
        <v>371</v>
      </c>
      <c r="E34" s="342"/>
      <c r="F34" s="342"/>
      <c r="G34" s="342"/>
      <c r="H34" s="342"/>
      <c r="I34" s="257" t="s">
        <v>371</v>
      </c>
      <c r="J34" s="256"/>
      <c r="K34" s="256"/>
      <c r="L34" s="256"/>
      <c r="M34" s="256"/>
      <c r="N34" s="256"/>
      <c r="O34" s="256"/>
      <c r="P34" s="256"/>
      <c r="Q34" s="256"/>
      <c r="R34" s="256"/>
      <c r="S34" s="256"/>
      <c r="T34" s="256"/>
      <c r="U34" s="256"/>
      <c r="V34" s="256"/>
      <c r="W34" s="256"/>
      <c r="X34" s="256"/>
      <c r="Y34" s="256"/>
      <c r="Z34" s="256"/>
      <c r="AA34" s="256"/>
      <c r="AB34" s="256"/>
      <c r="AC34" s="256"/>
      <c r="AD34" s="256"/>
      <c r="AE34" s="256"/>
      <c r="AF34" s="139"/>
    </row>
    <row r="35" spans="1:32" s="124" customFormat="1" ht="15" customHeight="1">
      <c r="A35" s="122"/>
      <c r="B35" s="136" t="s">
        <v>372</v>
      </c>
      <c r="C35" s="135" t="s">
        <v>373</v>
      </c>
      <c r="D35" s="78">
        <f>IF(AND(ISNUMBER(D6),($D6)&gt;0),D6/$D6*100,0)</f>
        <v>100</v>
      </c>
      <c r="E35" s="78">
        <f t="shared" ref="E35:AD35" si="0">IF(AND(ISNUMBER(E6),($D6)&gt;0),E6/$D6*100,0)</f>
        <v>98.017703442085505</v>
      </c>
      <c r="F35" s="78">
        <f t="shared" si="0"/>
        <v>96.069965207530757</v>
      </c>
      <c r="G35" s="78">
        <f t="shared" si="0"/>
        <v>95.999949547934065</v>
      </c>
      <c r="H35" s="78">
        <f t="shared" si="0"/>
        <v>95.16956355675525</v>
      </c>
      <c r="I35" s="92">
        <f t="shared" si="0"/>
        <v>95.731265460589455</v>
      </c>
      <c r="J35" s="92">
        <f t="shared" si="0"/>
        <v>98.931248124400852</v>
      </c>
      <c r="K35" s="92">
        <f t="shared" si="0"/>
        <v>98.045594233221522</v>
      </c>
      <c r="L35" s="92">
        <f t="shared" si="0"/>
        <v>97.419242646057896</v>
      </c>
      <c r="M35" s="92">
        <f t="shared" si="0"/>
        <v>96.095600492632229</v>
      </c>
      <c r="N35" s="92">
        <f>IF(AND(ISNUMBER(N6),($D6)&gt;0),N6/$D6*100,0)</f>
        <v>96.615720649057778</v>
      </c>
      <c r="O35" s="92">
        <f t="shared" si="0"/>
        <v>98.479656485837836</v>
      </c>
      <c r="P35" s="92">
        <f t="shared" si="0"/>
        <v>96.793898681382942</v>
      </c>
      <c r="Q35" s="92">
        <f t="shared" si="0"/>
        <v>97.952658201426303</v>
      </c>
      <c r="R35" s="92">
        <f t="shared" si="0"/>
        <v>97.894056566123879</v>
      </c>
      <c r="S35" s="92">
        <f t="shared" si="0"/>
        <v>97.672773134989072</v>
      </c>
      <c r="T35" s="92">
        <f t="shared" si="0"/>
        <v>99.540810286453777</v>
      </c>
      <c r="U35" s="92">
        <f t="shared" si="0"/>
        <v>95.24755423939807</v>
      </c>
      <c r="V35" s="92">
        <f t="shared" si="0"/>
        <v>96.474053962543778</v>
      </c>
      <c r="W35" s="92">
        <f t="shared" si="0"/>
        <v>90.779274022260779</v>
      </c>
      <c r="X35" s="92">
        <f t="shared" si="0"/>
        <v>95.380945636758412</v>
      </c>
      <c r="Y35" s="92">
        <f t="shared" si="0"/>
        <v>91.238629751408865</v>
      </c>
      <c r="Z35" s="92">
        <f t="shared" si="0"/>
        <v>90.217008961346949</v>
      </c>
      <c r="AA35" s="92">
        <f t="shared" si="0"/>
        <v>92.729877424961444</v>
      </c>
      <c r="AB35" s="92">
        <f t="shared" si="0"/>
        <v>88.422525586141305</v>
      </c>
      <c r="AC35" s="92">
        <f t="shared" si="0"/>
        <v>88.972151197595863</v>
      </c>
      <c r="AD35" s="92">
        <f t="shared" si="0"/>
        <v>90.509248527883187</v>
      </c>
      <c r="AE35" s="92">
        <f t="shared" ref="AE35" si="1">IF(AND(ISNUMBER(AE6),($D6)&gt;0),AE6/$D6*100,0)</f>
        <v>91.205708436571669</v>
      </c>
      <c r="AF35" s="122"/>
    </row>
    <row r="36" spans="1:32" s="124" customFormat="1" ht="15" customHeight="1">
      <c r="A36" s="122"/>
      <c r="B36" s="136"/>
      <c r="C36" s="135" t="s">
        <v>374</v>
      </c>
      <c r="D36" s="78">
        <f>IF(AND(ISNUMBER(D6),($S6)&gt;0),D6/$S6*100,0)</f>
        <v>102.38267716817518</v>
      </c>
      <c r="E36" s="78">
        <f t="shared" ref="E36:AD36" si="2">IF(AND(ISNUMBER(E6),($S6)&gt;0),E6/$S6*100,0)</f>
        <v>100.35314888276974</v>
      </c>
      <c r="F36" s="78">
        <f t="shared" si="2"/>
        <v>98.35900233400443</v>
      </c>
      <c r="G36" s="78">
        <f t="shared" si="2"/>
        <v>98.287318427272382</v>
      </c>
      <c r="H36" s="78">
        <f t="shared" si="2"/>
        <v>97.437147018674025</v>
      </c>
      <c r="I36" s="92">
        <f t="shared" si="2"/>
        <v>98.012232465524093</v>
      </c>
      <c r="J36" s="92">
        <f t="shared" si="2"/>
        <v>101.28846038565167</v>
      </c>
      <c r="K36" s="92">
        <f t="shared" si="2"/>
        <v>100.38170422141816</v>
      </c>
      <c r="L36" s="92">
        <f t="shared" si="2"/>
        <v>99.740428697994702</v>
      </c>
      <c r="M36" s="92">
        <f t="shared" si="2"/>
        <v>98.385248425191008</v>
      </c>
      <c r="N36" s="92">
        <f t="shared" si="2"/>
        <v>98.917761365830785</v>
      </c>
      <c r="O36" s="92">
        <f t="shared" si="2"/>
        <v>100.82610877622325</v>
      </c>
      <c r="P36" s="92">
        <f t="shared" si="2"/>
        <v>99.100184805450866</v>
      </c>
      <c r="Q36" s="92">
        <f t="shared" si="2"/>
        <v>100.28655382401234</v>
      </c>
      <c r="R36" s="92">
        <f t="shared" si="2"/>
        <v>100.22655590092539</v>
      </c>
      <c r="S36" s="92">
        <f t="shared" si="2"/>
        <v>100</v>
      </c>
      <c r="T36" s="92">
        <f t="shared" si="2"/>
        <v>101.91254644616568</v>
      </c>
      <c r="U36" s="92">
        <f t="shared" si="2"/>
        <v>97.51699596750548</v>
      </c>
      <c r="V36" s="92">
        <f t="shared" si="2"/>
        <v>98.772719219522301</v>
      </c>
      <c r="W36" s="92">
        <f t="shared" si="2"/>
        <v>92.942251057824365</v>
      </c>
      <c r="X36" s="92">
        <f t="shared" si="2"/>
        <v>97.653565651235027</v>
      </c>
      <c r="Y36" s="92">
        <f t="shared" si="2"/>
        <v>93.412551751051566</v>
      </c>
      <c r="Z36" s="92">
        <f t="shared" si="2"/>
        <v>92.36658903567951</v>
      </c>
      <c r="AA36" s="92">
        <f t="shared" si="2"/>
        <v>94.939331042442831</v>
      </c>
      <c r="AB36" s="92">
        <f t="shared" si="2"/>
        <v>90.52934891480615</v>
      </c>
      <c r="AC36" s="92">
        <f t="shared" si="2"/>
        <v>91.092070330215279</v>
      </c>
      <c r="AD36" s="92">
        <f t="shared" si="2"/>
        <v>92.665791727643992</v>
      </c>
      <c r="AE36" s="92">
        <f t="shared" ref="AE36" si="3">IF(AND(ISNUMBER(AE6),($S6)&gt;0),AE6/$S6*100,0)</f>
        <v>93.378846027562275</v>
      </c>
      <c r="AF36" s="122"/>
    </row>
    <row r="37" spans="1:32" s="124" customFormat="1" ht="15" customHeight="1">
      <c r="A37" s="122"/>
      <c r="B37" s="136" t="s">
        <v>575</v>
      </c>
      <c r="C37" s="135" t="s">
        <v>375</v>
      </c>
      <c r="D37" s="143">
        <f>IF(AND(ISNUMBER(D7),($H7)&gt;0),D7/$H7*100,0)</f>
        <v>0</v>
      </c>
      <c r="E37" s="143">
        <f t="shared" ref="E37:AD37" si="4">IF(AND(ISNUMBER(E7),($H7)&gt;0),E7/$H7*100,0)</f>
        <v>95.269876700806279</v>
      </c>
      <c r="F37" s="143">
        <f t="shared" si="4"/>
        <v>96.379807443998573</v>
      </c>
      <c r="G37" s="143">
        <f t="shared" si="4"/>
        <v>92.38640114645311</v>
      </c>
      <c r="H37" s="143">
        <f t="shared" si="4"/>
        <v>100</v>
      </c>
      <c r="I37" s="242">
        <f t="shared" si="4"/>
        <v>96.053088652678284</v>
      </c>
      <c r="J37" s="242">
        <f t="shared" si="4"/>
        <v>94.607099695765328</v>
      </c>
      <c r="K37" s="242">
        <f t="shared" si="4"/>
        <v>93.758027069866458</v>
      </c>
      <c r="L37" s="242">
        <f t="shared" si="4"/>
        <v>92.285098429052638</v>
      </c>
      <c r="M37" s="242">
        <f t="shared" si="4"/>
        <v>93.919861372677715</v>
      </c>
      <c r="N37" s="242">
        <f>IF(AND(ISNUMBER(N7),($H7)&gt;0),N7/$H7*100,0)</f>
        <v>93.229466342206578</v>
      </c>
      <c r="O37" s="242">
        <f t="shared" si="4"/>
        <v>88.459289122295615</v>
      </c>
      <c r="P37" s="242">
        <f t="shared" si="4"/>
        <v>87.410396073847068</v>
      </c>
      <c r="Q37" s="242">
        <f t="shared" si="4"/>
        <v>88.433910795377699</v>
      </c>
      <c r="R37" s="242">
        <f t="shared" si="4"/>
        <v>88.299281299996139</v>
      </c>
      <c r="S37" s="242">
        <f t="shared" si="4"/>
        <v>86.223914025514986</v>
      </c>
      <c r="T37" s="242">
        <f t="shared" si="4"/>
        <v>90.350648408257356</v>
      </c>
      <c r="U37" s="242">
        <f t="shared" si="4"/>
        <v>88.92378661401527</v>
      </c>
      <c r="V37" s="242">
        <f t="shared" si="4"/>
        <v>87.767461779661218</v>
      </c>
      <c r="W37" s="242">
        <f t="shared" si="4"/>
        <v>80.20920032320727</v>
      </c>
      <c r="X37" s="242">
        <f t="shared" si="4"/>
        <v>82.797537167633365</v>
      </c>
      <c r="Y37" s="242">
        <f t="shared" si="4"/>
        <v>88.184447433120766</v>
      </c>
      <c r="Z37" s="242">
        <f t="shared" si="4"/>
        <v>84.380235931654695</v>
      </c>
      <c r="AA37" s="242">
        <f t="shared" si="4"/>
        <v>85.064347703207574</v>
      </c>
      <c r="AB37" s="242">
        <f t="shared" si="4"/>
        <v>85.899354045687161</v>
      </c>
      <c r="AC37" s="242">
        <f t="shared" si="4"/>
        <v>83.141402581112118</v>
      </c>
      <c r="AD37" s="242">
        <f t="shared" si="4"/>
        <v>84.189957723913466</v>
      </c>
      <c r="AE37" s="242" t="s">
        <v>350</v>
      </c>
      <c r="AF37" s="122"/>
    </row>
    <row r="38" spans="1:32" s="124" customFormat="1" ht="15" customHeight="1">
      <c r="A38" s="122"/>
      <c r="B38" s="123"/>
      <c r="C38" s="135" t="s">
        <v>374</v>
      </c>
      <c r="D38" s="143">
        <f>IF(AND(ISNUMBER(D7),($N7)&gt;0),D7/$N7*100,0)</f>
        <v>0</v>
      </c>
      <c r="E38" s="143">
        <f>IF(AND(ISNUMBER(E7),($S7)&gt;0),E7/$S7*100,0)</f>
        <v>110.49124570315196</v>
      </c>
      <c r="F38" s="143">
        <f t="shared" ref="F38:AD38" si="5">IF(AND(ISNUMBER(F7),($S7)&gt;0),F7/$S7*100,0)</f>
        <v>111.77851125556452</v>
      </c>
      <c r="G38" s="143">
        <f t="shared" si="5"/>
        <v>107.14707420857113</v>
      </c>
      <c r="H38" s="143">
        <f t="shared" si="5"/>
        <v>115.97710580664251</v>
      </c>
      <c r="I38" s="242">
        <f t="shared" si="5"/>
        <v>111.39959225726483</v>
      </c>
      <c r="J38" s="242">
        <f t="shared" si="5"/>
        <v>109.72257611475354</v>
      </c>
      <c r="K38" s="242">
        <f t="shared" si="5"/>
        <v>108.73784625703955</v>
      </c>
      <c r="L38" s="242">
        <f t="shared" si="5"/>
        <v>107.02958624882658</v>
      </c>
      <c r="M38" s="242">
        <f t="shared" si="5"/>
        <v>108.9255369976424</v>
      </c>
      <c r="N38" s="242">
        <f t="shared" si="5"/>
        <v>108.1248368226691</v>
      </c>
      <c r="O38" s="242">
        <f t="shared" si="5"/>
        <v>102.5925233411686</v>
      </c>
      <c r="P38" s="242">
        <f t="shared" si="5"/>
        <v>101.37604754057092</v>
      </c>
      <c r="Q38" s="242">
        <f t="shared" si="5"/>
        <v>102.56309029210706</v>
      </c>
      <c r="R38" s="242">
        <f t="shared" si="5"/>
        <v>102.40695089980143</v>
      </c>
      <c r="S38" s="242">
        <f t="shared" si="5"/>
        <v>100</v>
      </c>
      <c r="T38" s="242">
        <f t="shared" si="5"/>
        <v>104.7860671014322</v>
      </c>
      <c r="U38" s="242">
        <f t="shared" si="5"/>
        <v>103.13123408860952</v>
      </c>
      <c r="V38" s="242">
        <f t="shared" si="5"/>
        <v>101.79016201200221</v>
      </c>
      <c r="W38" s="242">
        <f t="shared" si="5"/>
        <v>93.024309125507955</v>
      </c>
      <c r="X38" s="242">
        <f t="shared" si="5"/>
        <v>96.026187286200297</v>
      </c>
      <c r="Y38" s="242">
        <f t="shared" si="5"/>
        <v>102.27376990451353</v>
      </c>
      <c r="Z38" s="242">
        <f t="shared" si="5"/>
        <v>97.861755506349752</v>
      </c>
      <c r="AA38" s="242">
        <f t="shared" si="5"/>
        <v>98.655168539479334</v>
      </c>
      <c r="AB38" s="242">
        <f t="shared" si="5"/>
        <v>99.623584728789055</v>
      </c>
      <c r="AC38" s="242">
        <f t="shared" si="5"/>
        <v>96.424992440623029</v>
      </c>
      <c r="AD38" s="242">
        <f t="shared" si="5"/>
        <v>97.641076348030722</v>
      </c>
      <c r="AE38" s="242" t="s">
        <v>350</v>
      </c>
      <c r="AF38" s="122"/>
    </row>
    <row r="39" spans="1:32" s="124" customFormat="1" ht="15" customHeight="1">
      <c r="A39" s="122"/>
      <c r="B39" s="136" t="s">
        <v>390</v>
      </c>
      <c r="C39" s="135" t="s">
        <v>376</v>
      </c>
      <c r="D39" s="144">
        <f>IF(AND(ISNUMBER(D8),($N8)&gt;0),D8/$N8*100,0)</f>
        <v>0</v>
      </c>
      <c r="E39" s="78">
        <f t="shared" ref="E39:M39" si="6">IF(AND(ISNUMBER(E8),($N8)&gt;0),E8/$N8*100,0)</f>
        <v>114.0567707965015</v>
      </c>
      <c r="F39" s="78">
        <f t="shared" si="6"/>
        <v>111.17135416528721</v>
      </c>
      <c r="G39" s="78">
        <f t="shared" si="6"/>
        <v>110.26114965154301</v>
      </c>
      <c r="H39" s="78">
        <f t="shared" si="6"/>
        <v>109.50525957683115</v>
      </c>
      <c r="I39" s="92">
        <f t="shared" si="6"/>
        <v>108.68388678642256</v>
      </c>
      <c r="J39" s="92">
        <f t="shared" si="6"/>
        <v>106.31186900689984</v>
      </c>
      <c r="K39" s="92">
        <f t="shared" si="6"/>
        <v>105.46072504941857</v>
      </c>
      <c r="L39" s="92">
        <f t="shared" si="6"/>
        <v>101.95297436263932</v>
      </c>
      <c r="M39" s="92">
        <f t="shared" si="6"/>
        <v>100.98226676353612</v>
      </c>
      <c r="N39" s="92">
        <f>IF(AND(ISNUMBER(N8),($N8)&gt;0),N8/$N8*100,0)</f>
        <v>100</v>
      </c>
      <c r="O39" s="92">
        <f>IF(AND(ISNUMBER(O8),($N8)&gt;0),O8/$N8*100,0)</f>
        <v>97.707363175793873</v>
      </c>
      <c r="P39" s="263">
        <f t="shared" ref="P39:U39" si="7">IF(AND(ISNUMBER(P8),($N8)&gt;0),P8/$N8*100,0)</f>
        <v>0</v>
      </c>
      <c r="Q39" s="263">
        <f t="shared" si="7"/>
        <v>0</v>
      </c>
      <c r="R39" s="263">
        <f t="shared" si="7"/>
        <v>90.223804842506368</v>
      </c>
      <c r="S39" s="263">
        <f t="shared" si="7"/>
        <v>0</v>
      </c>
      <c r="T39" s="263">
        <f t="shared" si="7"/>
        <v>0</v>
      </c>
      <c r="U39" s="263">
        <f t="shared" si="7"/>
        <v>84.014607570075356</v>
      </c>
      <c r="V39" s="263">
        <f>IF(AND(ISNUMBER(V8),($I8)&gt;0),V8/$I8*100,0)</f>
        <v>0</v>
      </c>
      <c r="W39" s="263" t="s">
        <v>352</v>
      </c>
      <c r="X39" s="263">
        <f t="shared" ref="X39:AD39" si="8">IF(AND(ISNUMBER(X8),($N8)&gt;0),X8/$N8*100,0)</f>
        <v>84.808337800370225</v>
      </c>
      <c r="Y39" s="263">
        <f t="shared" si="8"/>
        <v>0</v>
      </c>
      <c r="Z39" s="263">
        <f t="shared" si="8"/>
        <v>0</v>
      </c>
      <c r="AA39" s="263">
        <f t="shared" si="8"/>
        <v>66.072364091847902</v>
      </c>
      <c r="AB39" s="263">
        <f t="shared" si="8"/>
        <v>0</v>
      </c>
      <c r="AC39" s="263">
        <f t="shared" si="8"/>
        <v>0</v>
      </c>
      <c r="AD39" s="263">
        <f t="shared" si="8"/>
        <v>63.714665365037291</v>
      </c>
      <c r="AE39" s="175" t="s">
        <v>350</v>
      </c>
      <c r="AF39" s="122"/>
    </row>
    <row r="40" spans="1:32" s="124" customFormat="1" ht="15" customHeight="1">
      <c r="A40" s="133"/>
      <c r="B40" s="136" t="s">
        <v>353</v>
      </c>
      <c r="C40" s="135" t="s">
        <v>377</v>
      </c>
      <c r="D40" s="78">
        <f>IF(AND(ISNUMBER(D9),($D9)&gt;0),D9/$D9*100,0)</f>
        <v>0</v>
      </c>
      <c r="E40" s="78">
        <f>IF(AND(ISNUMBER(E9),($D9)&gt;0),E9/$D9*100,0)</f>
        <v>0</v>
      </c>
      <c r="F40" s="78">
        <f>IF(AND(ISNUMBER(F9),($D9)&gt;0),F9/$D9*100,0)</f>
        <v>0</v>
      </c>
      <c r="G40" s="78">
        <f>IF(AND(ISNUMBER(G9),($D9)&gt;0),G9/$D9*100,0)</f>
        <v>0</v>
      </c>
      <c r="H40" s="78">
        <f>IF(AND(ISNUMBER(H9),($D9)&gt;0),H9/$D9*100,0)</f>
        <v>0</v>
      </c>
      <c r="I40" s="92">
        <f>IF(AND(ISNUMBER(I9),($I9)&gt;0),I9/$I9*100,0)</f>
        <v>100</v>
      </c>
      <c r="J40" s="92">
        <f t="shared" ref="J40:AD40" si="9">IF(AND(ISNUMBER(J9),($I9)&gt;0),J9/$I9*100,0)</f>
        <v>101.58904629643951</v>
      </c>
      <c r="K40" s="92">
        <f t="shared" si="9"/>
        <v>99.390813336849021</v>
      </c>
      <c r="L40" s="92">
        <f t="shared" si="9"/>
        <v>97.270446704620866</v>
      </c>
      <c r="M40" s="92">
        <f t="shared" si="9"/>
        <v>94.838503119434975</v>
      </c>
      <c r="N40" s="92">
        <f t="shared" si="9"/>
        <v>94.314694277580656</v>
      </c>
      <c r="O40" s="92">
        <f t="shared" si="9"/>
        <v>96.952443736922802</v>
      </c>
      <c r="P40" s="92">
        <f t="shared" si="9"/>
        <v>95.444306240470183</v>
      </c>
      <c r="Q40" s="92">
        <f t="shared" si="9"/>
        <v>96.194194668711802</v>
      </c>
      <c r="R40" s="92">
        <f t="shared" si="9"/>
        <v>96.427161697254832</v>
      </c>
      <c r="S40" s="92">
        <f t="shared" si="9"/>
        <v>95.05530439155136</v>
      </c>
      <c r="T40" s="92">
        <f t="shared" si="9"/>
        <v>96.783408541171752</v>
      </c>
      <c r="U40" s="92">
        <f t="shared" si="9"/>
        <v>96.30814876164699</v>
      </c>
      <c r="V40" s="92">
        <f t="shared" si="9"/>
        <v>97.013874355900668</v>
      </c>
      <c r="W40" s="92">
        <f t="shared" si="9"/>
        <v>91.130177782172737</v>
      </c>
      <c r="X40" s="92">
        <f t="shared" si="9"/>
        <v>95.535429407910044</v>
      </c>
      <c r="Y40" s="92">
        <f t="shared" si="9"/>
        <v>93.456773885611341</v>
      </c>
      <c r="Z40" s="92">
        <f t="shared" si="9"/>
        <v>93.174363280537094</v>
      </c>
      <c r="AA40" s="92">
        <f t="shared" si="9"/>
        <v>94.711380980049867</v>
      </c>
      <c r="AB40" s="92">
        <f t="shared" si="9"/>
        <v>91.242413034571115</v>
      </c>
      <c r="AC40" s="92">
        <f t="shared" si="9"/>
        <v>91.972245983887035</v>
      </c>
      <c r="AD40" s="92">
        <f t="shared" si="9"/>
        <v>92.485382525516798</v>
      </c>
      <c r="AE40" s="175" t="s">
        <v>350</v>
      </c>
      <c r="AF40" s="122"/>
    </row>
    <row r="41" spans="1:32" s="124" customFormat="1" ht="15" customHeight="1">
      <c r="A41" s="133"/>
      <c r="B41" s="136"/>
      <c r="C41" s="135" t="s">
        <v>374</v>
      </c>
      <c r="D41" s="145">
        <f>IF(AND(ISNUMBER(D9),($N$9)&gt;0),D9/$N$9*100,0)</f>
        <v>0</v>
      </c>
      <c r="E41" s="145">
        <f>IF(AND(ISNUMBER(E9),($N$9)&gt;0),E9/$N$9*100,0)</f>
        <v>0</v>
      </c>
      <c r="F41" s="145">
        <f>IF(AND(ISNUMBER(F9),($N$9)&gt;0),F9/$N$9*100,0)</f>
        <v>0</v>
      </c>
      <c r="G41" s="145">
        <f>IF(AND(ISNUMBER(G9),($N$9)&gt;0),G9/$N$9*100,0)</f>
        <v>0</v>
      </c>
      <c r="H41" s="145">
        <f>IF(AND(ISNUMBER(H9),($N$9)&gt;0),H9/$N$9*100,0)</f>
        <v>0</v>
      </c>
      <c r="I41" s="264">
        <f>IF(AND(ISNUMBER(I9),($S$9)&gt;0),I9/$S$9*100,0)</f>
        <v>105.20191444349121</v>
      </c>
      <c r="J41" s="264">
        <f t="shared" ref="J41:AD41" si="10">IF(AND(ISNUMBER(J9),($S$9)&gt;0),J9/$S$9*100,0)</f>
        <v>106.87362156873894</v>
      </c>
      <c r="K41" s="264">
        <f t="shared" si="10"/>
        <v>104.56103841132196</v>
      </c>
      <c r="L41" s="264">
        <f t="shared" si="10"/>
        <v>102.33037212099696</v>
      </c>
      <c r="M41" s="264">
        <f t="shared" si="10"/>
        <v>99.771920911195735</v>
      </c>
      <c r="N41" s="264">
        <f t="shared" si="10"/>
        <v>99.220863981540703</v>
      </c>
      <c r="O41" s="264">
        <f t="shared" si="10"/>
        <v>101.99582691099147</v>
      </c>
      <c r="P41" s="264">
        <f t="shared" si="10"/>
        <v>100.40923739228317</v>
      </c>
      <c r="Q41" s="264">
        <f t="shared" si="10"/>
        <v>101.19813437498357</v>
      </c>
      <c r="R41" s="264">
        <f t="shared" si="10"/>
        <v>101.44322014903295</v>
      </c>
      <c r="S41" s="264">
        <f t="shared" si="10"/>
        <v>100</v>
      </c>
      <c r="T41" s="264">
        <f t="shared" si="10"/>
        <v>101.81799864897808</v>
      </c>
      <c r="U41" s="264">
        <f t="shared" si="10"/>
        <v>101.31801626233809</v>
      </c>
      <c r="V41" s="264">
        <f t="shared" si="10"/>
        <v>102.06045309821067</v>
      </c>
      <c r="W41" s="264">
        <f t="shared" si="10"/>
        <v>95.870691662602809</v>
      </c>
      <c r="X41" s="264">
        <f t="shared" si="10"/>
        <v>100.50510070893147</v>
      </c>
      <c r="Y41" s="264">
        <f t="shared" si="10"/>
        <v>98.318315304787887</v>
      </c>
      <c r="Z41" s="264">
        <f t="shared" si="10"/>
        <v>98.021213941658331</v>
      </c>
      <c r="AA41" s="264">
        <f t="shared" si="10"/>
        <v>99.638185986881069</v>
      </c>
      <c r="AB41" s="264">
        <f t="shared" si="10"/>
        <v>95.988765296806378</v>
      </c>
      <c r="AC41" s="264">
        <f t="shared" si="10"/>
        <v>96.75656353172613</v>
      </c>
      <c r="AD41" s="264">
        <f t="shared" si="10"/>
        <v>97.296392997229759</v>
      </c>
      <c r="AE41" s="175" t="s">
        <v>350</v>
      </c>
      <c r="AF41" s="122"/>
    </row>
    <row r="42" spans="1:32" s="124" customFormat="1" ht="15" customHeight="1">
      <c r="A42" s="122"/>
      <c r="B42" s="136" t="s">
        <v>576</v>
      </c>
      <c r="C42" s="135" t="s">
        <v>377</v>
      </c>
      <c r="D42" s="78">
        <f>IF(AND(ISNUMBER(D10),($D10)&gt;0),D10/$D10*100,0)</f>
        <v>0</v>
      </c>
      <c r="E42" s="78">
        <f>IF(AND(ISNUMBER(E10),($D10)&gt;0),E10/$D10*100,0)</f>
        <v>0</v>
      </c>
      <c r="F42" s="78">
        <f>IF(AND(ISNUMBER(F10),($D10)&gt;0),F10/$D10*100,0)</f>
        <v>0</v>
      </c>
      <c r="G42" s="78">
        <f>IF(AND(ISNUMBER(G10),($D10)&gt;0),G10/$D10*100,0)</f>
        <v>0</v>
      </c>
      <c r="H42" s="78">
        <f>IF(AND(ISNUMBER(H10),($D10)&gt;0),H10/$D10*100,0)</f>
        <v>0</v>
      </c>
      <c r="I42" s="92">
        <f>IF(AND(ISNUMBER(I10),($I10)&gt;0),I10/$I10*100,0)</f>
        <v>100</v>
      </c>
      <c r="J42" s="92">
        <f t="shared" ref="J42:AD42" si="11">IF(AND(ISNUMBER(J10),($I10)&gt;0),J10/$I10*100,0)</f>
        <v>102.1279241086732</v>
      </c>
      <c r="K42" s="92">
        <f t="shared" si="11"/>
        <v>100.23635623958269</v>
      </c>
      <c r="L42" s="92">
        <f t="shared" si="11"/>
        <v>99.514764666827304</v>
      </c>
      <c r="M42" s="92">
        <f t="shared" si="11"/>
        <v>97.219726336927224</v>
      </c>
      <c r="N42" s="92">
        <f t="shared" si="11"/>
        <v>97.173980427735742</v>
      </c>
      <c r="O42" s="92">
        <f t="shared" si="11"/>
        <v>100.46110723791917</v>
      </c>
      <c r="P42" s="92">
        <f t="shared" si="11"/>
        <v>99.145625687191725</v>
      </c>
      <c r="Q42" s="92">
        <f t="shared" si="11"/>
        <v>100.47862962197831</v>
      </c>
      <c r="R42" s="92">
        <f t="shared" si="11"/>
        <v>100.9874016142882</v>
      </c>
      <c r="S42" s="92">
        <f t="shared" si="11"/>
        <v>99.871174550342644</v>
      </c>
      <c r="T42" s="92">
        <f t="shared" si="11"/>
        <v>102.35336256989956</v>
      </c>
      <c r="U42" s="92">
        <f t="shared" si="11"/>
        <v>101.80111932776634</v>
      </c>
      <c r="V42" s="92">
        <f t="shared" si="11"/>
        <v>102.68492203481824</v>
      </c>
      <c r="W42" s="92">
        <f t="shared" si="11"/>
        <v>95.986095224663018</v>
      </c>
      <c r="X42" s="92">
        <f t="shared" si="11"/>
        <v>102.13118590188674</v>
      </c>
      <c r="Y42" s="92">
        <f t="shared" si="11"/>
        <v>99.631357799291692</v>
      </c>
      <c r="Z42" s="92">
        <f t="shared" si="11"/>
        <v>99.297424769434699</v>
      </c>
      <c r="AA42" s="92">
        <f t="shared" si="11"/>
        <v>101.12781589773037</v>
      </c>
      <c r="AB42" s="92">
        <f t="shared" si="11"/>
        <v>97.050508714318468</v>
      </c>
      <c r="AC42" s="92">
        <f t="shared" si="11"/>
        <v>97.849305084470444</v>
      </c>
      <c r="AD42" s="92">
        <f t="shared" si="11"/>
        <v>98.663408059699094</v>
      </c>
      <c r="AE42" s="175" t="s">
        <v>350</v>
      </c>
      <c r="AF42" s="122"/>
    </row>
    <row r="43" spans="1:32" s="124" customFormat="1" ht="15" customHeight="1">
      <c r="A43" s="122"/>
      <c r="B43" s="136"/>
      <c r="C43" s="135" t="s">
        <v>374</v>
      </c>
      <c r="D43" s="145">
        <f>IF(AND(ISNUMBER(D10),($N$10)&gt;0),D10/$N$10*100,0)</f>
        <v>0</v>
      </c>
      <c r="E43" s="145">
        <f>IF(AND(ISNUMBER(E10),($N$10)&gt;0),E10/$N$10*100,0)</f>
        <v>0</v>
      </c>
      <c r="F43" s="145">
        <f>IF(AND(ISNUMBER(F10),($N$10)&gt;0),F10/$N$10*100,0)</f>
        <v>0</v>
      </c>
      <c r="G43" s="145">
        <f>IF(AND(ISNUMBER(G10),($N$10)&gt;0),G10/$N$10*100,0)</f>
        <v>0</v>
      </c>
      <c r="H43" s="145">
        <f>IF(AND(ISNUMBER(H10),($N$10)&gt;0),H10/$N$10*100,0)</f>
        <v>0</v>
      </c>
      <c r="I43" s="264">
        <f>IF(AND(ISNUMBER(I10),($S$10)&gt;0),I10/$S$10*100,0)</f>
        <v>100.12899162369659</v>
      </c>
      <c r="J43" s="264">
        <f t="shared" ref="J43:AD43" si="12">IF(AND(ISNUMBER(J10),($S$10)&gt;0),J10/$S$10*100,0)</f>
        <v>102.2596605762286</v>
      </c>
      <c r="K43" s="264">
        <f t="shared" si="12"/>
        <v>100.36565274303044</v>
      </c>
      <c r="L43" s="264">
        <f t="shared" si="12"/>
        <v>99.643130377588889</v>
      </c>
      <c r="M43" s="264">
        <f t="shared" si="12"/>
        <v>97.345131640482634</v>
      </c>
      <c r="N43" s="264">
        <f t="shared" si="12"/>
        <v>97.299326722900091</v>
      </c>
      <c r="O43" s="264">
        <f t="shared" si="12"/>
        <v>100.59069365132896</v>
      </c>
      <c r="P43" s="264">
        <f t="shared" si="12"/>
        <v>99.273515239589784</v>
      </c>
      <c r="Q43" s="264">
        <f t="shared" si="12"/>
        <v>100.60823863779579</v>
      </c>
      <c r="R43" s="264">
        <f t="shared" si="12"/>
        <v>101.11766690335948</v>
      </c>
      <c r="S43" s="264">
        <f t="shared" si="12"/>
        <v>100</v>
      </c>
      <c r="T43" s="264">
        <f t="shared" si="12"/>
        <v>102.48538983418653</v>
      </c>
      <c r="U43" s="264">
        <f t="shared" si="12"/>
        <v>101.93243424452854</v>
      </c>
      <c r="V43" s="264">
        <f t="shared" si="12"/>
        <v>102.81737698304256</v>
      </c>
      <c r="W43" s="264">
        <f t="shared" si="12"/>
        <v>96.109909247416283</v>
      </c>
      <c r="X43" s="264">
        <f t="shared" si="12"/>
        <v>102.26292657688218</v>
      </c>
      <c r="Y43" s="264">
        <f t="shared" si="12"/>
        <v>99.75987390542798</v>
      </c>
      <c r="Z43" s="264">
        <f t="shared" si="12"/>
        <v>99.425510129933699</v>
      </c>
      <c r="AA43" s="264">
        <f t="shared" si="12"/>
        <v>101.25826230946575</v>
      </c>
      <c r="AB43" s="264">
        <f t="shared" si="12"/>
        <v>97.175695741314868</v>
      </c>
      <c r="AC43" s="264">
        <f t="shared" si="12"/>
        <v>97.975522491874756</v>
      </c>
      <c r="AD43" s="264">
        <f t="shared" si="12"/>
        <v>98.790675591749704</v>
      </c>
      <c r="AE43" s="175" t="s">
        <v>350</v>
      </c>
      <c r="AF43" s="122"/>
    </row>
    <row r="44" spans="1:32" s="124" customFormat="1" ht="15" customHeight="1">
      <c r="A44" s="122"/>
      <c r="B44" s="172" t="s">
        <v>566</v>
      </c>
      <c r="C44" s="135" t="s">
        <v>377</v>
      </c>
      <c r="D44" s="78">
        <f>IF(AND(ISNUMBER(D11),($D11)&gt;0),D11/$D11*100,0)</f>
        <v>0</v>
      </c>
      <c r="E44" s="78">
        <f>IF(AND(ISNUMBER(E11),($D11)&gt;0),E11/$D11*100,0)</f>
        <v>0</v>
      </c>
      <c r="F44" s="78">
        <f>IF(AND(ISNUMBER(F11),($D11)&gt;0),F11/$D11*100,0)</f>
        <v>0</v>
      </c>
      <c r="G44" s="78">
        <f>IF(AND(ISNUMBER(G11),($D11)&gt;0),G11/$D11*100,0)</f>
        <v>0</v>
      </c>
      <c r="H44" s="78">
        <f>IF(AND(ISNUMBER(H11),($D11)&gt;0),H11/$D11*100,0)</f>
        <v>0</v>
      </c>
      <c r="I44" s="92">
        <f>IF(AND(ISNUMBER(I11),($I11)&gt;0),I11/$I11*100,0)</f>
        <v>100</v>
      </c>
      <c r="J44" s="92">
        <f t="shared" ref="J44:AD44" si="13">IF(AND(ISNUMBER(J11),($I11)&gt;0),J11/$I11*100,0)</f>
        <v>102.06172935096971</v>
      </c>
      <c r="K44" s="92">
        <f t="shared" si="13"/>
        <v>97.398275650053648</v>
      </c>
      <c r="L44" s="92">
        <f t="shared" si="13"/>
        <v>76.363555536266247</v>
      </c>
      <c r="M44" s="92">
        <f t="shared" si="13"/>
        <v>70.827427624365811</v>
      </c>
      <c r="N44" s="92">
        <f t="shared" si="13"/>
        <v>70.958078458759019</v>
      </c>
      <c r="O44" s="92">
        <f t="shared" si="13"/>
        <v>73.133184159586463</v>
      </c>
      <c r="P44" s="92">
        <f t="shared" si="13"/>
        <v>71.806118601518619</v>
      </c>
      <c r="Q44" s="92">
        <f t="shared" si="13"/>
        <v>71.134877085876639</v>
      </c>
      <c r="R44" s="92">
        <f t="shared" si="13"/>
        <v>74.887791754398449</v>
      </c>
      <c r="S44" s="92">
        <f t="shared" si="13"/>
        <v>71.604587810947436</v>
      </c>
      <c r="T44" s="92">
        <f t="shared" si="13"/>
        <v>71.124245385087264</v>
      </c>
      <c r="U44" s="92">
        <f t="shared" si="13"/>
        <v>74.464118528462137</v>
      </c>
      <c r="V44" s="92">
        <f t="shared" si="13"/>
        <v>75.283301354477643</v>
      </c>
      <c r="W44" s="92">
        <f t="shared" si="13"/>
        <v>73.800719417432603</v>
      </c>
      <c r="X44" s="92">
        <f t="shared" si="13"/>
        <v>60.803480148329889</v>
      </c>
      <c r="Y44" s="92">
        <f t="shared" si="13"/>
        <v>62.894394567668819</v>
      </c>
      <c r="Z44" s="92">
        <f t="shared" si="13"/>
        <v>61.641406120053944</v>
      </c>
      <c r="AA44" s="92">
        <f t="shared" si="13"/>
        <v>62.495854982643884</v>
      </c>
      <c r="AB44" s="92">
        <f t="shared" si="13"/>
        <v>63.496936971264539</v>
      </c>
      <c r="AC44" s="92">
        <f t="shared" si="13"/>
        <v>64.407866268368778</v>
      </c>
      <c r="AD44" s="92">
        <f t="shared" si="13"/>
        <v>62.988823662374415</v>
      </c>
      <c r="AE44" s="175" t="s">
        <v>350</v>
      </c>
      <c r="AF44" s="122"/>
    </row>
    <row r="45" spans="1:32" s="124" customFormat="1" ht="15" customHeight="1">
      <c r="A45" s="122"/>
      <c r="B45" s="146"/>
      <c r="C45" s="135" t="s">
        <v>374</v>
      </c>
      <c r="D45" s="78">
        <f>IF(AND(ISNUMBER(D11),($N$11)&gt;0),D11/$N$11*100,0)</f>
        <v>0</v>
      </c>
      <c r="E45" s="78">
        <f>IF(AND(ISNUMBER(E11),($N$11)&gt;0),E11/$N$11*100,0)</f>
        <v>0</v>
      </c>
      <c r="F45" s="78">
        <f>IF(AND(ISNUMBER(F11),($N$11)&gt;0),F11/$N$11*100,0)</f>
        <v>0</v>
      </c>
      <c r="G45" s="78">
        <f>IF(AND(ISNUMBER(G11),($N$11)&gt;0),G11/$N$11*100,0)</f>
        <v>0</v>
      </c>
      <c r="H45" s="78">
        <f>IF(AND(ISNUMBER(H11),($N$11)&gt;0),H11/$N$11*100,0)</f>
        <v>0</v>
      </c>
      <c r="I45" s="92">
        <f>IF(AND(ISNUMBER(I11),($S$11)&gt;0),I11/$S$11*100,0)</f>
        <v>139.65585594043634</v>
      </c>
      <c r="J45" s="92">
        <f t="shared" ref="J45:AD45" si="14">IF(AND(ISNUMBER(J11),($S$11)&gt;0),J11/$S$11*100,0)</f>
        <v>142.53518171270829</v>
      </c>
      <c r="K45" s="92">
        <f t="shared" si="14"/>
        <v>136.02239553030802</v>
      </c>
      <c r="L45" s="92">
        <f t="shared" si="14"/>
        <v>106.64617711072309</v>
      </c>
      <c r="M45" s="92">
        <f t="shared" si="14"/>
        <v>98.914650289401138</v>
      </c>
      <c r="N45" s="92">
        <f t="shared" si="14"/>
        <v>99.097111830466304</v>
      </c>
      <c r="O45" s="92">
        <f t="shared" si="14"/>
        <v>102.13477431456607</v>
      </c>
      <c r="P45" s="92">
        <f t="shared" si="14"/>
        <v>100.28144955055571</v>
      </c>
      <c r="Q45" s="92">
        <f t="shared" si="14"/>
        <v>99.344021466458344</v>
      </c>
      <c r="R45" s="92">
        <f t="shared" si="14"/>
        <v>104.58518656949664</v>
      </c>
      <c r="S45" s="92">
        <f t="shared" si="14"/>
        <v>100</v>
      </c>
      <c r="T45" s="92">
        <f t="shared" si="14"/>
        <v>99.329173673719907</v>
      </c>
      <c r="U45" s="92">
        <f t="shared" si="14"/>
        <v>103.99350209942486</v>
      </c>
      <c r="V45" s="92">
        <f t="shared" si="14"/>
        <v>105.13753888681387</v>
      </c>
      <c r="W45" s="92">
        <f t="shared" si="14"/>
        <v>103.06702639261532</v>
      </c>
      <c r="X45" s="92">
        <f t="shared" si="14"/>
        <v>84.915620642723397</v>
      </c>
      <c r="Y45" s="92">
        <f t="shared" si="14"/>
        <v>87.835705072033193</v>
      </c>
      <c r="Z45" s="92">
        <f t="shared" si="14"/>
        <v>86.085833330681851</v>
      </c>
      <c r="AA45" s="92">
        <f t="shared" si="14"/>
        <v>87.279121203305138</v>
      </c>
      <c r="AB45" s="92">
        <f t="shared" si="14"/>
        <v>88.677190823178861</v>
      </c>
      <c r="AC45" s="92">
        <f t="shared" si="14"/>
        <v>89.949356930061995</v>
      </c>
      <c r="AD45" s="92">
        <f t="shared" si="14"/>
        <v>87.967580832501099</v>
      </c>
      <c r="AE45" s="175" t="s">
        <v>350</v>
      </c>
      <c r="AF45" s="122"/>
    </row>
    <row r="46" spans="1:32" s="124" customFormat="1" ht="15" customHeight="1">
      <c r="A46" s="122"/>
      <c r="B46" s="172" t="s">
        <v>567</v>
      </c>
      <c r="C46" s="135" t="s">
        <v>377</v>
      </c>
      <c r="D46" s="78">
        <f>IF(AND(ISNUMBER(D12),($D12)&gt;0),D12/$D12*100,0)</f>
        <v>0</v>
      </c>
      <c r="E46" s="78">
        <f>IF(AND(ISNUMBER(E12),($D12)&gt;0),E12/$D12*100,0)</f>
        <v>0</v>
      </c>
      <c r="F46" s="78">
        <f>IF(AND(ISNUMBER(F12),($D12)&gt;0),F12/$D12*100,0)</f>
        <v>0</v>
      </c>
      <c r="G46" s="78">
        <f>IF(AND(ISNUMBER(G12),($D12)&gt;0),G12/$D12*100,0)</f>
        <v>0</v>
      </c>
      <c r="H46" s="78">
        <f>IF(AND(ISNUMBER(H12),($D12)&gt;0),H12/$D12*100,0)</f>
        <v>0</v>
      </c>
      <c r="I46" s="92">
        <f>IF(AND(ISNUMBER(I12),($I12)&gt;0),I12/$I12*100,0)</f>
        <v>100</v>
      </c>
      <c r="J46" s="92">
        <f t="shared" ref="J46:AD46" si="15">IF(AND(ISNUMBER(J12),($I12)&gt;0),J12/$I12*100,0)</f>
        <v>97.4886729513224</v>
      </c>
      <c r="K46" s="92">
        <f t="shared" si="15"/>
        <v>93.341360176982775</v>
      </c>
      <c r="L46" s="92">
        <f t="shared" si="15"/>
        <v>88.312855216894604</v>
      </c>
      <c r="M46" s="92">
        <f t="shared" si="15"/>
        <v>87.706614046218533</v>
      </c>
      <c r="N46" s="92">
        <f t="shared" si="15"/>
        <v>83.531814309341215</v>
      </c>
      <c r="O46" s="92">
        <f t="shared" si="15"/>
        <v>80.06141382453184</v>
      </c>
      <c r="P46" s="92">
        <f t="shared" si="15"/>
        <v>76.274631754618952</v>
      </c>
      <c r="Q46" s="92">
        <f t="shared" si="15"/>
        <v>73.050589888741811</v>
      </c>
      <c r="R46" s="92">
        <f t="shared" si="15"/>
        <v>68.251065389479777</v>
      </c>
      <c r="S46" s="92">
        <f t="shared" si="15"/>
        <v>65.141663866065841</v>
      </c>
      <c r="T46" s="92">
        <f t="shared" si="15"/>
        <v>61.432178677602792</v>
      </c>
      <c r="U46" s="92">
        <f t="shared" si="15"/>
        <v>59.232641167901434</v>
      </c>
      <c r="V46" s="92">
        <f t="shared" si="15"/>
        <v>58.356171489476274</v>
      </c>
      <c r="W46" s="92">
        <f t="shared" si="15"/>
        <v>56.205925289251454</v>
      </c>
      <c r="X46" s="92">
        <f t="shared" si="15"/>
        <v>55.409929002682837</v>
      </c>
      <c r="Y46" s="92">
        <f t="shared" si="15"/>
        <v>54.336140335568516</v>
      </c>
      <c r="Z46" s="92">
        <f t="shared" si="15"/>
        <v>54.923025647728231</v>
      </c>
      <c r="AA46" s="92">
        <f t="shared" si="15"/>
        <v>54.28592710716044</v>
      </c>
      <c r="AB46" s="92">
        <f t="shared" si="15"/>
        <v>53.177164701995331</v>
      </c>
      <c r="AC46" s="92">
        <f t="shared" si="15"/>
        <v>52.982637951670874</v>
      </c>
      <c r="AD46" s="92">
        <f t="shared" si="15"/>
        <v>51.840741723796057</v>
      </c>
      <c r="AE46" s="175" t="s">
        <v>350</v>
      </c>
      <c r="AF46" s="122"/>
    </row>
    <row r="47" spans="1:32" s="124" customFormat="1" ht="15" customHeight="1">
      <c r="A47" s="122"/>
      <c r="B47" s="146"/>
      <c r="C47" s="135" t="s">
        <v>374</v>
      </c>
      <c r="D47" s="78">
        <f>IF(AND(ISNUMBER(D12),($N$12)&gt;0),D12/$N$12*100,0)</f>
        <v>0</v>
      </c>
      <c r="E47" s="78">
        <f>IF(AND(ISNUMBER(E12),($N$12)&gt;0),E12/$N$12*100,0)</f>
        <v>0</v>
      </c>
      <c r="F47" s="78">
        <f>IF(AND(ISNUMBER(F12),($N$12)&gt;0),F12/$N$12*100,0)</f>
        <v>0</v>
      </c>
      <c r="G47" s="78">
        <f>IF(AND(ISNUMBER(G12),($N$12)&gt;0),G12/$N$12*100,0)</f>
        <v>0</v>
      </c>
      <c r="H47" s="78">
        <f>IF(AND(ISNUMBER(H12),($N$12)&gt;0),H12/$N$12*100,0)</f>
        <v>0</v>
      </c>
      <c r="I47" s="92">
        <f>IF(AND(ISNUMBER(I12),($S$12)&gt;0),I12/$S$12*100,0)</f>
        <v>153.5115839312985</v>
      </c>
      <c r="J47" s="92">
        <f t="shared" ref="J47:AD47" si="16">IF(AND(ISNUMBER(J12),($S$12)&gt;0),J12/$S$12*100,0)</f>
        <v>149.65640600117837</v>
      </c>
      <c r="K47" s="92">
        <f t="shared" si="16"/>
        <v>143.28980047070453</v>
      </c>
      <c r="L47" s="92">
        <f t="shared" si="16"/>
        <v>135.57046285840929</v>
      </c>
      <c r="M47" s="92">
        <f t="shared" si="16"/>
        <v>134.63981243486077</v>
      </c>
      <c r="N47" s="92">
        <f t="shared" si="16"/>
        <v>128.23101123282075</v>
      </c>
      <c r="O47" s="92">
        <f t="shared" si="16"/>
        <v>122.90354447983039</v>
      </c>
      <c r="P47" s="92">
        <f t="shared" si="16"/>
        <v>117.09039534428072</v>
      </c>
      <c r="Q47" s="92">
        <f t="shared" si="16"/>
        <v>112.14111760936454</v>
      </c>
      <c r="R47" s="92">
        <f t="shared" si="16"/>
        <v>104.77329152937665</v>
      </c>
      <c r="S47" s="92">
        <f t="shared" si="16"/>
        <v>100</v>
      </c>
      <c r="T47" s="92">
        <f t="shared" si="16"/>
        <v>94.305510531493454</v>
      </c>
      <c r="U47" s="92">
        <f t="shared" si="16"/>
        <v>90.92896566118786</v>
      </c>
      <c r="V47" s="92">
        <f t="shared" si="16"/>
        <v>89.583483175159856</v>
      </c>
      <c r="W47" s="92">
        <f t="shared" si="16"/>
        <v>86.28260617477217</v>
      </c>
      <c r="X47" s="92">
        <f t="shared" si="16"/>
        <v>85.060659667226375</v>
      </c>
      <c r="Y47" s="92">
        <f t="shared" si="16"/>
        <v>83.412269676264401</v>
      </c>
      <c r="Z47" s="92">
        <f t="shared" si="16"/>
        <v>84.313206614820928</v>
      </c>
      <c r="AA47" s="92">
        <f t="shared" si="16"/>
        <v>83.335186553992116</v>
      </c>
      <c r="AB47" s="92">
        <f t="shared" si="16"/>
        <v>81.633107823788393</v>
      </c>
      <c r="AC47" s="92">
        <f t="shared" si="16"/>
        <v>81.334486728195245</v>
      </c>
      <c r="AD47" s="92">
        <f t="shared" si="16"/>
        <v>79.581543741932876</v>
      </c>
      <c r="AE47" s="175" t="s">
        <v>350</v>
      </c>
      <c r="AF47" s="122"/>
    </row>
    <row r="48" spans="1:32" s="124" customFormat="1" ht="15" customHeight="1">
      <c r="A48" s="122"/>
      <c r="B48" s="172" t="s">
        <v>357</v>
      </c>
      <c r="C48" s="135" t="s">
        <v>377</v>
      </c>
      <c r="D48" s="78">
        <f>IF(AND(ISNUMBER(D13),($D13)&gt;0),D13/$D13*100,0)</f>
        <v>0</v>
      </c>
      <c r="E48" s="78">
        <f>IF(AND(ISNUMBER(E13),($D13)&gt;0),E13/$D13*100,0)</f>
        <v>0</v>
      </c>
      <c r="F48" s="78">
        <f>IF(AND(ISNUMBER(F13),($D13)&gt;0),F13/$D13*100,0)</f>
        <v>0</v>
      </c>
      <c r="G48" s="78">
        <f>IF(AND(ISNUMBER(G13),($D13)&gt;0),G13/$D13*100,0)</f>
        <v>0</v>
      </c>
      <c r="H48" s="78">
        <f>IF(AND(ISNUMBER(H13),($D13)&gt;0),H13/$D13*100,0)</f>
        <v>0</v>
      </c>
      <c r="I48" s="92">
        <f>IF(AND(ISNUMBER(I13),($I13)&gt;0),I13/$I13*100,0)</f>
        <v>100</v>
      </c>
      <c r="J48" s="92">
        <f t="shared" ref="J48:AD48" si="17">IF(AND(ISNUMBER(J13),($I13)&gt;0),J13/$I13*100,0)</f>
        <v>91.613923183443788</v>
      </c>
      <c r="K48" s="92">
        <f t="shared" si="17"/>
        <v>98.950477289266018</v>
      </c>
      <c r="L48" s="92">
        <f t="shared" si="17"/>
        <v>105.99211618728481</v>
      </c>
      <c r="M48" s="92">
        <f t="shared" si="17"/>
        <v>107.49848998040834</v>
      </c>
      <c r="N48" s="92">
        <f t="shared" si="17"/>
        <v>99.829830042771945</v>
      </c>
      <c r="O48" s="92">
        <f t="shared" si="17"/>
        <v>113.69138649202057</v>
      </c>
      <c r="P48" s="92">
        <f t="shared" si="17"/>
        <v>122.34902429008076</v>
      </c>
      <c r="Q48" s="92">
        <f t="shared" si="17"/>
        <v>114.933395134888</v>
      </c>
      <c r="R48" s="92">
        <f t="shared" si="17"/>
        <v>117.9808219275986</v>
      </c>
      <c r="S48" s="92">
        <f t="shared" si="17"/>
        <v>121.78471376557316</v>
      </c>
      <c r="T48" s="92">
        <f t="shared" si="17"/>
        <v>123.79566878447888</v>
      </c>
      <c r="U48" s="92">
        <f t="shared" si="17"/>
        <v>126.50057168300897</v>
      </c>
      <c r="V48" s="92">
        <f t="shared" si="17"/>
        <v>128.50846076810188</v>
      </c>
      <c r="W48" s="92">
        <f t="shared" si="17"/>
        <v>136.37775197718258</v>
      </c>
      <c r="X48" s="92">
        <f t="shared" si="17"/>
        <v>130.89300764896996</v>
      </c>
      <c r="Y48" s="92">
        <f t="shared" si="17"/>
        <v>133.33752276187255</v>
      </c>
      <c r="Z48" s="92">
        <f t="shared" si="17"/>
        <v>135.9389200488678</v>
      </c>
      <c r="AA48" s="92">
        <f t="shared" si="17"/>
        <v>135.47670096645373</v>
      </c>
      <c r="AB48" s="92">
        <f t="shared" si="17"/>
        <v>136.53353057595729</v>
      </c>
      <c r="AC48" s="92">
        <f t="shared" si="17"/>
        <v>138.17234988222759</v>
      </c>
      <c r="AD48" s="92">
        <f t="shared" si="17"/>
        <v>135.66447011519008</v>
      </c>
      <c r="AE48" s="175" t="s">
        <v>350</v>
      </c>
      <c r="AF48" s="122"/>
    </row>
    <row r="49" spans="1:32" s="124" customFormat="1" ht="15" customHeight="1">
      <c r="A49" s="122"/>
      <c r="B49" s="146"/>
      <c r="C49" s="135" t="s">
        <v>374</v>
      </c>
      <c r="D49" s="78">
        <f>IF(AND(ISNUMBER(D13),($N$13)&gt;0),D13/$N$13*100,0)</f>
        <v>0</v>
      </c>
      <c r="E49" s="78">
        <f>IF(AND(ISNUMBER(E13),($N$13)&gt;0),E13/$N$13*100,0)</f>
        <v>0</v>
      </c>
      <c r="F49" s="78">
        <f>IF(AND(ISNUMBER(F13),($N$13)&gt;0),F13/$N$13*100,0)</f>
        <v>0</v>
      </c>
      <c r="G49" s="78">
        <f>IF(AND(ISNUMBER(G13),($N$13)&gt;0),G13/$N$13*100,0)</f>
        <v>0</v>
      </c>
      <c r="H49" s="78">
        <f>IF(AND(ISNUMBER(H13),($N$13)&gt;0),H13/$N$13*100,0)</f>
        <v>0</v>
      </c>
      <c r="I49" s="92">
        <f>IF(AND(ISNUMBER(I13),($S$13)&gt;0),I13/$S$13*100,0)</f>
        <v>82.112111535190564</v>
      </c>
      <c r="J49" s="92">
        <f t="shared" ref="J49:AD49" si="18">IF(AND(ISNUMBER(J13),($S$13)&gt;0),J13/$S$13*100,0)</f>
        <v>75.226126786153159</v>
      </c>
      <c r="K49" s="92">
        <f t="shared" si="18"/>
        <v>81.250326276365527</v>
      </c>
      <c r="L49" s="92">
        <f t="shared" si="18"/>
        <v>87.032364662212075</v>
      </c>
      <c r="M49" s="92">
        <f t="shared" si="18"/>
        <v>88.26927999135853</v>
      </c>
      <c r="N49" s="92">
        <f t="shared" si="18"/>
        <v>81.972381390112076</v>
      </c>
      <c r="O49" s="92">
        <f t="shared" si="18"/>
        <v>93.354398082232507</v>
      </c>
      <c r="P49" s="92">
        <f t="shared" si="18"/>
        <v>100.46336728728851</v>
      </c>
      <c r="Q49" s="92">
        <f t="shared" si="18"/>
        <v>94.374237604340507</v>
      </c>
      <c r="R49" s="92">
        <f t="shared" si="18"/>
        <v>96.876544091324334</v>
      </c>
      <c r="S49" s="92">
        <f t="shared" si="18"/>
        <v>100</v>
      </c>
      <c r="T49" s="92">
        <f t="shared" si="18"/>
        <v>101.65123762804637</v>
      </c>
      <c r="U49" s="92">
        <f t="shared" si="18"/>
        <v>103.87229051300602</v>
      </c>
      <c r="V49" s="92">
        <f t="shared" si="18"/>
        <v>105.5210106380604</v>
      </c>
      <c r="W49" s="92">
        <f t="shared" si="18"/>
        <v>111.9826518126897</v>
      </c>
      <c r="X49" s="92">
        <f t="shared" si="18"/>
        <v>107.47901243248772</v>
      </c>
      <c r="Y49" s="92">
        <f>IF(AND(ISNUMBER(Y13),($S$13)&gt;0),Y13/$S$13*100,0)</f>
        <v>109.48625540848889</v>
      </c>
      <c r="Z49" s="92">
        <f t="shared" si="18"/>
        <v>111.62231765025984</v>
      </c>
      <c r="AA49" s="92">
        <f t="shared" si="18"/>
        <v>111.24277980177109</v>
      </c>
      <c r="AB49" s="92">
        <f t="shared" si="18"/>
        <v>112.11056490946356</v>
      </c>
      <c r="AC49" s="92">
        <f t="shared" si="18"/>
        <v>113.45623404608847</v>
      </c>
      <c r="AD49" s="92">
        <f t="shared" si="18"/>
        <v>111.39696101461014</v>
      </c>
      <c r="AE49" s="175" t="s">
        <v>350</v>
      </c>
      <c r="AF49" s="122"/>
    </row>
    <row r="50" spans="1:32" s="124" customFormat="1" ht="15" customHeight="1">
      <c r="A50" s="122"/>
      <c r="B50" s="172" t="s">
        <v>358</v>
      </c>
      <c r="C50" s="135" t="s">
        <v>377</v>
      </c>
      <c r="D50" s="78">
        <f>IF(AND(ISNUMBER(D14),($D14)&gt;0),D14/$D14*100,0)</f>
        <v>0</v>
      </c>
      <c r="E50" s="78">
        <f>IF(AND(ISNUMBER(E14),($D14)&gt;0),E14/$D14*100,0)</f>
        <v>0</v>
      </c>
      <c r="F50" s="78">
        <f>IF(AND(ISNUMBER(F14),($D14)&gt;0),F14/$D14*100,0)</f>
        <v>0</v>
      </c>
      <c r="G50" s="78">
        <f>IF(AND(ISNUMBER(G14),($D14)&gt;0),G14/$D14*100,0)</f>
        <v>0</v>
      </c>
      <c r="H50" s="78">
        <f>IF(AND(ISNUMBER(H14),($D14)&gt;0),H14/$D14*100,0)</f>
        <v>0</v>
      </c>
      <c r="I50" s="92">
        <f>IF(AND(ISNUMBER(I14),($I14)&gt;0),I14/$I14*100,0)</f>
        <v>100</v>
      </c>
      <c r="J50" s="92">
        <f t="shared" ref="J50:AD50" si="19">IF(AND(ISNUMBER(J14),($I14)&gt;0),J14/$I14*100,0)</f>
        <v>97.884033727629955</v>
      </c>
      <c r="K50" s="92">
        <f t="shared" si="19"/>
        <v>79.311539363634054</v>
      </c>
      <c r="L50" s="92">
        <f t="shared" si="19"/>
        <v>85.463618363589006</v>
      </c>
      <c r="M50" s="92">
        <f t="shared" si="19"/>
        <v>71.241373187777796</v>
      </c>
      <c r="N50" s="92">
        <f t="shared" si="19"/>
        <v>45.928259640812286</v>
      </c>
      <c r="O50" s="92">
        <f t="shared" si="19"/>
        <v>41.778395666927906</v>
      </c>
      <c r="P50" s="92">
        <f t="shared" si="19"/>
        <v>45.418651949383012</v>
      </c>
      <c r="Q50" s="92">
        <f t="shared" si="19"/>
        <v>48.759594288780285</v>
      </c>
      <c r="R50" s="92">
        <f t="shared" si="19"/>
        <v>46.933958662388228</v>
      </c>
      <c r="S50" s="92">
        <f t="shared" si="19"/>
        <v>40.21553854023626</v>
      </c>
      <c r="T50" s="92">
        <f t="shared" si="19"/>
        <v>32.136342454520545</v>
      </c>
      <c r="U50" s="92">
        <f t="shared" si="19"/>
        <v>28.233215527734103</v>
      </c>
      <c r="V50" s="92">
        <f t="shared" si="19"/>
        <v>27.194669677201293</v>
      </c>
      <c r="W50" s="92">
        <f t="shared" si="19"/>
        <v>19.508269238974769</v>
      </c>
      <c r="X50" s="92">
        <f t="shared" si="19"/>
        <v>16.570583132765755</v>
      </c>
      <c r="Y50" s="92">
        <f t="shared" si="19"/>
        <v>13.363843536066444</v>
      </c>
      <c r="Z50" s="92">
        <f t="shared" si="19"/>
        <v>11.621267966806286</v>
      </c>
      <c r="AA50" s="92">
        <f t="shared" si="19"/>
        <v>12.32519248053379</v>
      </c>
      <c r="AB50" s="92">
        <f t="shared" si="19"/>
        <v>11.239332973051093</v>
      </c>
      <c r="AC50" s="92">
        <f t="shared" si="19"/>
        <v>11.698228857327338</v>
      </c>
      <c r="AD50" s="92">
        <f t="shared" si="19"/>
        <v>12.486811535958818</v>
      </c>
      <c r="AE50" s="175" t="s">
        <v>350</v>
      </c>
      <c r="AF50" s="122"/>
    </row>
    <row r="51" spans="1:32" s="124" customFormat="1" ht="15" customHeight="1">
      <c r="A51" s="122"/>
      <c r="B51" s="146"/>
      <c r="C51" s="135" t="s">
        <v>374</v>
      </c>
      <c r="D51" s="78">
        <f>IF(AND(ISNUMBER(D14),($N14)&gt;0),D14/$N14*100,0)</f>
        <v>0</v>
      </c>
      <c r="E51" s="78">
        <f>IF(AND(ISNUMBER(E14),($N14)&gt;0),E14/$N14*100,0)</f>
        <v>0</v>
      </c>
      <c r="F51" s="78">
        <f>IF(AND(ISNUMBER(F14),($N14)&gt;0),F14/$N14*100,0)</f>
        <v>0</v>
      </c>
      <c r="G51" s="78">
        <f>IF(AND(ISNUMBER(G14),($N14)&gt;0),G14/$N14*100,0)</f>
        <v>0</v>
      </c>
      <c r="H51" s="78">
        <f>IF(AND(ISNUMBER(H14),($N14)&gt;0),H14/$N14*100,0)</f>
        <v>0</v>
      </c>
      <c r="I51" s="92">
        <f>IF(AND(ISNUMBER(I14),($S14)&gt;0),I14/$S14*100,0)</f>
        <v>248.66010410366249</v>
      </c>
      <c r="J51" s="92">
        <f t="shared" ref="J51:AD51" si="20">IF(AND(ISNUMBER(J14),($S14)&gt;0),J14/$S14*100,0)</f>
        <v>243.39854016798878</v>
      </c>
      <c r="K51" s="92">
        <f t="shared" si="20"/>
        <v>197.2161563478297</v>
      </c>
      <c r="L51" s="92">
        <f t="shared" si="20"/>
        <v>212.51392239365723</v>
      </c>
      <c r="M51" s="92">
        <f t="shared" si="20"/>
        <v>177.14887273360696</v>
      </c>
      <c r="N51" s="92">
        <f t="shared" si="20"/>
        <v>114.20525823584424</v>
      </c>
      <c r="O51" s="92">
        <f t="shared" si="20"/>
        <v>103.88620215822296</v>
      </c>
      <c r="P51" s="92">
        <f t="shared" si="20"/>
        <v>112.93806721981593</v>
      </c>
      <c r="Q51" s="92">
        <f t="shared" si="20"/>
        <v>121.24565791900453</v>
      </c>
      <c r="R51" s="92">
        <f t="shared" si="20"/>
        <v>116.7060304698645</v>
      </c>
      <c r="S51" s="92">
        <f t="shared" si="20"/>
        <v>100</v>
      </c>
      <c r="T51" s="92">
        <f t="shared" si="20"/>
        <v>79.910262602520277</v>
      </c>
      <c r="U51" s="92">
        <f t="shared" si="20"/>
        <v>70.204743123075033</v>
      </c>
      <c r="V51" s="92">
        <f t="shared" si="20"/>
        <v>67.622293929975882</v>
      </c>
      <c r="W51" s="92">
        <f t="shared" si="20"/>
        <v>48.509282598457432</v>
      </c>
      <c r="X51" s="92">
        <f t="shared" si="20"/>
        <v>41.204429268519263</v>
      </c>
      <c r="Y51" s="92">
        <f>IF(AND(ISNUMBER(Y14),($S14)&gt;0),Y14/$S14*100,0)</f>
        <v>33.2305472490334</v>
      </c>
      <c r="Z51" s="92">
        <f t="shared" si="20"/>
        <v>28.897457024426092</v>
      </c>
      <c r="AA51" s="92">
        <f t="shared" si="20"/>
        <v>30.647836453072109</v>
      </c>
      <c r="AB51" s="92">
        <f t="shared" si="20"/>
        <v>27.947737071346111</v>
      </c>
      <c r="AC51" s="92">
        <f t="shared" si="20"/>
        <v>29.088828054914849</v>
      </c>
      <c r="AD51" s="92">
        <f t="shared" si="20"/>
        <v>31.049718564543337</v>
      </c>
      <c r="AE51" s="175" t="s">
        <v>350</v>
      </c>
      <c r="AF51" s="122"/>
    </row>
    <row r="52" spans="1:32" s="124" customFormat="1" ht="15" customHeight="1">
      <c r="A52" s="122"/>
      <c r="B52" s="172" t="s">
        <v>577</v>
      </c>
      <c r="C52" s="135" t="s">
        <v>377</v>
      </c>
      <c r="D52" s="78">
        <f>IF(AND(ISNUMBER(D15),($D15)&gt;0),D15/$D15*100,0)</f>
        <v>0</v>
      </c>
      <c r="E52" s="78">
        <f>IF(AND(ISNUMBER(E15),($D15)&gt;0),E15/$D15*100,0)</f>
        <v>0</v>
      </c>
      <c r="F52" s="78">
        <f>IF(AND(ISNUMBER(F15),($D15)&gt;0),F15/$D15*100,0)</f>
        <v>0</v>
      </c>
      <c r="G52" s="78">
        <f>IF(AND(ISNUMBER(G15),($D15)&gt;0),G15/$D15*100,0)</f>
        <v>0</v>
      </c>
      <c r="H52" s="78">
        <f>IF(AND(ISNUMBER(H15),($D15)&gt;0),H15/$D15*100,0)</f>
        <v>0</v>
      </c>
      <c r="I52" s="92">
        <f>IF(AND(ISNUMBER(I15),($I15)&gt;0),I15/$I15*100,0)</f>
        <v>100</v>
      </c>
      <c r="J52" s="92">
        <f t="shared" ref="J52:AD52" si="21">IF(AND(ISNUMBER(J15),($I15)&gt;0),J15/$I15*100,0)</f>
        <v>95.289160908541987</v>
      </c>
      <c r="K52" s="92">
        <f t="shared" si="21"/>
        <v>94.459608448539043</v>
      </c>
      <c r="L52" s="92">
        <f t="shared" si="21"/>
        <v>91.058894568959886</v>
      </c>
      <c r="M52" s="92">
        <f t="shared" si="21"/>
        <v>66.33142117671818</v>
      </c>
      <c r="N52" s="92">
        <f t="shared" si="21"/>
        <v>62.972067806382768</v>
      </c>
      <c r="O52" s="92">
        <f t="shared" si="21"/>
        <v>58.012864402906338</v>
      </c>
      <c r="P52" s="92">
        <f t="shared" si="21"/>
        <v>47.73417204066682</v>
      </c>
      <c r="Q52" s="92">
        <f t="shared" si="21"/>
        <v>46.916461049383955</v>
      </c>
      <c r="R52" s="92">
        <f t="shared" si="21"/>
        <v>50.436304796176898</v>
      </c>
      <c r="S52" s="92">
        <f t="shared" si="21"/>
        <v>51.346649397310607</v>
      </c>
      <c r="T52" s="92">
        <f t="shared" si="21"/>
        <v>50.122559389515168</v>
      </c>
      <c r="U52" s="92">
        <f t="shared" si="21"/>
        <v>50.538081329916842</v>
      </c>
      <c r="V52" s="92">
        <f t="shared" si="21"/>
        <v>47.318108366528058</v>
      </c>
      <c r="W52" s="92">
        <f t="shared" si="21"/>
        <v>46.605371729332376</v>
      </c>
      <c r="X52" s="92">
        <f t="shared" si="21"/>
        <v>49.334744338928765</v>
      </c>
      <c r="Y52" s="92">
        <f t="shared" si="21"/>
        <v>50.311867944989572</v>
      </c>
      <c r="Z52" s="92">
        <f t="shared" si="21"/>
        <v>50.186496504382703</v>
      </c>
      <c r="AA52" s="92">
        <f t="shared" si="21"/>
        <v>51.827889113620174</v>
      </c>
      <c r="AB52" s="92">
        <f t="shared" si="21"/>
        <v>53.917352517868231</v>
      </c>
      <c r="AC52" s="92">
        <f t="shared" si="21"/>
        <v>56.476415666701506</v>
      </c>
      <c r="AD52" s="92">
        <f t="shared" si="21"/>
        <v>60.006171759129757</v>
      </c>
      <c r="AE52" s="175" t="s">
        <v>350</v>
      </c>
      <c r="AF52" s="122"/>
    </row>
    <row r="53" spans="1:32" s="124" customFormat="1" ht="15" customHeight="1">
      <c r="A53" s="122"/>
      <c r="B53" s="136"/>
      <c r="C53" s="135" t="s">
        <v>374</v>
      </c>
      <c r="D53" s="78">
        <f>IF(AND(ISNUMBER(D15),($N$15)&gt;0),D15/$N$15*100,0)</f>
        <v>0</v>
      </c>
      <c r="E53" s="78">
        <f>IF(AND(ISNUMBER(E15),($N$15)&gt;0),E15/$N$15*100,0)</f>
        <v>0</v>
      </c>
      <c r="F53" s="78">
        <f>IF(AND(ISNUMBER(F15),($N$15)&gt;0),F15/$N$15*100,0)</f>
        <v>0</v>
      </c>
      <c r="G53" s="78">
        <f>IF(AND(ISNUMBER(G15),($N$15)&gt;0),G15/$N$15*100,0)</f>
        <v>0</v>
      </c>
      <c r="H53" s="78">
        <f>IF(AND(ISNUMBER(H15),($N$15)&gt;0),H15/$N$15*100,0)</f>
        <v>0</v>
      </c>
      <c r="I53" s="92">
        <f>IF(AND(ISNUMBER(I15),($S$15)&gt;0),I15/$S$15*100,0)</f>
        <v>194.75467469399808</v>
      </c>
      <c r="J53" s="92">
        <f t="shared" ref="J53:AD53" si="22">IF(AND(ISNUMBER(J15),($S$15)&gt;0),J15/$S$15*100,0)</f>
        <v>185.58009534607137</v>
      </c>
      <c r="K53" s="92">
        <f t="shared" si="22"/>
        <v>183.96450315117656</v>
      </c>
      <c r="L53" s="92">
        <f t="shared" si="22"/>
        <v>177.34145389772851</v>
      </c>
      <c r="M53" s="92">
        <f t="shared" si="22"/>
        <v>129.18354353262328</v>
      </c>
      <c r="N53" s="92">
        <f t="shared" si="22"/>
        <v>122.64104580440467</v>
      </c>
      <c r="O53" s="92">
        <f t="shared" si="22"/>
        <v>112.98276534855046</v>
      </c>
      <c r="P53" s="92">
        <f t="shared" si="22"/>
        <v>92.964531475674065</v>
      </c>
      <c r="Q53" s="92">
        <f t="shared" si="22"/>
        <v>91.372001094664043</v>
      </c>
      <c r="R53" s="92">
        <f t="shared" si="22"/>
        <v>98.227061333467674</v>
      </c>
      <c r="S53" s="92">
        <f t="shared" si="22"/>
        <v>100</v>
      </c>
      <c r="T53" s="92">
        <f t="shared" si="22"/>
        <v>97.616027487356249</v>
      </c>
      <c r="U53" s="92">
        <f t="shared" si="22"/>
        <v>98.425275890667734</v>
      </c>
      <c r="V53" s="92">
        <f t="shared" si="22"/>
        <v>92.154228020585222</v>
      </c>
      <c r="W53" s="92">
        <f t="shared" si="22"/>
        <v>90.766140101389823</v>
      </c>
      <c r="X53" s="92">
        <f t="shared" si="22"/>
        <v>96.081720848396358</v>
      </c>
      <c r="Y53" s="92">
        <f>IF(AND(ISNUMBER(Y15),($S$15)&gt;0),Y15/$S$15*100,0)</f>
        <v>97.984714748738369</v>
      </c>
      <c r="Z53" s="92">
        <f t="shared" si="22"/>
        <v>97.740548007425261</v>
      </c>
      <c r="AA53" s="92">
        <f t="shared" si="22"/>
        <v>100.93723684399703</v>
      </c>
      <c r="AB53" s="92">
        <f t="shared" si="22"/>
        <v>105.00656449979047</v>
      </c>
      <c r="AC53" s="92">
        <f t="shared" si="22"/>
        <v>109.9904596105147</v>
      </c>
      <c r="AD53" s="92">
        <f t="shared" si="22"/>
        <v>116.8648246058149</v>
      </c>
      <c r="AE53" s="175" t="s">
        <v>350</v>
      </c>
      <c r="AF53" s="122"/>
    </row>
    <row r="54" spans="1:32" s="124" customFormat="1" ht="15" customHeight="1">
      <c r="A54" s="122"/>
      <c r="B54" s="172" t="s">
        <v>359</v>
      </c>
      <c r="C54" s="135" t="s">
        <v>377</v>
      </c>
      <c r="D54" s="78">
        <f t="shared" ref="D54:H55" si="23">IF(AND(ISNUMBER(D16),($N$15)&gt;0),D16/$N$15*100,0)</f>
        <v>0</v>
      </c>
      <c r="E54" s="78">
        <f t="shared" si="23"/>
        <v>0</v>
      </c>
      <c r="F54" s="78">
        <f t="shared" si="23"/>
        <v>0</v>
      </c>
      <c r="G54" s="78">
        <f t="shared" si="23"/>
        <v>0</v>
      </c>
      <c r="H54" s="78">
        <f t="shared" si="23"/>
        <v>0</v>
      </c>
      <c r="I54" s="92">
        <f>IF(AND(ISNUMBER(I16),($I16)&gt;0),I16/$I16*100,0)</f>
        <v>100</v>
      </c>
      <c r="J54" s="92">
        <f t="shared" ref="J54:AD54" si="24">IF(AND(ISNUMBER(J16),($I16)&gt;0),J16/$I16*100,0)</f>
        <v>136.51266740386106</v>
      </c>
      <c r="K54" s="92">
        <f t="shared" si="24"/>
        <v>148.43517122510752</v>
      </c>
      <c r="L54" s="92">
        <f t="shared" si="24"/>
        <v>143.36810725552837</v>
      </c>
      <c r="M54" s="92">
        <f t="shared" si="24"/>
        <v>126.37853946470284</v>
      </c>
      <c r="N54" s="92">
        <f t="shared" si="24"/>
        <v>168.55439624055882</v>
      </c>
      <c r="O54" s="92">
        <f t="shared" si="24"/>
        <v>147.83904614785089</v>
      </c>
      <c r="P54" s="92">
        <f t="shared" si="24"/>
        <v>230.99850954504967</v>
      </c>
      <c r="Q54" s="92">
        <f t="shared" si="24"/>
        <v>366.3189265776237</v>
      </c>
      <c r="R54" s="92">
        <f t="shared" si="24"/>
        <v>431.29657192109835</v>
      </c>
      <c r="S54" s="92">
        <f t="shared" si="24"/>
        <v>652.00921213709876</v>
      </c>
      <c r="T54" s="92">
        <f t="shared" si="24"/>
        <v>526.302668444598</v>
      </c>
      <c r="U54" s="92">
        <f t="shared" si="24"/>
        <v>227.28627532606822</v>
      </c>
      <c r="V54" s="92">
        <f t="shared" si="24"/>
        <v>559.49817037312209</v>
      </c>
      <c r="W54" s="92">
        <f t="shared" si="24"/>
        <v>549.7710962202724</v>
      </c>
      <c r="X54" s="92">
        <f t="shared" si="24"/>
        <v>1161.3791525686174</v>
      </c>
      <c r="Y54" s="92">
        <f t="shared" si="24"/>
        <v>1157.0878075522687</v>
      </c>
      <c r="Z54" s="92">
        <f t="shared" si="24"/>
        <v>665.57440003731256</v>
      </c>
      <c r="AA54" s="92">
        <f t="shared" si="24"/>
        <v>303.04836710142433</v>
      </c>
      <c r="AB54" s="92">
        <f t="shared" si="24"/>
        <v>383.36268756714509</v>
      </c>
      <c r="AC54" s="92">
        <f t="shared" si="24"/>
        <v>224.68500178871693</v>
      </c>
      <c r="AD54" s="92">
        <f t="shared" si="24"/>
        <v>210.70315652545381</v>
      </c>
      <c r="AE54" s="175" t="s">
        <v>350</v>
      </c>
      <c r="AF54" s="122"/>
    </row>
    <row r="55" spans="1:32" s="124" customFormat="1" ht="15" customHeight="1">
      <c r="A55" s="122"/>
      <c r="B55" s="136"/>
      <c r="C55" s="135" t="s">
        <v>374</v>
      </c>
      <c r="D55" s="78">
        <f t="shared" si="23"/>
        <v>0</v>
      </c>
      <c r="E55" s="78">
        <f t="shared" si="23"/>
        <v>0</v>
      </c>
      <c r="F55" s="78">
        <f t="shared" si="23"/>
        <v>0</v>
      </c>
      <c r="G55" s="78">
        <f t="shared" si="23"/>
        <v>0</v>
      </c>
      <c r="H55" s="78">
        <f t="shared" si="23"/>
        <v>0</v>
      </c>
      <c r="I55" s="92">
        <f>IF(AND(ISNUMBER(I16),($S$16)&gt;0),I16/$S$16*100,0)</f>
        <v>15.337206612806703</v>
      </c>
      <c r="J55" s="92">
        <f t="shared" ref="J55:AD55" si="25">IF(AND(ISNUMBER(J16),($S$16)&gt;0),J16/$S$16*100,0)</f>
        <v>20.937229852383798</v>
      </c>
      <c r="K55" s="92">
        <f t="shared" si="25"/>
        <v>22.765808896868144</v>
      </c>
      <c r="L55" s="92">
        <f t="shared" si="25"/>
        <v>21.988662826650707</v>
      </c>
      <c r="M55" s="92">
        <f t="shared" si="25"/>
        <v>19.382937711948934</v>
      </c>
      <c r="N55" s="92">
        <f t="shared" si="25"/>
        <v>25.851536006383402</v>
      </c>
      <c r="O55" s="92">
        <f t="shared" si="25"/>
        <v>22.674379962098541</v>
      </c>
      <c r="P55" s="92">
        <f t="shared" si="25"/>
        <v>35.428718681428286</v>
      </c>
      <c r="Q55" s="92">
        <f t="shared" si="25"/>
        <v>56.183090631025848</v>
      </c>
      <c r="R55" s="92">
        <f t="shared" si="25"/>
        <v>66.148846349491322</v>
      </c>
      <c r="S55" s="92">
        <f t="shared" si="25"/>
        <v>100</v>
      </c>
      <c r="T55" s="92">
        <f t="shared" si="25"/>
        <v>80.720127668063029</v>
      </c>
      <c r="U55" s="92">
        <f t="shared" si="25"/>
        <v>34.859365649311783</v>
      </c>
      <c r="V55" s="92">
        <f t="shared" si="25"/>
        <v>85.811390384999001</v>
      </c>
      <c r="W55" s="92">
        <f t="shared" si="25"/>
        <v>84.319528924795534</v>
      </c>
      <c r="X55" s="92">
        <f t="shared" si="25"/>
        <v>178.12312018751246</v>
      </c>
      <c r="Y55" s="92">
        <f t="shared" si="25"/>
        <v>177.46494773588668</v>
      </c>
      <c r="Z55" s="92">
        <f t="shared" si="25"/>
        <v>102.08052089567126</v>
      </c>
      <c r="AA55" s="92">
        <f t="shared" si="25"/>
        <v>46.479154199082387</v>
      </c>
      <c r="AB55" s="92">
        <f t="shared" si="25"/>
        <v>58.797127468581692</v>
      </c>
      <c r="AC55" s="92">
        <f t="shared" si="25"/>
        <v>34.460402952323953</v>
      </c>
      <c r="AD55" s="92">
        <f t="shared" si="25"/>
        <v>32.315978456014363</v>
      </c>
      <c r="AE55" s="175" t="s">
        <v>350</v>
      </c>
      <c r="AF55" s="122"/>
    </row>
    <row r="56" spans="1:32" s="124" customFormat="1" ht="15" customHeight="1">
      <c r="A56" s="122"/>
      <c r="B56" s="259" t="s">
        <v>578</v>
      </c>
      <c r="C56" s="135"/>
      <c r="D56" s="78"/>
      <c r="E56" s="126"/>
      <c r="F56" s="78"/>
      <c r="G56" s="78"/>
      <c r="H56" s="78"/>
      <c r="I56" s="92"/>
      <c r="J56" s="92"/>
      <c r="K56" s="92"/>
      <c r="L56" s="92"/>
      <c r="M56" s="92"/>
      <c r="N56" s="92"/>
      <c r="O56" s="92"/>
      <c r="P56" s="92"/>
      <c r="Q56" s="92"/>
      <c r="R56" s="265"/>
      <c r="S56" s="265"/>
      <c r="T56" s="265"/>
      <c r="U56" s="265"/>
      <c r="V56" s="265"/>
      <c r="W56" s="265"/>
      <c r="X56" s="265"/>
      <c r="Y56" s="265"/>
      <c r="Z56" s="265"/>
      <c r="AA56" s="265"/>
      <c r="AB56" s="265"/>
      <c r="AC56" s="266"/>
      <c r="AD56" s="266"/>
      <c r="AE56" s="266"/>
      <c r="AF56" s="122"/>
    </row>
    <row r="57" spans="1:32" s="124" customFormat="1" ht="15" customHeight="1">
      <c r="A57" s="122"/>
      <c r="B57" s="172" t="s">
        <v>579</v>
      </c>
      <c r="C57" s="135" t="s">
        <v>377</v>
      </c>
      <c r="D57" s="78">
        <f>IF(AND(ISNUMBER(D18),($D18)&gt;0),D18/$D18*100,0)</f>
        <v>0</v>
      </c>
      <c r="E57" s="78">
        <f>IF(AND(ISNUMBER(E18),($D18)&gt;0),E18/$D18*100,0)</f>
        <v>0</v>
      </c>
      <c r="F57" s="78">
        <f>IF(AND(ISNUMBER(F18),($D18)&gt;0),F18/$D18*100,0)</f>
        <v>0</v>
      </c>
      <c r="G57" s="78">
        <f>IF(AND(ISNUMBER(G18),($D18)&gt;0),G18/$D18*100,0)</f>
        <v>0</v>
      </c>
      <c r="H57" s="78">
        <f>IF(AND(ISNUMBER(H18),($D18)&gt;0),H18/$D18*100,0)</f>
        <v>0</v>
      </c>
      <c r="I57" s="92">
        <f>IF(AND(ISNUMBER(I18),($I18)&gt;0),I18/$I18*100,0)</f>
        <v>100</v>
      </c>
      <c r="J57" s="92">
        <f t="shared" ref="J57:AD57" si="26">IF(AND(ISNUMBER(J18),($I18)&gt;0),J18/$I18*100,0)</f>
        <v>85.053160813956325</v>
      </c>
      <c r="K57" s="92">
        <f t="shared" si="26"/>
        <v>73.090867074271742</v>
      </c>
      <c r="L57" s="92">
        <f t="shared" si="26"/>
        <v>60.191144487708151</v>
      </c>
      <c r="M57" s="92">
        <f t="shared" si="26"/>
        <v>51.490544660590842</v>
      </c>
      <c r="N57" s="92">
        <f t="shared" si="26"/>
        <v>36.117687035797616</v>
      </c>
      <c r="O57" s="92">
        <f t="shared" si="26"/>
        <v>41.617440902236389</v>
      </c>
      <c r="P57" s="92">
        <f t="shared" si="26"/>
        <v>40.194327102460946</v>
      </c>
      <c r="Q57" s="92">
        <f t="shared" si="26"/>
        <v>37.970934647137199</v>
      </c>
      <c r="R57" s="92">
        <f t="shared" si="26"/>
        <v>45.241393092230652</v>
      </c>
      <c r="S57" s="92">
        <f t="shared" si="26"/>
        <v>42.002896204266285</v>
      </c>
      <c r="T57" s="92">
        <f t="shared" si="26"/>
        <v>34.12640599895547</v>
      </c>
      <c r="U57" s="92">
        <f t="shared" si="26"/>
        <v>37.436282500427957</v>
      </c>
      <c r="V57" s="92">
        <f t="shared" si="26"/>
        <v>37.42927851453905</v>
      </c>
      <c r="W57" s="92">
        <f t="shared" si="26"/>
        <v>31.885670252929305</v>
      </c>
      <c r="X57" s="92">
        <f t="shared" si="26"/>
        <v>29.21240862663025</v>
      </c>
      <c r="Y57" s="92">
        <f t="shared" si="26"/>
        <v>27.386184674459756</v>
      </c>
      <c r="Z57" s="92">
        <f t="shared" si="26"/>
        <v>27.703229539583596</v>
      </c>
      <c r="AA57" s="92">
        <f t="shared" si="26"/>
        <v>27.352118665459329</v>
      </c>
      <c r="AB57" s="92">
        <f t="shared" si="26"/>
        <v>26.092737162157785</v>
      </c>
      <c r="AC57" s="92">
        <f t="shared" si="26"/>
        <v>19.661551299982939</v>
      </c>
      <c r="AD57" s="92">
        <f t="shared" si="26"/>
        <v>19.263193945453278</v>
      </c>
      <c r="AE57" s="175" t="s">
        <v>350</v>
      </c>
      <c r="AF57" s="122"/>
    </row>
    <row r="58" spans="1:32" s="124" customFormat="1" ht="15" customHeight="1">
      <c r="A58" s="122"/>
      <c r="B58" s="146"/>
      <c r="C58" s="135" t="s">
        <v>374</v>
      </c>
      <c r="D58" s="145">
        <f>IF(AND(ISNUMBER(D18),($N$18)&gt;0),D18/$N$18*100,0)</f>
        <v>0</v>
      </c>
      <c r="E58" s="145">
        <f>IF(AND(ISNUMBER(E18),($N$18)&gt;0),E18/$N$18*100,0)</f>
        <v>0</v>
      </c>
      <c r="F58" s="145">
        <f>IF(AND(ISNUMBER(F18),($N$18)&gt;0),F18/$N$18*100,0)</f>
        <v>0</v>
      </c>
      <c r="G58" s="145">
        <f>IF(AND(ISNUMBER(G18),($N$18)&gt;0),G18/$N$18*100,0)</f>
        <v>0</v>
      </c>
      <c r="H58" s="145">
        <f>IF(AND(ISNUMBER(H18),($N$18)&gt;0),H18/$N$18*100,0)</f>
        <v>0</v>
      </c>
      <c r="I58" s="264">
        <f>IF(AND(ISNUMBER(I18),($S$18)&gt;0),I18/$S$18*100,0)</f>
        <v>238.07882083579486</v>
      </c>
      <c r="J58" s="264">
        <f t="shared" ref="J58:AD58" si="27">IF(AND(ISNUMBER(J18),($S$18)&gt;0),J18/$S$18*100,0)</f>
        <v>202.49356234943954</v>
      </c>
      <c r="K58" s="264">
        <f t="shared" si="27"/>
        <v>174.01387446908439</v>
      </c>
      <c r="L58" s="264">
        <f t="shared" si="27"/>
        <v>143.30236704390509</v>
      </c>
      <c r="M58" s="264">
        <f t="shared" si="27"/>
        <v>122.58808156986298</v>
      </c>
      <c r="N58" s="264">
        <f t="shared" si="27"/>
        <v>85.988563407989716</v>
      </c>
      <c r="O58" s="264">
        <f t="shared" si="27"/>
        <v>99.082312562078172</v>
      </c>
      <c r="P58" s="264">
        <f t="shared" si="27"/>
        <v>95.694180008421341</v>
      </c>
      <c r="Q58" s="264">
        <f t="shared" si="27"/>
        <v>90.400753468234527</v>
      </c>
      <c r="R58" s="264">
        <f t="shared" si="27"/>
        <v>107.71017520366948</v>
      </c>
      <c r="S58" s="264">
        <f t="shared" si="27"/>
        <v>100</v>
      </c>
      <c r="T58" s="264">
        <f t="shared" si="27"/>
        <v>81.247744995949134</v>
      </c>
      <c r="U58" s="264">
        <f t="shared" si="27"/>
        <v>89.127859941775895</v>
      </c>
      <c r="V58" s="264">
        <f t="shared" si="27"/>
        <v>89.111184934760075</v>
      </c>
      <c r="W58" s="264">
        <f t="shared" si="27"/>
        <v>75.913027753763899</v>
      </c>
      <c r="X58" s="264">
        <f t="shared" si="27"/>
        <v>69.548557996015319</v>
      </c>
      <c r="Y58" s="264">
        <f t="shared" si="27"/>
        <v>65.200705544866949</v>
      </c>
      <c r="Z58" s="264">
        <f t="shared" si="27"/>
        <v>65.955522221274222</v>
      </c>
      <c r="AA58" s="264">
        <f t="shared" si="27"/>
        <v>65.119601592332927</v>
      </c>
      <c r="AB58" s="264">
        <f t="shared" si="27"/>
        <v>62.121280959448498</v>
      </c>
      <c r="AC58" s="264">
        <f t="shared" si="27"/>
        <v>46.809989493024275</v>
      </c>
      <c r="AD58" s="264">
        <f t="shared" si="27"/>
        <v>45.861585000647388</v>
      </c>
      <c r="AE58" s="175" t="s">
        <v>350</v>
      </c>
      <c r="AF58" s="122"/>
    </row>
    <row r="59" spans="1:32" s="124" customFormat="1" ht="15" customHeight="1">
      <c r="A59" s="122"/>
      <c r="B59" s="172" t="s">
        <v>580</v>
      </c>
      <c r="C59" s="135" t="s">
        <v>377</v>
      </c>
      <c r="D59" s="78">
        <f>IF(AND(ISNUMBER(D19),($D19)&gt;0),D19/$D19*100,0)</f>
        <v>0</v>
      </c>
      <c r="E59" s="78">
        <f>IF(AND(ISNUMBER(E19),($D19)&gt;0),E19/$D19*100,0)</f>
        <v>0</v>
      </c>
      <c r="F59" s="78">
        <f>IF(AND(ISNUMBER(F19),($D19)&gt;0),F19/$D19*100,0)</f>
        <v>0</v>
      </c>
      <c r="G59" s="78">
        <f>IF(AND(ISNUMBER(G19),($D19)&gt;0),G19/$D19*100,0)</f>
        <v>0</v>
      </c>
      <c r="H59" s="78">
        <f>IF(AND(ISNUMBER(H19),($D19)&gt;0),H19/$D19*100,0)</f>
        <v>0</v>
      </c>
      <c r="I59" s="92">
        <f>IF(AND(ISNUMBER(I19),($I19)&gt;0),I19/$I19*100,0)</f>
        <v>100</v>
      </c>
      <c r="J59" s="92">
        <f t="shared" ref="J59:AD59" si="28">IF(AND(ISNUMBER(J19),($I19)&gt;0),J19/$I19*100,0)</f>
        <v>96.783604041065914</v>
      </c>
      <c r="K59" s="92">
        <f t="shared" si="28"/>
        <v>94.855343808250552</v>
      </c>
      <c r="L59" s="92">
        <f t="shared" si="28"/>
        <v>93.209777577751794</v>
      </c>
      <c r="M59" s="92">
        <f t="shared" si="28"/>
        <v>93.190815132394164</v>
      </c>
      <c r="N59" s="92">
        <f t="shared" si="28"/>
        <v>85.53862978605747</v>
      </c>
      <c r="O59" s="92">
        <f t="shared" si="28"/>
        <v>89.745651278190152</v>
      </c>
      <c r="P59" s="92">
        <f t="shared" si="28"/>
        <v>88.145566507525501</v>
      </c>
      <c r="Q59" s="92">
        <f t="shared" si="28"/>
        <v>85.854757514312354</v>
      </c>
      <c r="R59" s="92">
        <f t="shared" si="28"/>
        <v>91.12127841490323</v>
      </c>
      <c r="S59" s="92">
        <f t="shared" si="28"/>
        <v>87.19508111503454</v>
      </c>
      <c r="T59" s="92">
        <f t="shared" si="28"/>
        <v>86.739064247818192</v>
      </c>
      <c r="U59" s="92">
        <f t="shared" si="28"/>
        <v>90.662870642888862</v>
      </c>
      <c r="V59" s="92">
        <f t="shared" si="28"/>
        <v>87.872489504625023</v>
      </c>
      <c r="W59" s="92">
        <f t="shared" si="28"/>
        <v>79.53982694804958</v>
      </c>
      <c r="X59" s="92">
        <f t="shared" si="28"/>
        <v>81.642081461036838</v>
      </c>
      <c r="Y59" s="92">
        <f t="shared" si="28"/>
        <v>77.90302487378645</v>
      </c>
      <c r="Z59" s="92">
        <f t="shared" si="28"/>
        <v>79.311585203274205</v>
      </c>
      <c r="AA59" s="92">
        <f t="shared" si="28"/>
        <v>79.316456833524526</v>
      </c>
      <c r="AB59" s="92">
        <f t="shared" si="28"/>
        <v>76.402706568655788</v>
      </c>
      <c r="AC59" s="92">
        <f t="shared" si="28"/>
        <v>76.369890576332793</v>
      </c>
      <c r="AD59" s="92">
        <f t="shared" si="28"/>
        <v>74.111243247096127</v>
      </c>
      <c r="AE59" s="175" t="s">
        <v>350</v>
      </c>
      <c r="AF59" s="122"/>
    </row>
    <row r="60" spans="1:32" s="124" customFormat="1" ht="15" customHeight="1">
      <c r="A60" s="122"/>
      <c r="B60" s="146"/>
      <c r="C60" s="135" t="s">
        <v>374</v>
      </c>
      <c r="D60" s="145">
        <f>IF(AND(ISNUMBER(D19),($N$19)&gt;0),D19/$N$19*100,0)</f>
        <v>0</v>
      </c>
      <c r="E60" s="145">
        <f>IF(AND(ISNUMBER(E19),($N$19)&gt;0),E19/$N$19*100,0)</f>
        <v>0</v>
      </c>
      <c r="F60" s="145">
        <f>IF(AND(ISNUMBER(F19),($N$19)&gt;0),F19/$N$19*100,0)</f>
        <v>0</v>
      </c>
      <c r="G60" s="145">
        <f>IF(AND(ISNUMBER(G19),($N$19)&gt;0),G19/$N$19*100,0)</f>
        <v>0</v>
      </c>
      <c r="H60" s="145">
        <f>IF(AND(ISNUMBER(H19),($N$19)&gt;0),H19/$N$19*100,0)</f>
        <v>0</v>
      </c>
      <c r="I60" s="264">
        <f>IF(AND(ISNUMBER(I19),($S$19)&gt;0),I19/$S$19*100,0)</f>
        <v>114.68536839603627</v>
      </c>
      <c r="J60" s="264">
        <f t="shared" ref="J60:AD60" si="29">IF(AND(ISNUMBER(J19),($S$19)&gt;0),J19/$S$19*100,0)</f>
        <v>110.99663284145748</v>
      </c>
      <c r="K60" s="264">
        <f t="shared" si="29"/>
        <v>108.78520048981892</v>
      </c>
      <c r="L60" s="264">
        <f t="shared" si="29"/>
        <v>106.89797679617065</v>
      </c>
      <c r="M60" s="264">
        <f t="shared" si="29"/>
        <v>106.87622964585535</v>
      </c>
      <c r="N60" s="264">
        <f t="shared" si="29"/>
        <v>98.100292691061611</v>
      </c>
      <c r="O60" s="264">
        <f t="shared" si="29"/>
        <v>102.9251307878144</v>
      </c>
      <c r="P60" s="264">
        <f t="shared" si="29"/>
        <v>101.09006767392879</v>
      </c>
      <c r="Q60" s="264">
        <f t="shared" si="29"/>
        <v>98.462844940812758</v>
      </c>
      <c r="R60" s="264">
        <f t="shared" si="29"/>
        <v>104.50277383730963</v>
      </c>
      <c r="S60" s="264">
        <f t="shared" si="29"/>
        <v>100</v>
      </c>
      <c r="T60" s="264">
        <f t="shared" si="29"/>
        <v>99.477015375884875</v>
      </c>
      <c r="U60" s="264">
        <f t="shared" si="29"/>
        <v>103.9770471952189</v>
      </c>
      <c r="V60" s="264">
        <f t="shared" si="29"/>
        <v>100.7768883071475</v>
      </c>
      <c r="W60" s="264">
        <f t="shared" si="29"/>
        <v>91.220543556940399</v>
      </c>
      <c r="X60" s="264">
        <f t="shared" si="29"/>
        <v>93.631521889782135</v>
      </c>
      <c r="Y60" s="264">
        <f t="shared" si="29"/>
        <v>89.343371068157765</v>
      </c>
      <c r="Z60" s="264">
        <f t="shared" si="29"/>
        <v>90.958783671111206</v>
      </c>
      <c r="AA60" s="264">
        <f t="shared" si="29"/>
        <v>90.964370718210688</v>
      </c>
      <c r="AB60" s="264">
        <f t="shared" si="29"/>
        <v>87.622725492805472</v>
      </c>
      <c r="AC60" s="264">
        <f t="shared" si="29"/>
        <v>87.585090351117032</v>
      </c>
      <c r="AD60" s="264">
        <f t="shared" si="29"/>
        <v>84.994752340814756</v>
      </c>
      <c r="AE60" s="175" t="s">
        <v>350</v>
      </c>
      <c r="AF60" s="122"/>
    </row>
    <row r="61" spans="1:32" s="124" customFormat="1" ht="15" customHeight="1">
      <c r="A61" s="122"/>
      <c r="B61" s="172" t="s">
        <v>361</v>
      </c>
      <c r="C61" s="135" t="s">
        <v>377</v>
      </c>
      <c r="D61" s="78">
        <f>IF(AND(ISNUMBER(D20),($D20)&gt;0),D20/$D20*100,0)</f>
        <v>0</v>
      </c>
      <c r="E61" s="78">
        <f>IF(AND(ISNUMBER(E20),($D20)&gt;0),E20/$D20*100,0)</f>
        <v>0</v>
      </c>
      <c r="F61" s="78">
        <f>IF(AND(ISNUMBER(F20),($D20)&gt;0),F20/$D20*100,0)</f>
        <v>0</v>
      </c>
      <c r="G61" s="78">
        <f>IF(AND(ISNUMBER(G20),($D20)&gt;0),G20/$D20*100,0)</f>
        <v>0</v>
      </c>
      <c r="H61" s="78">
        <f>IF(AND(ISNUMBER(H20),($D20)&gt;0),H20/$D20*100,0)</f>
        <v>0</v>
      </c>
      <c r="I61" s="92">
        <f>IF(AND(ISNUMBER(I20),($I20)&gt;0),I20/$I20*100,0)</f>
        <v>100</v>
      </c>
      <c r="J61" s="92">
        <f t="shared" ref="J61:AD61" si="30">IF(AND(ISNUMBER(J20),($I20)&gt;0),J20/$I20*100,0)</f>
        <v>96.518114811872451</v>
      </c>
      <c r="K61" s="92">
        <f t="shared" si="30"/>
        <v>95.33712104707935</v>
      </c>
      <c r="L61" s="92">
        <f t="shared" si="30"/>
        <v>93.210764684919539</v>
      </c>
      <c r="M61" s="92">
        <f t="shared" si="30"/>
        <v>86.290820947578595</v>
      </c>
      <c r="N61" s="92">
        <f t="shared" si="30"/>
        <v>78.618386582875075</v>
      </c>
      <c r="O61" s="92">
        <f t="shared" si="30"/>
        <v>74.043886303154991</v>
      </c>
      <c r="P61" s="92">
        <f t="shared" si="30"/>
        <v>70.798752924438745</v>
      </c>
      <c r="Q61" s="92">
        <f t="shared" si="30"/>
        <v>67.476164764454637</v>
      </c>
      <c r="R61" s="92">
        <f t="shared" si="30"/>
        <v>68.181252371970828</v>
      </c>
      <c r="S61" s="92">
        <f t="shared" si="30"/>
        <v>65.584034003548169</v>
      </c>
      <c r="T61" s="92">
        <f t="shared" si="30"/>
        <v>66.23400266410718</v>
      </c>
      <c r="U61" s="92">
        <f t="shared" si="30"/>
        <v>63.170679522800398</v>
      </c>
      <c r="V61" s="92">
        <f t="shared" si="30"/>
        <v>60.349512859446961</v>
      </c>
      <c r="W61" s="92">
        <f t="shared" si="30"/>
        <v>55.471544006664899</v>
      </c>
      <c r="X61" s="92">
        <f t="shared" si="30"/>
        <v>61.071480100471277</v>
      </c>
      <c r="Y61" s="92">
        <f t="shared" si="30"/>
        <v>56.855699715804008</v>
      </c>
      <c r="Z61" s="92">
        <f t="shared" si="30"/>
        <v>55.658439273134221</v>
      </c>
      <c r="AA61" s="92">
        <f t="shared" si="30"/>
        <v>54.868951349500641</v>
      </c>
      <c r="AB61" s="92">
        <f t="shared" si="30"/>
        <v>51.116634722484413</v>
      </c>
      <c r="AC61" s="92">
        <f t="shared" si="30"/>
        <v>51.547844423848744</v>
      </c>
      <c r="AD61" s="92">
        <f t="shared" si="30"/>
        <v>52.251032531965727</v>
      </c>
      <c r="AE61" s="175" t="s">
        <v>350</v>
      </c>
      <c r="AF61" s="122"/>
    </row>
    <row r="62" spans="1:32" s="124" customFormat="1" ht="15" customHeight="1">
      <c r="A62" s="122"/>
      <c r="B62" s="146"/>
      <c r="C62" s="135" t="s">
        <v>374</v>
      </c>
      <c r="D62" s="145">
        <f>IF(AND(ISNUMBER(D20),($N$20)&gt;0),D20/$N$20*100,0)</f>
        <v>0</v>
      </c>
      <c r="E62" s="145">
        <f>IF(AND(ISNUMBER(E20),($N$20)&gt;0),E20/$N$20*100,0)</f>
        <v>0</v>
      </c>
      <c r="F62" s="145">
        <f>IF(AND(ISNUMBER(F20),($N$20)&gt;0),F20/$N$20*100,0)</f>
        <v>0</v>
      </c>
      <c r="G62" s="145">
        <f>IF(AND(ISNUMBER(G20),($N$20)&gt;0),G20/$N$20*100,0)</f>
        <v>0</v>
      </c>
      <c r="H62" s="145">
        <f>IF(AND(ISNUMBER(H20),($N$20)&gt;0),H20/$N$20*100,0)</f>
        <v>0</v>
      </c>
      <c r="I62" s="264">
        <f>IF(AND(ISNUMBER(I20),($S$20)&gt;0),I20/$S$20*100,0)</f>
        <v>152.47613465586741</v>
      </c>
      <c r="J62" s="264">
        <f t="shared" ref="J62:AD62" si="31">IF(AND(ISNUMBER(J20),($S$20)&gt;0),J20/$S$20*100,0)</f>
        <v>147.16709070785535</v>
      </c>
      <c r="K62" s="264">
        <f t="shared" si="31"/>
        <v>145.36635706477205</v>
      </c>
      <c r="L62" s="264">
        <f t="shared" si="31"/>
        <v>142.12417107474164</v>
      </c>
      <c r="M62" s="264">
        <f t="shared" si="31"/>
        <v>131.57290834368339</v>
      </c>
      <c r="N62" s="264">
        <f t="shared" si="31"/>
        <v>119.87427699037502</v>
      </c>
      <c r="O62" s="264">
        <f t="shared" si="31"/>
        <v>112.89925578403599</v>
      </c>
      <c r="P62" s="264">
        <f t="shared" si="31"/>
        <v>107.9512018437421</v>
      </c>
      <c r="Q62" s="264">
        <f t="shared" si="31"/>
        <v>102.88504784686484</v>
      </c>
      <c r="R62" s="264">
        <f t="shared" si="31"/>
        <v>103.96013817674306</v>
      </c>
      <c r="S62" s="264">
        <f t="shared" si="31"/>
        <v>100</v>
      </c>
      <c r="T62" s="264">
        <f t="shared" si="31"/>
        <v>100.99104709009488</v>
      </c>
      <c r="U62" s="264">
        <f t="shared" si="31"/>
        <v>96.320210372211619</v>
      </c>
      <c r="V62" s="264">
        <f t="shared" si="31"/>
        <v>92.018604491730372</v>
      </c>
      <c r="W62" s="264">
        <f t="shared" si="31"/>
        <v>84.580866135291117</v>
      </c>
      <c r="X62" s="264">
        <f t="shared" si="31"/>
        <v>93.11943223432587</v>
      </c>
      <c r="Y62" s="264">
        <f t="shared" si="31"/>
        <v>86.691373258204948</v>
      </c>
      <c r="Z62" s="264">
        <f t="shared" si="31"/>
        <v>84.86583681345833</v>
      </c>
      <c r="AA62" s="264">
        <f t="shared" si="31"/>
        <v>83.662056143926975</v>
      </c>
      <c r="AB62" s="264">
        <f t="shared" si="31"/>
        <v>77.940668791003205</v>
      </c>
      <c r="AC62" s="264">
        <f t="shared" si="31"/>
        <v>78.598160675904666</v>
      </c>
      <c r="AD62" s="264">
        <f t="shared" si="31"/>
        <v>79.670354722521168</v>
      </c>
      <c r="AE62" s="175" t="s">
        <v>350</v>
      </c>
      <c r="AF62" s="122"/>
    </row>
    <row r="63" spans="1:32" s="124" customFormat="1" ht="15" customHeight="1">
      <c r="A63" s="122"/>
      <c r="B63" s="172" t="s">
        <v>581</v>
      </c>
      <c r="C63" s="135" t="s">
        <v>377</v>
      </c>
      <c r="D63" s="78">
        <f>IF(AND(ISNUMBER(D21),($D21)&gt;0),D21/$D21*100,0)</f>
        <v>0</v>
      </c>
      <c r="E63" s="78">
        <f>IF(AND(ISNUMBER(E21),($D21)&gt;0),E21/$D21*100,0)</f>
        <v>0</v>
      </c>
      <c r="F63" s="78">
        <f>IF(AND(ISNUMBER(F21),($D21)&gt;0),F21/$D21*100,0)</f>
        <v>0</v>
      </c>
      <c r="G63" s="78">
        <f>IF(AND(ISNUMBER(G21),($D21)&gt;0),G21/$D21*100,0)</f>
        <v>0</v>
      </c>
      <c r="H63" s="78">
        <f>IF(AND(ISNUMBER(H21),($D21)&gt;0),H21/$D21*100,0)</f>
        <v>0</v>
      </c>
      <c r="I63" s="92">
        <f>IF(AND(ISNUMBER(I21),($I21)&gt;0),I21/$I21*100,0)</f>
        <v>100</v>
      </c>
      <c r="J63" s="92">
        <f t="shared" ref="J63:AD63" si="32">IF(AND(ISNUMBER(J21),($I21)&gt;0),J21/$I21*100,0)</f>
        <v>101.07366892471113</v>
      </c>
      <c r="K63" s="92">
        <f t="shared" si="32"/>
        <v>100.34729712418266</v>
      </c>
      <c r="L63" s="92">
        <f t="shared" si="32"/>
        <v>101.43906569028498</v>
      </c>
      <c r="M63" s="92">
        <f t="shared" si="32"/>
        <v>102.43697531965503</v>
      </c>
      <c r="N63" s="92">
        <f t="shared" si="32"/>
        <v>95.539288642190868</v>
      </c>
      <c r="O63" s="92">
        <f t="shared" si="32"/>
        <v>96.442255937087722</v>
      </c>
      <c r="P63" s="92">
        <f t="shared" si="32"/>
        <v>94.45400973397993</v>
      </c>
      <c r="Q63" s="92">
        <f t="shared" si="32"/>
        <v>94.119938283823501</v>
      </c>
      <c r="R63" s="92">
        <f t="shared" si="32"/>
        <v>92.613187150493161</v>
      </c>
      <c r="S63" s="92">
        <f t="shared" si="32"/>
        <v>92.453433913919298</v>
      </c>
      <c r="T63" s="92">
        <f t="shared" si="32"/>
        <v>92.596308473649799</v>
      </c>
      <c r="U63" s="92">
        <f t="shared" si="32"/>
        <v>92.91933527410356</v>
      </c>
      <c r="V63" s="92">
        <f t="shared" si="32"/>
        <v>93.68659094590565</v>
      </c>
      <c r="W63" s="92">
        <f t="shared" si="32"/>
        <v>95.51675509392868</v>
      </c>
      <c r="X63" s="92">
        <f t="shared" si="32"/>
        <v>92.526202445776079</v>
      </c>
      <c r="Y63" s="92">
        <f t="shared" si="32"/>
        <v>96.93731095403912</v>
      </c>
      <c r="Z63" s="92">
        <f t="shared" si="32"/>
        <v>95.139314232475101</v>
      </c>
      <c r="AA63" s="92">
        <f t="shared" si="32"/>
        <v>97.513059887762083</v>
      </c>
      <c r="AB63" s="92">
        <f t="shared" si="32"/>
        <v>97.722568800150441</v>
      </c>
      <c r="AC63" s="92">
        <f t="shared" si="32"/>
        <v>99.001286387975711</v>
      </c>
      <c r="AD63" s="92">
        <f t="shared" si="32"/>
        <v>97.854944152639447</v>
      </c>
      <c r="AE63" s="175" t="s">
        <v>350</v>
      </c>
      <c r="AF63" s="122"/>
    </row>
    <row r="64" spans="1:32" s="124" customFormat="1" ht="15" customHeight="1">
      <c r="A64" s="122"/>
      <c r="B64" s="136"/>
      <c r="C64" s="135" t="s">
        <v>376</v>
      </c>
      <c r="D64" s="145">
        <f>IF(AND(ISNUMBER(D21),($N$21)&gt;0),D21/$N$21*100,0)</f>
        <v>0</v>
      </c>
      <c r="E64" s="145">
        <f>IF(AND(ISNUMBER(E21),($N$21)&gt;0),E21/$N$21*100,0)</f>
        <v>0</v>
      </c>
      <c r="F64" s="145">
        <f>IF(AND(ISNUMBER(F21),($N$21)&gt;0),F21/$N$21*100,0)</f>
        <v>0</v>
      </c>
      <c r="G64" s="145">
        <f>IF(AND(ISNUMBER(G21),($N$21)&gt;0),G21/$N$21*100,0)</f>
        <v>0</v>
      </c>
      <c r="H64" s="145">
        <f>IF(AND(ISNUMBER(H21),($N$21)&gt;0),H21/$N$21*100,0)</f>
        <v>0</v>
      </c>
      <c r="I64" s="264">
        <f>IF(AND(ISNUMBER(I21),($S$21)&gt;0),I21/$S$21*100,0)</f>
        <v>108.1625589949499</v>
      </c>
      <c r="J64" s="264">
        <f t="shared" ref="J64:AD64" si="33">IF(AND(ISNUMBER(J21),($S$21)&gt;0),J21/$S$21*100,0)</f>
        <v>109.32386677905102</v>
      </c>
      <c r="K64" s="264">
        <f t="shared" si="33"/>
        <v>108.53820445178177</v>
      </c>
      <c r="L64" s="264">
        <f t="shared" si="33"/>
        <v>109.71908927118048</v>
      </c>
      <c r="M64" s="264">
        <f t="shared" si="33"/>
        <v>110.79845386276416</v>
      </c>
      <c r="N64" s="264">
        <f t="shared" si="33"/>
        <v>103.33773944096518</v>
      </c>
      <c r="O64" s="264">
        <f t="shared" si="33"/>
        <v>104.3144119740131</v>
      </c>
      <c r="P64" s="264">
        <f t="shared" si="33"/>
        <v>102.16387400161177</v>
      </c>
      <c r="Q64" s="264">
        <f t="shared" si="33"/>
        <v>101.80253377225104</v>
      </c>
      <c r="R64" s="264">
        <f t="shared" si="33"/>
        <v>100.17279318875553</v>
      </c>
      <c r="S64" s="264">
        <f t="shared" si="33"/>
        <v>100</v>
      </c>
      <c r="T64" s="264">
        <f t="shared" si="33"/>
        <v>100.15453677995727</v>
      </c>
      <c r="U64" s="264">
        <f t="shared" si="33"/>
        <v>100.50393083356757</v>
      </c>
      <c r="V64" s="264">
        <f t="shared" si="33"/>
        <v>101.33381420222261</v>
      </c>
      <c r="W64" s="264">
        <f t="shared" si="33"/>
        <v>103.31336657853245</v>
      </c>
      <c r="X64" s="264">
        <f t="shared" si="33"/>
        <v>100.07870830619936</v>
      </c>
      <c r="Y64" s="264">
        <f t="shared" si="33"/>
        <v>104.84987614878061</v>
      </c>
      <c r="Z64" s="264">
        <f t="shared" si="33"/>
        <v>102.90511688409167</v>
      </c>
      <c r="AA64" s="264">
        <f t="shared" si="33"/>
        <v>105.4726209288815</v>
      </c>
      <c r="AB64" s="264">
        <f t="shared" si="33"/>
        <v>105.69923112984326</v>
      </c>
      <c r="AC64" s="264">
        <f t="shared" si="33"/>
        <v>107.08232479515357</v>
      </c>
      <c r="AD64" s="264">
        <f t="shared" si="33"/>
        <v>105.84241169857394</v>
      </c>
      <c r="AE64" s="175" t="s">
        <v>350</v>
      </c>
      <c r="AF64" s="122"/>
    </row>
    <row r="65" spans="1:32" s="124" customFormat="1" ht="15" customHeight="1">
      <c r="A65" s="122"/>
      <c r="B65" s="136" t="s">
        <v>572</v>
      </c>
      <c r="C65" s="135" t="s">
        <v>376</v>
      </c>
      <c r="D65" s="144">
        <f t="shared" ref="D65:M66" si="34">IF(AND(ISNUMBER(D22),($N22)&gt;0),D22/$N22*100,0)</f>
        <v>0</v>
      </c>
      <c r="E65" s="78">
        <f t="shared" si="34"/>
        <v>114.01741887011919</v>
      </c>
      <c r="F65" s="78">
        <f t="shared" si="34"/>
        <v>111.14568852496431</v>
      </c>
      <c r="G65" s="78">
        <f t="shared" si="34"/>
        <v>110.25734832422754</v>
      </c>
      <c r="H65" s="78">
        <f t="shared" si="34"/>
        <v>109.47540278685371</v>
      </c>
      <c r="I65" s="92">
        <f t="shared" si="34"/>
        <v>108.65982601316426</v>
      </c>
      <c r="J65" s="92">
        <f t="shared" si="34"/>
        <v>106.30715275171218</v>
      </c>
      <c r="K65" s="92">
        <f t="shared" si="34"/>
        <v>105.46195784066286</v>
      </c>
      <c r="L65" s="92">
        <f t="shared" si="34"/>
        <v>101.9417864295105</v>
      </c>
      <c r="M65" s="92">
        <f t="shared" si="34"/>
        <v>100.9565013010282</v>
      </c>
      <c r="N65" s="92">
        <f>IF(AND(ISNUMBER(N22),($N22)&gt;0),N22/$N22*100,0)</f>
        <v>100</v>
      </c>
      <c r="O65" s="92">
        <f>IF(AND(ISNUMBER(O22),($N22)&gt;0),O22/$N22*100,0)</f>
        <v>97.679806106787908</v>
      </c>
      <c r="P65" s="263">
        <f t="shared" ref="P65:AD66" si="35">IF(AND(ISNUMBER(P22),($N22)&gt;0),P22/$N22*100,0)</f>
        <v>0</v>
      </c>
      <c r="Q65" s="263">
        <f t="shared" si="35"/>
        <v>0</v>
      </c>
      <c r="R65" s="263">
        <f t="shared" si="35"/>
        <v>90.219513348830489</v>
      </c>
      <c r="S65" s="263">
        <f t="shared" si="35"/>
        <v>0</v>
      </c>
      <c r="T65" s="263">
        <f t="shared" si="35"/>
        <v>0</v>
      </c>
      <c r="U65" s="263">
        <f t="shared" si="35"/>
        <v>84.049914177404432</v>
      </c>
      <c r="V65" s="263">
        <f t="shared" si="35"/>
        <v>0</v>
      </c>
      <c r="W65" s="263">
        <f t="shared" si="35"/>
        <v>0</v>
      </c>
      <c r="X65" s="263">
        <f t="shared" si="35"/>
        <v>84.850514315532052</v>
      </c>
      <c r="Y65" s="263">
        <f t="shared" si="35"/>
        <v>0</v>
      </c>
      <c r="Z65" s="263">
        <f t="shared" si="35"/>
        <v>0</v>
      </c>
      <c r="AA65" s="263">
        <f t="shared" si="35"/>
        <v>66.080829579549032</v>
      </c>
      <c r="AB65" s="263">
        <f t="shared" si="35"/>
        <v>0</v>
      </c>
      <c r="AC65" s="263">
        <f t="shared" si="35"/>
        <v>0</v>
      </c>
      <c r="AD65" s="263">
        <f t="shared" si="35"/>
        <v>63.691584399500812</v>
      </c>
      <c r="AE65" s="175" t="s">
        <v>350</v>
      </c>
      <c r="AF65" s="122"/>
    </row>
    <row r="66" spans="1:32" s="124" customFormat="1" ht="15" customHeight="1">
      <c r="A66" s="122"/>
      <c r="B66" s="136" t="s">
        <v>362</v>
      </c>
      <c r="C66" s="135" t="s">
        <v>376</v>
      </c>
      <c r="D66" s="144">
        <f t="shared" si="34"/>
        <v>0</v>
      </c>
      <c r="E66" s="78">
        <f t="shared" si="34"/>
        <v>117.68471609484403</v>
      </c>
      <c r="F66" s="78">
        <f t="shared" si="34"/>
        <v>113.45025779449345</v>
      </c>
      <c r="G66" s="78">
        <f t="shared" si="34"/>
        <v>111.96793388707933</v>
      </c>
      <c r="H66" s="78">
        <f t="shared" si="34"/>
        <v>110.57339261471564</v>
      </c>
      <c r="I66" s="92">
        <f t="shared" si="34"/>
        <v>109.1016855435891</v>
      </c>
      <c r="J66" s="92">
        <f t="shared" si="34"/>
        <v>106.85603485344583</v>
      </c>
      <c r="K66" s="92">
        <f t="shared" si="34"/>
        <v>106.43773179760743</v>
      </c>
      <c r="L66" s="92">
        <f t="shared" si="34"/>
        <v>103.55722279004256</v>
      </c>
      <c r="M66" s="92">
        <f t="shared" si="34"/>
        <v>101.06209425224073</v>
      </c>
      <c r="N66" s="92">
        <f>IF(AND(ISNUMBER(N23),($N23)&gt;0),N23/$N23*100,0)</f>
        <v>100</v>
      </c>
      <c r="O66" s="92">
        <f>IF(AND(ISNUMBER(O23),($N23)&gt;0),O23/$N23*100,0)</f>
        <v>97.164187097684376</v>
      </c>
      <c r="P66" s="263">
        <f t="shared" si="35"/>
        <v>0</v>
      </c>
      <c r="Q66" s="263">
        <f t="shared" si="35"/>
        <v>0</v>
      </c>
      <c r="R66" s="263">
        <f t="shared" si="35"/>
        <v>90.995536598330787</v>
      </c>
      <c r="S66" s="263">
        <f t="shared" si="35"/>
        <v>0</v>
      </c>
      <c r="T66" s="263">
        <f t="shared" si="35"/>
        <v>0</v>
      </c>
      <c r="U66" s="263">
        <f t="shared" si="35"/>
        <v>81.575814672827789</v>
      </c>
      <c r="V66" s="263">
        <f t="shared" si="35"/>
        <v>0</v>
      </c>
      <c r="W66" s="263">
        <f t="shared" si="35"/>
        <v>0</v>
      </c>
      <c r="X66" s="263">
        <f t="shared" si="35"/>
        <v>82.292036367127196</v>
      </c>
      <c r="Y66" s="263">
        <f t="shared" si="35"/>
        <v>0</v>
      </c>
      <c r="Z66" s="263">
        <f t="shared" si="35"/>
        <v>0</v>
      </c>
      <c r="AA66" s="263">
        <f t="shared" si="35"/>
        <v>61.953676923894285</v>
      </c>
      <c r="AB66" s="263">
        <f t="shared" si="35"/>
        <v>0</v>
      </c>
      <c r="AC66" s="263">
        <f t="shared" si="35"/>
        <v>0</v>
      </c>
      <c r="AD66" s="263">
        <f t="shared" si="35"/>
        <v>59.444431390120712</v>
      </c>
      <c r="AE66" s="175" t="s">
        <v>350</v>
      </c>
      <c r="AF66" s="122"/>
    </row>
    <row r="67" spans="1:32" s="124" customFormat="1" ht="15" customHeight="1">
      <c r="A67" s="122"/>
      <c r="B67" s="136" t="s">
        <v>573</v>
      </c>
      <c r="C67" s="135" t="s">
        <v>378</v>
      </c>
      <c r="D67" s="143">
        <f t="shared" ref="D67:I67" si="36">IF(AND(ISNUMBER($D24),($J24)&gt;0),D24/$J24*100,0)</f>
        <v>0</v>
      </c>
      <c r="E67" s="143">
        <f t="shared" si="36"/>
        <v>0</v>
      </c>
      <c r="F67" s="143">
        <f t="shared" si="36"/>
        <v>0</v>
      </c>
      <c r="G67" s="143">
        <f t="shared" si="36"/>
        <v>0</v>
      </c>
      <c r="H67" s="143">
        <f t="shared" si="36"/>
        <v>0</v>
      </c>
      <c r="I67" s="242">
        <f t="shared" si="36"/>
        <v>0</v>
      </c>
      <c r="J67" s="267">
        <f t="shared" ref="J67:AD67" si="37">IF(AND(ISNUMBER(J24),($J24)&gt;0),J24/$J24*100,0)</f>
        <v>100</v>
      </c>
      <c r="K67" s="92">
        <f t="shared" si="37"/>
        <v>102.36888962017574</v>
      </c>
      <c r="L67" s="92">
        <f t="shared" si="37"/>
        <v>102.79324515847573</v>
      </c>
      <c r="M67" s="92">
        <f t="shared" si="37"/>
        <v>105.12428419457503</v>
      </c>
      <c r="N67" s="92">
        <f>IF(AND(ISNUMBER(N24),($J24)&gt;0),N24/$J24*100,0)</f>
        <v>105.53959732449351</v>
      </c>
      <c r="O67" s="92">
        <f>IF(AND(ISNUMBER(O24),($J24)&gt;0),O24/$J24*100,0)</f>
        <v>102.57034016604997</v>
      </c>
      <c r="P67" s="92">
        <f t="shared" si="37"/>
        <v>98.947561713360159</v>
      </c>
      <c r="Q67" s="92">
        <f t="shared" si="37"/>
        <v>95.093504918149364</v>
      </c>
      <c r="R67" s="92">
        <f t="shared" si="37"/>
        <v>88.074965411658994</v>
      </c>
      <c r="S67" s="92">
        <f t="shared" si="37"/>
        <v>86.130416536795479</v>
      </c>
      <c r="T67" s="92">
        <f t="shared" si="37"/>
        <v>96.778839902760765</v>
      </c>
      <c r="U67" s="263">
        <f t="shared" si="37"/>
        <v>100.42258634887521</v>
      </c>
      <c r="V67" s="263">
        <f t="shared" si="37"/>
        <v>99.351262607453535</v>
      </c>
      <c r="W67" s="263">
        <f t="shared" si="37"/>
        <v>93.270306554824757</v>
      </c>
      <c r="X67" s="263">
        <f t="shared" si="37"/>
        <v>96.806090143276563</v>
      </c>
      <c r="Y67" s="263">
        <f t="shared" si="37"/>
        <v>100.35614766723666</v>
      </c>
      <c r="Z67" s="263">
        <f t="shared" si="37"/>
        <v>98.769405090915882</v>
      </c>
      <c r="AA67" s="263">
        <f t="shared" si="37"/>
        <v>100.10674308499195</v>
      </c>
      <c r="AB67" s="263">
        <f t="shared" si="37"/>
        <v>104.05776843368473</v>
      </c>
      <c r="AC67" s="263">
        <f t="shared" si="37"/>
        <v>104.38892373747689</v>
      </c>
      <c r="AD67" s="263">
        <f t="shared" si="37"/>
        <v>106.79966168177583</v>
      </c>
      <c r="AE67" s="175" t="s">
        <v>350</v>
      </c>
      <c r="AF67" s="122"/>
    </row>
    <row r="68" spans="1:32" s="124" customFormat="1" ht="15" customHeight="1">
      <c r="A68" s="122"/>
      <c r="B68" s="123"/>
      <c r="C68" s="135" t="s">
        <v>374</v>
      </c>
      <c r="D68" s="143">
        <f>IF(AND(ISNUMBER(D24),($J24)&gt;0),D24/$J24*100,0)</f>
        <v>0</v>
      </c>
      <c r="E68" s="149" t="s">
        <v>352</v>
      </c>
      <c r="F68" s="149" t="s">
        <v>352</v>
      </c>
      <c r="G68" s="149" t="s">
        <v>352</v>
      </c>
      <c r="H68" s="149" t="s">
        <v>352</v>
      </c>
      <c r="I68" s="268" t="s">
        <v>352</v>
      </c>
      <c r="J68" s="242">
        <f>IF(AND(ISNUMBER(J24),($S24)&gt;0),J24/$S24*100,0)</f>
        <v>116.10300288897284</v>
      </c>
      <c r="K68" s="242">
        <f t="shared" ref="K68:AD68" si="38">IF(AND(ISNUMBER(K24),($S24)&gt;0),K24/$S24*100,0)</f>
        <v>118.85335487312207</v>
      </c>
      <c r="L68" s="242">
        <f t="shared" si="38"/>
        <v>119.34604439601402</v>
      </c>
      <c r="M68" s="242">
        <f t="shared" si="38"/>
        <v>122.05245071543949</v>
      </c>
      <c r="N68" s="242">
        <f t="shared" si="38"/>
        <v>122.53464173066703</v>
      </c>
      <c r="O68" s="242">
        <f t="shared" si="38"/>
        <v>119.08724500621828</v>
      </c>
      <c r="P68" s="242">
        <f t="shared" si="38"/>
        <v>114.88109043463075</v>
      </c>
      <c r="Q68" s="242">
        <f t="shared" si="38"/>
        <v>110.4064147623445</v>
      </c>
      <c r="R68" s="242">
        <f t="shared" si="38"/>
        <v>102.25767963636028</v>
      </c>
      <c r="S68" s="242">
        <f t="shared" si="38"/>
        <v>100</v>
      </c>
      <c r="T68" s="242">
        <f t="shared" si="38"/>
        <v>112.36313928821673</v>
      </c>
      <c r="U68" s="242">
        <f t="shared" si="38"/>
        <v>116.59363832981586</v>
      </c>
      <c r="V68" s="242">
        <f t="shared" si="38"/>
        <v>115.34979929536277</v>
      </c>
      <c r="W68" s="242">
        <f t="shared" si="38"/>
        <v>108.28962671390201</v>
      </c>
      <c r="X68" s="242">
        <f t="shared" si="38"/>
        <v>112.39477763575006</v>
      </c>
      <c r="Y68" s="242">
        <f t="shared" si="38"/>
        <v>116.51650102535365</v>
      </c>
      <c r="Z68" s="242">
        <f t="shared" si="38"/>
        <v>114.67424524612737</v>
      </c>
      <c r="AA68" s="242">
        <f t="shared" si="38"/>
        <v>116.22693481602482</v>
      </c>
      <c r="AB68" s="242">
        <f t="shared" si="38"/>
        <v>120.81419389076164</v>
      </c>
      <c r="AC68" s="242">
        <f t="shared" si="38"/>
        <v>121.19867514269045</v>
      </c>
      <c r="AD68" s="242">
        <f t="shared" si="38"/>
        <v>123.99761428780542</v>
      </c>
      <c r="AE68" s="175" t="s">
        <v>350</v>
      </c>
      <c r="AF68" s="122"/>
    </row>
    <row r="69" spans="1:32" s="124" customFormat="1" ht="15" customHeight="1">
      <c r="A69" s="122"/>
      <c r="B69" s="136" t="s">
        <v>582</v>
      </c>
      <c r="C69" s="135" t="s">
        <v>379</v>
      </c>
      <c r="D69" s="143">
        <f>IF(ISNUMBER(D25),D25/$F25*100,0)</f>
        <v>0</v>
      </c>
      <c r="E69" s="143">
        <f>IF(ISNUMBER(E25),E25/$F25*100,0)</f>
        <v>0</v>
      </c>
      <c r="F69" s="143">
        <f>IF(ISNUMBER(F25),F25/$F25*100,0)</f>
        <v>100</v>
      </c>
      <c r="G69" s="143">
        <f t="shared" ref="G69:AD69" si="39">IF(ISNUMBER(G25),G25/$F25*100,0)</f>
        <v>0</v>
      </c>
      <c r="H69" s="143">
        <f t="shared" si="39"/>
        <v>0</v>
      </c>
      <c r="I69" s="242">
        <f t="shared" si="39"/>
        <v>0</v>
      </c>
      <c r="J69" s="242">
        <f t="shared" si="39"/>
        <v>104.33444982012156</v>
      </c>
      <c r="K69" s="242">
        <f t="shared" si="39"/>
        <v>105.45967001612702</v>
      </c>
      <c r="L69" s="242">
        <f t="shared" si="39"/>
        <v>106.64257536285821</v>
      </c>
      <c r="M69" s="242">
        <f t="shared" si="39"/>
        <v>107.82577843939958</v>
      </c>
      <c r="N69" s="242">
        <f>IF(ISNUMBER(N25),N25/$F25*100,0)</f>
        <v>109.01625108547326</v>
      </c>
      <c r="O69" s="242">
        <f>IF(ISNUMBER(O25),O25/$F25*100,0)</f>
        <v>110.1128892196998</v>
      </c>
      <c r="P69" s="242">
        <f t="shared" si="39"/>
        <v>111.10284083860562</v>
      </c>
      <c r="Q69" s="242">
        <f t="shared" si="39"/>
        <v>111.998511350949</v>
      </c>
      <c r="R69" s="242">
        <f t="shared" si="39"/>
        <v>113.189430591738</v>
      </c>
      <c r="S69" s="242">
        <f t="shared" si="39"/>
        <v>114.25381466319315</v>
      </c>
      <c r="T69" s="242">
        <f t="shared" si="39"/>
        <v>115.21151221932762</v>
      </c>
      <c r="U69" s="242">
        <f t="shared" si="39"/>
        <v>116.08733407765786</v>
      </c>
      <c r="V69" s="242">
        <f t="shared" si="39"/>
        <v>116.95075052722987</v>
      </c>
      <c r="W69" s="242">
        <f t="shared" si="39"/>
        <v>117.65785882644832</v>
      </c>
      <c r="X69" s="242">
        <f t="shared" si="39"/>
        <v>118.35256171690858</v>
      </c>
      <c r="Y69" s="242">
        <f t="shared" si="39"/>
        <v>119.42190795186703</v>
      </c>
      <c r="Z69" s="242">
        <f t="shared" si="39"/>
        <v>120.00496216350329</v>
      </c>
      <c r="AA69" s="242">
        <f t="shared" si="39"/>
        <v>120.57312988462969</v>
      </c>
      <c r="AB69" s="242">
        <f t="shared" si="39"/>
        <v>121.34970847289419</v>
      </c>
      <c r="AC69" s="242">
        <f t="shared" si="39"/>
        <v>121.7367572261506</v>
      </c>
      <c r="AD69" s="242">
        <f t="shared" si="39"/>
        <v>0</v>
      </c>
      <c r="AE69" s="175" t="s">
        <v>350</v>
      </c>
      <c r="AF69" s="122"/>
    </row>
    <row r="70" spans="1:32" s="124" customFormat="1" ht="15" customHeight="1">
      <c r="A70" s="122"/>
      <c r="B70" s="123"/>
      <c r="C70" s="135" t="s">
        <v>374</v>
      </c>
      <c r="D70" s="148">
        <f t="shared" ref="D70:I70" si="40">IF(AND(ISNUMBER(D25),($N25)&gt;0),D25/$N25*100,0)</f>
        <v>0</v>
      </c>
      <c r="E70" s="148">
        <f t="shared" si="40"/>
        <v>0</v>
      </c>
      <c r="F70" s="148">
        <f>IF(AND(ISNUMBER(F25),($S25)&gt;0),F25/$S25*100,0)</f>
        <v>87.524429967426713</v>
      </c>
      <c r="G70" s="148">
        <f t="shared" si="40"/>
        <v>0</v>
      </c>
      <c r="H70" s="148">
        <f t="shared" si="40"/>
        <v>0</v>
      </c>
      <c r="I70" s="267">
        <f t="shared" si="40"/>
        <v>0</v>
      </c>
      <c r="J70" s="267">
        <f>IF(AND(ISNUMBER(J25),($S25)&gt;0),J25/$S25*100,0)</f>
        <v>91.318132464712264</v>
      </c>
      <c r="K70" s="267">
        <f t="shared" ref="K70:AD70" si="41">IF(AND(ISNUMBER(K25),($S25)&gt;0),K25/$S25*100,0)</f>
        <v>92.302975027144399</v>
      </c>
      <c r="L70" s="267">
        <f t="shared" si="41"/>
        <v>93.338306188925074</v>
      </c>
      <c r="M70" s="267">
        <f t="shared" si="41"/>
        <v>94.373897937024978</v>
      </c>
      <c r="N70" s="267">
        <f t="shared" si="41"/>
        <v>95.4158523344191</v>
      </c>
      <c r="O70" s="267">
        <f t="shared" si="41"/>
        <v>96.375678610206293</v>
      </c>
      <c r="P70" s="267">
        <f t="shared" si="41"/>
        <v>97.242128121606953</v>
      </c>
      <c r="Q70" s="267">
        <f t="shared" si="41"/>
        <v>98.026058631921813</v>
      </c>
      <c r="R70" s="267">
        <f t="shared" si="41"/>
        <v>99.068403908794792</v>
      </c>
      <c r="S70" s="267">
        <f t="shared" si="41"/>
        <v>100</v>
      </c>
      <c r="T70" s="267">
        <f t="shared" si="41"/>
        <v>100.83821932681867</v>
      </c>
      <c r="U70" s="267">
        <f t="shared" si="41"/>
        <v>101.60477741585234</v>
      </c>
      <c r="V70" s="267">
        <f t="shared" si="41"/>
        <v>102.36047774158523</v>
      </c>
      <c r="W70" s="267">
        <f t="shared" si="41"/>
        <v>102.97937024972856</v>
      </c>
      <c r="X70" s="267">
        <f t="shared" si="41"/>
        <v>103.5874049945711</v>
      </c>
      <c r="Y70" s="267">
        <f t="shared" si="41"/>
        <v>104.52334419109664</v>
      </c>
      <c r="Z70" s="267">
        <f t="shared" si="41"/>
        <v>105.03365906623236</v>
      </c>
      <c r="AA70" s="267">
        <f t="shared" si="41"/>
        <v>105.53094462540717</v>
      </c>
      <c r="AB70" s="267">
        <f t="shared" si="41"/>
        <v>106.21064060803474</v>
      </c>
      <c r="AC70" s="267">
        <f t="shared" si="41"/>
        <v>106.54940282301845</v>
      </c>
      <c r="AD70" s="267">
        <f t="shared" si="41"/>
        <v>0</v>
      </c>
      <c r="AE70" s="175" t="s">
        <v>350</v>
      </c>
      <c r="AF70" s="122"/>
    </row>
    <row r="71" spans="1:32" s="124" customFormat="1" ht="15" customHeight="1">
      <c r="A71" s="133"/>
      <c r="B71" s="136" t="s">
        <v>365</v>
      </c>
      <c r="C71" s="135" t="s">
        <v>380</v>
      </c>
      <c r="D71" s="143">
        <f t="shared" ref="D71:AE71" si="42">IF(AND(ISNUMBER(D26),($E26)&gt;0),D26/$E26*100,0)</f>
        <v>0</v>
      </c>
      <c r="E71" s="78">
        <f t="shared" si="42"/>
        <v>100</v>
      </c>
      <c r="F71" s="78">
        <f t="shared" si="42"/>
        <v>99.404258143741387</v>
      </c>
      <c r="G71" s="78">
        <f t="shared" si="42"/>
        <v>96.662849936111257</v>
      </c>
      <c r="H71" s="78">
        <f t="shared" si="42"/>
        <v>96.422229966313196</v>
      </c>
      <c r="I71" s="92">
        <f t="shared" si="42"/>
        <v>96.246328471150505</v>
      </c>
      <c r="J71" s="92">
        <f t="shared" si="42"/>
        <v>95.17266557143094</v>
      </c>
      <c r="K71" s="92">
        <f t="shared" si="42"/>
        <v>94.434211181361079</v>
      </c>
      <c r="L71" s="92">
        <f t="shared" si="42"/>
        <v>95.192578948241803</v>
      </c>
      <c r="M71" s="92">
        <f t="shared" si="42"/>
        <v>95.776704668027406</v>
      </c>
      <c r="N71" s="92">
        <f>IF(AND(ISNUMBER(N26),($E26)&gt;0),N26/$E26*100,0)</f>
        <v>96.181609996515164</v>
      </c>
      <c r="O71" s="92">
        <f>IF(AND(ISNUMBER(O26),($E26)&gt;0),O26/$E26*100,0)</f>
        <v>95.253978526742017</v>
      </c>
      <c r="P71" s="92">
        <f t="shared" si="42"/>
        <v>94.099002671711389</v>
      </c>
      <c r="Q71" s="92">
        <f t="shared" si="42"/>
        <v>92.680174573936696</v>
      </c>
      <c r="R71" s="92">
        <f t="shared" si="42"/>
        <v>92.839481588423681</v>
      </c>
      <c r="S71" s="92">
        <f t="shared" si="42"/>
        <v>92.099367750286248</v>
      </c>
      <c r="T71" s="92">
        <f t="shared" si="42"/>
        <v>93.70405403162907</v>
      </c>
      <c r="U71" s="92">
        <f t="shared" si="42"/>
        <v>95.313718657174618</v>
      </c>
      <c r="V71" s="92">
        <f t="shared" si="42"/>
        <v>96.165015515839443</v>
      </c>
      <c r="W71" s="92">
        <f t="shared" si="42"/>
        <v>93.149798377059795</v>
      </c>
      <c r="X71" s="92">
        <f t="shared" si="42"/>
        <v>94.610112676523784</v>
      </c>
      <c r="Y71" s="92">
        <f t="shared" si="42"/>
        <v>96.096978145068945</v>
      </c>
      <c r="Z71" s="92">
        <f t="shared" si="42"/>
        <v>95.974178988068573</v>
      </c>
      <c r="AA71" s="92">
        <f t="shared" si="42"/>
        <v>95.697051160783914</v>
      </c>
      <c r="AB71" s="92">
        <f t="shared" si="42"/>
        <v>96.790627437314342</v>
      </c>
      <c r="AC71" s="92">
        <f t="shared" si="42"/>
        <v>97.902457642588075</v>
      </c>
      <c r="AD71" s="92">
        <f t="shared" si="42"/>
        <v>98.698992715022968</v>
      </c>
      <c r="AE71" s="92">
        <f t="shared" si="42"/>
        <v>99.935281525364658</v>
      </c>
      <c r="AF71" s="122"/>
    </row>
    <row r="72" spans="1:32" s="124" customFormat="1" ht="15" customHeight="1">
      <c r="A72" s="133"/>
      <c r="B72" s="123"/>
      <c r="C72" s="135" t="s">
        <v>374</v>
      </c>
      <c r="D72" s="143">
        <f>IF(AND(ISNUMBER(D26),($N26)&gt;0),D26/$N26*100,0)</f>
        <v>0</v>
      </c>
      <c r="E72" s="143">
        <f>IF(AND(ISNUMBER(E26),($S26)&gt;0),E26/$S26*100,0)</f>
        <v>108.57837837837837</v>
      </c>
      <c r="F72" s="143">
        <f t="shared" ref="F72:AE72" si="43">IF(AND(ISNUMBER(F26),($S26)&gt;0),F26/$S26*100,0)</f>
        <v>107.93153153153155</v>
      </c>
      <c r="G72" s="143">
        <f t="shared" si="43"/>
        <v>104.95495495495494</v>
      </c>
      <c r="H72" s="143">
        <f t="shared" si="43"/>
        <v>104.69369369369367</v>
      </c>
      <c r="I72" s="242">
        <f t="shared" si="43"/>
        <v>104.50270270270269</v>
      </c>
      <c r="J72" s="242">
        <f t="shared" si="43"/>
        <v>103.33693693693692</v>
      </c>
      <c r="K72" s="242">
        <f t="shared" si="43"/>
        <v>102.53513513513512</v>
      </c>
      <c r="L72" s="242">
        <f t="shared" si="43"/>
        <v>103.35855855855856</v>
      </c>
      <c r="M72" s="242">
        <f t="shared" si="43"/>
        <v>103.99279279279278</v>
      </c>
      <c r="N72" s="242">
        <f t="shared" si="43"/>
        <v>104.43243243243244</v>
      </c>
      <c r="O72" s="242">
        <f t="shared" si="43"/>
        <v>103.42522522522523</v>
      </c>
      <c r="P72" s="242">
        <f t="shared" si="43"/>
        <v>102.17117117117115</v>
      </c>
      <c r="Q72" s="242">
        <f t="shared" si="43"/>
        <v>100.63063063063062</v>
      </c>
      <c r="R72" s="242">
        <f t="shared" si="43"/>
        <v>100.80360360360361</v>
      </c>
      <c r="S72" s="242">
        <f t="shared" si="43"/>
        <v>100</v>
      </c>
      <c r="T72" s="242">
        <f t="shared" si="43"/>
        <v>101.74234234234234</v>
      </c>
      <c r="U72" s="242">
        <f t="shared" si="43"/>
        <v>103.49009009009009</v>
      </c>
      <c r="V72" s="242">
        <f t="shared" si="43"/>
        <v>104.41441441441441</v>
      </c>
      <c r="W72" s="242">
        <f t="shared" si="43"/>
        <v>101.14054054054054</v>
      </c>
      <c r="X72" s="242">
        <f t="shared" si="43"/>
        <v>102.72612612612613</v>
      </c>
      <c r="Y72" s="242">
        <f t="shared" si="43"/>
        <v>104.34054054054054</v>
      </c>
      <c r="Z72" s="242">
        <f t="shared" si="43"/>
        <v>104.20720720720722</v>
      </c>
      <c r="AA72" s="242">
        <f t="shared" si="43"/>
        <v>103.90630630630631</v>
      </c>
      <c r="AB72" s="242">
        <f t="shared" si="43"/>
        <v>105.09369369369368</v>
      </c>
      <c r="AC72" s="242">
        <f t="shared" si="43"/>
        <v>106.3009009009009</v>
      </c>
      <c r="AD72" s="242">
        <f t="shared" si="43"/>
        <v>107.16576576576576</v>
      </c>
      <c r="AE72" s="242">
        <f t="shared" si="43"/>
        <v>108.50810810810812</v>
      </c>
      <c r="AF72" s="122"/>
    </row>
    <row r="73" spans="1:32" s="124" customFormat="1" ht="15" customHeight="1">
      <c r="A73" s="122"/>
      <c r="B73" s="136" t="s">
        <v>332</v>
      </c>
      <c r="C73" s="135" t="s">
        <v>380</v>
      </c>
      <c r="D73" s="143">
        <f>IF(AND(ISNUMBER(D28),($E28)&gt;0),D28/$E28*100,0)</f>
        <v>0</v>
      </c>
      <c r="E73" s="78">
        <f>IF(AND(ISNUMBER(E28),($E28)&gt;0),E28/$E28*100,0)</f>
        <v>100</v>
      </c>
      <c r="F73" s="78">
        <f>IF(AND(ISNUMBER(F28),($E28)&gt;0),F28/$E28*100,0)</f>
        <v>105.03477972838687</v>
      </c>
      <c r="G73" s="78">
        <f t="shared" ref="G73:AE73" si="44">IF(AND(ISNUMBER(G28),($E28)&gt;0),G28/$E28*100,0)</f>
        <v>109.25803246107984</v>
      </c>
      <c r="H73" s="78">
        <f t="shared" si="44"/>
        <v>112.75256707519046</v>
      </c>
      <c r="I73" s="92">
        <f t="shared" si="44"/>
        <v>116.11460748592248</v>
      </c>
      <c r="J73" s="92">
        <f t="shared" si="44"/>
        <v>119.34415369327593</v>
      </c>
      <c r="K73" s="92">
        <f t="shared" si="44"/>
        <v>122.57369990062936</v>
      </c>
      <c r="L73" s="92">
        <f t="shared" si="44"/>
        <v>126.20072871811858</v>
      </c>
      <c r="M73" s="92">
        <f t="shared" si="44"/>
        <v>130.42398145081154</v>
      </c>
      <c r="N73" s="92">
        <f>IF(AND(ISNUMBER(N28),($E28)&gt;0),N28/$E28*100,0)</f>
        <v>135.16064922159657</v>
      </c>
      <c r="O73" s="92">
        <f>IF(AND(ISNUMBER(O28),($E28)&gt;0),O28/$E28*100,0)</f>
        <v>139.93044054322621</v>
      </c>
      <c r="P73" s="92">
        <f t="shared" si="44"/>
        <v>143.72308711493872</v>
      </c>
      <c r="Q73" s="92">
        <f t="shared" si="44"/>
        <v>146.50546538588932</v>
      </c>
      <c r="R73" s="92">
        <f t="shared" si="44"/>
        <v>148.79099039417028</v>
      </c>
      <c r="S73" s="92">
        <f t="shared" si="44"/>
        <v>151.12620072871812</v>
      </c>
      <c r="T73" s="92">
        <f t="shared" si="44"/>
        <v>153.92514077509111</v>
      </c>
      <c r="U73" s="92">
        <f t="shared" si="44"/>
        <v>157.48592249089103</v>
      </c>
      <c r="V73" s="92">
        <f t="shared" si="44"/>
        <v>161.27856906260348</v>
      </c>
      <c r="W73" s="92">
        <f t="shared" si="44"/>
        <v>163.82908247764158</v>
      </c>
      <c r="X73" s="92">
        <f t="shared" si="44"/>
        <v>165.61775422325275</v>
      </c>
      <c r="Y73" s="92">
        <f t="shared" si="44"/>
        <v>168.01921165948988</v>
      </c>
      <c r="Z73" s="92">
        <f t="shared" si="44"/>
        <v>170.66909572706192</v>
      </c>
      <c r="AA73" s="92">
        <f t="shared" si="44"/>
        <v>172.87181185823118</v>
      </c>
      <c r="AB73" s="92">
        <f t="shared" si="44"/>
        <v>175.10765154024512</v>
      </c>
      <c r="AC73" s="92">
        <f t="shared" si="44"/>
        <v>177.79065915866175</v>
      </c>
      <c r="AD73" s="92">
        <f t="shared" si="44"/>
        <v>180.83802583636964</v>
      </c>
      <c r="AE73" s="92">
        <f t="shared" si="44"/>
        <v>184.11725736999006</v>
      </c>
      <c r="AF73" s="122"/>
    </row>
    <row r="74" spans="1:32" s="124" customFormat="1" ht="15" customHeight="1">
      <c r="A74" s="122"/>
      <c r="B74" s="123"/>
      <c r="C74" s="135" t="s">
        <v>374</v>
      </c>
      <c r="D74" s="143">
        <f>IF(AND(ISNUMBER(D28),($N28)&gt;0),D28/$N28*100,0)</f>
        <v>0</v>
      </c>
      <c r="E74" s="143">
        <f>IF(AND(ISNUMBER(E28),($S28)&gt;0),E28/$S28*100,0)</f>
        <v>66.169863013698631</v>
      </c>
      <c r="F74" s="143">
        <f t="shared" ref="F74:AE74" si="45">IF(AND(ISNUMBER(F28),($S28)&gt;0),F28/$S28*100,0)</f>
        <v>69.501369863013679</v>
      </c>
      <c r="G74" s="143">
        <f t="shared" si="45"/>
        <v>72.295890410958904</v>
      </c>
      <c r="H74" s="143">
        <f t="shared" si="45"/>
        <v>74.608219178082194</v>
      </c>
      <c r="I74" s="242">
        <f t="shared" si="45"/>
        <v>76.832876712328769</v>
      </c>
      <c r="J74" s="242">
        <f t="shared" si="45"/>
        <v>78.969863013698642</v>
      </c>
      <c r="K74" s="242">
        <f t="shared" si="45"/>
        <v>81.106849315068501</v>
      </c>
      <c r="L74" s="242">
        <f t="shared" si="45"/>
        <v>83.506849315068493</v>
      </c>
      <c r="M74" s="242">
        <f t="shared" si="45"/>
        <v>86.301369863013704</v>
      </c>
      <c r="N74" s="242">
        <f t="shared" si="45"/>
        <v>89.435616438356163</v>
      </c>
      <c r="O74" s="242">
        <f t="shared" si="45"/>
        <v>92.591780821917808</v>
      </c>
      <c r="P74" s="242">
        <f t="shared" si="45"/>
        <v>95.101369863013701</v>
      </c>
      <c r="Q74" s="242">
        <f t="shared" si="45"/>
        <v>96.942465753424642</v>
      </c>
      <c r="R74" s="242">
        <f t="shared" si="45"/>
        <v>98.454794520547964</v>
      </c>
      <c r="S74" s="242">
        <f t="shared" si="45"/>
        <v>100</v>
      </c>
      <c r="T74" s="242">
        <f t="shared" si="45"/>
        <v>101.85205479452055</v>
      </c>
      <c r="U74" s="242">
        <f t="shared" si="45"/>
        <v>104.2082191780822</v>
      </c>
      <c r="V74" s="242">
        <f t="shared" si="45"/>
        <v>106.71780821917807</v>
      </c>
      <c r="W74" s="242">
        <f t="shared" si="45"/>
        <v>108.40547945205479</v>
      </c>
      <c r="X74" s="242">
        <f t="shared" si="45"/>
        <v>109.58904109589041</v>
      </c>
      <c r="Y74" s="242">
        <f t="shared" si="45"/>
        <v>111.17808219178083</v>
      </c>
      <c r="Z74" s="242">
        <f t="shared" si="45"/>
        <v>112.93150684931506</v>
      </c>
      <c r="AA74" s="242">
        <f t="shared" si="45"/>
        <v>114.38904109589041</v>
      </c>
      <c r="AB74" s="242">
        <f t="shared" si="45"/>
        <v>115.86849315068493</v>
      </c>
      <c r="AC74" s="242">
        <f t="shared" si="45"/>
        <v>117.64383561643834</v>
      </c>
      <c r="AD74" s="242">
        <f t="shared" si="45"/>
        <v>119.66027397260272</v>
      </c>
      <c r="AE74" s="242">
        <f t="shared" si="45"/>
        <v>121.83013698630137</v>
      </c>
      <c r="AF74" s="122"/>
    </row>
    <row r="75" spans="1:32" s="124" customFormat="1" ht="15" customHeight="1">
      <c r="A75" s="122"/>
      <c r="B75" s="136" t="s">
        <v>381</v>
      </c>
      <c r="C75" s="135" t="s">
        <v>380</v>
      </c>
      <c r="D75" s="150" t="s">
        <v>349</v>
      </c>
      <c r="E75" s="78">
        <f>IF(AND(ISNUMBER(E33),($E$33)&gt;0),E33/$E$33*100,0)</f>
        <v>100</v>
      </c>
      <c r="F75" s="78">
        <f t="shared" ref="F75:AE75" si="46">IF(AND(ISNUMBER(F33),($E$33)&gt;0),F33/$E$33*100,0)</f>
        <v>101.92380711302367</v>
      </c>
      <c r="G75" s="78">
        <f t="shared" si="46"/>
        <v>100.94924693076828</v>
      </c>
      <c r="H75" s="78">
        <f t="shared" si="46"/>
        <v>103.42994557650931</v>
      </c>
      <c r="I75" s="92">
        <f t="shared" si="46"/>
        <v>105.22718643209721</v>
      </c>
      <c r="J75" s="92">
        <f t="shared" si="46"/>
        <v>106.08783698266042</v>
      </c>
      <c r="K75" s="92">
        <f t="shared" si="46"/>
        <v>108.04961397291484</v>
      </c>
      <c r="L75" s="92">
        <f t="shared" si="46"/>
        <v>110.18858372357928</v>
      </c>
      <c r="M75" s="92">
        <f t="shared" si="46"/>
        <v>112.37817997721808</v>
      </c>
      <c r="N75" s="92">
        <f t="shared" si="46"/>
        <v>115.70687254777876</v>
      </c>
      <c r="O75" s="92">
        <f t="shared" si="46"/>
        <v>117.66864953803315</v>
      </c>
      <c r="P75" s="92">
        <f t="shared" si="46"/>
        <v>117.66864953803315</v>
      </c>
      <c r="Q75" s="92">
        <f t="shared" si="46"/>
        <v>116.83331223895709</v>
      </c>
      <c r="R75" s="92">
        <f t="shared" si="46"/>
        <v>118.2002278192634</v>
      </c>
      <c r="S75" s="92">
        <f t="shared" si="46"/>
        <v>119.03556511833946</v>
      </c>
      <c r="T75" s="92">
        <f t="shared" si="46"/>
        <v>123.44007087710418</v>
      </c>
      <c r="U75" s="92">
        <f t="shared" si="46"/>
        <v>127.46487786356158</v>
      </c>
      <c r="V75" s="92">
        <f t="shared" si="46"/>
        <v>128.84445006961144</v>
      </c>
      <c r="W75" s="92">
        <f t="shared" si="46"/>
        <v>121.60486014428554</v>
      </c>
      <c r="X75" s="92">
        <f t="shared" si="46"/>
        <v>126.56625743576764</v>
      </c>
      <c r="Y75" s="92">
        <f t="shared" si="46"/>
        <v>131.19858245791673</v>
      </c>
      <c r="Z75" s="92">
        <f t="shared" si="46"/>
        <v>131.84407037083915</v>
      </c>
      <c r="AA75" s="92">
        <f t="shared" si="46"/>
        <v>132.48955828376157</v>
      </c>
      <c r="AB75" s="92">
        <f t="shared" si="46"/>
        <v>135.37526895329702</v>
      </c>
      <c r="AC75" s="92">
        <f t="shared" si="46"/>
        <v>137.72940134160231</v>
      </c>
      <c r="AD75" s="92">
        <f t="shared" si="46"/>
        <v>140.81761802303507</v>
      </c>
      <c r="AE75" s="92">
        <f t="shared" si="46"/>
        <v>143.85520820149347</v>
      </c>
      <c r="AF75" s="122"/>
    </row>
    <row r="76" spans="1:32" s="124" customFormat="1" ht="15" customHeight="1">
      <c r="A76" s="122"/>
      <c r="B76" s="136"/>
      <c r="C76" s="135" t="s">
        <v>374</v>
      </c>
      <c r="D76" s="150" t="s">
        <v>349</v>
      </c>
      <c r="E76" s="78">
        <f>IF(AND(ISNUMBER(E33),($S$33)&gt;0),E33/$S$33*100,0)</f>
        <v>84.008506113769272</v>
      </c>
      <c r="F76" s="78">
        <f t="shared" ref="F76:AE76" si="47">IF(AND(ISNUMBER(F33),($S$33)&gt;0),F33/$S$33*100,0)</f>
        <v>85.624667729930891</v>
      </c>
      <c r="G76" s="78">
        <f t="shared" si="47"/>
        <v>84.805954279638499</v>
      </c>
      <c r="H76" s="78">
        <f t="shared" si="47"/>
        <v>86.889952153110045</v>
      </c>
      <c r="I76" s="92">
        <f t="shared" si="47"/>
        <v>88.399787347155765</v>
      </c>
      <c r="J76" s="92">
        <f t="shared" si="47"/>
        <v>89.122807017543863</v>
      </c>
      <c r="K76" s="92">
        <f t="shared" si="47"/>
        <v>90.770866560340252</v>
      </c>
      <c r="L76" s="92">
        <f t="shared" si="47"/>
        <v>92.567783094098885</v>
      </c>
      <c r="M76" s="92">
        <f t="shared" si="47"/>
        <v>94.407230196703892</v>
      </c>
      <c r="N76" s="92">
        <f t="shared" si="47"/>
        <v>97.203615098351946</v>
      </c>
      <c r="O76" s="92">
        <f t="shared" si="47"/>
        <v>98.851674641148321</v>
      </c>
      <c r="P76" s="92">
        <f t="shared" si="47"/>
        <v>98.851674641148321</v>
      </c>
      <c r="Q76" s="92">
        <f t="shared" si="47"/>
        <v>98.149920255183417</v>
      </c>
      <c r="R76" s="92">
        <f t="shared" si="47"/>
        <v>99.298245614035096</v>
      </c>
      <c r="S76" s="92">
        <f t="shared" si="47"/>
        <v>100</v>
      </c>
      <c r="T76" s="92">
        <f t="shared" si="47"/>
        <v>103.70015948963318</v>
      </c>
      <c r="U76" s="92">
        <f t="shared" si="47"/>
        <v>107.08133971291866</v>
      </c>
      <c r="V76" s="92">
        <f t="shared" si="47"/>
        <v>108.24029771398192</v>
      </c>
      <c r="W76" s="92">
        <f t="shared" si="47"/>
        <v>102.15842636895269</v>
      </c>
      <c r="X76" s="92">
        <f t="shared" si="47"/>
        <v>106.32642211589581</v>
      </c>
      <c r="Y76" s="92">
        <f t="shared" si="47"/>
        <v>110.21796916533759</v>
      </c>
      <c r="Z76" s="92">
        <f t="shared" si="47"/>
        <v>110.76023391812866</v>
      </c>
      <c r="AA76" s="92">
        <f t="shared" si="47"/>
        <v>111.30249867091973</v>
      </c>
      <c r="AB76" s="92">
        <f t="shared" si="47"/>
        <v>113.72674109516214</v>
      </c>
      <c r="AC76" s="92">
        <f t="shared" si="47"/>
        <v>115.7044125465178</v>
      </c>
      <c r="AD76" s="92">
        <f t="shared" si="47"/>
        <v>118.29877724614568</v>
      </c>
      <c r="AE76" s="92">
        <f t="shared" si="47"/>
        <v>120.85061137692716</v>
      </c>
      <c r="AF76" s="122"/>
    </row>
    <row r="77" spans="1:32" s="142" customFormat="1" ht="22.5" customHeight="1">
      <c r="A77" s="139"/>
      <c r="B77" s="151"/>
      <c r="C77" s="141"/>
      <c r="D77" s="342" t="s">
        <v>382</v>
      </c>
      <c r="E77" s="342"/>
      <c r="F77" s="342"/>
      <c r="G77" s="342"/>
      <c r="H77" s="342"/>
      <c r="I77" s="257" t="s">
        <v>382</v>
      </c>
      <c r="J77" s="257"/>
      <c r="K77" s="257"/>
      <c r="L77" s="257"/>
      <c r="M77" s="257"/>
      <c r="N77" s="257"/>
      <c r="O77" s="257"/>
      <c r="P77" s="257"/>
      <c r="Q77" s="257"/>
      <c r="R77" s="257"/>
      <c r="S77" s="257"/>
      <c r="T77" s="257"/>
      <c r="U77" s="257"/>
      <c r="V77" s="257"/>
      <c r="W77" s="257"/>
      <c r="X77" s="257"/>
      <c r="Y77" s="257"/>
      <c r="Z77" s="257"/>
      <c r="AA77" s="257"/>
      <c r="AB77" s="257"/>
      <c r="AC77" s="257"/>
      <c r="AD77" s="257"/>
      <c r="AE77" s="257"/>
      <c r="AF77" s="139"/>
    </row>
    <row r="78" spans="1:32" s="124" customFormat="1" ht="15" customHeight="1">
      <c r="A78" s="122"/>
      <c r="B78" s="136" t="s">
        <v>372</v>
      </c>
      <c r="C78" s="135" t="s">
        <v>374</v>
      </c>
      <c r="D78" s="150" t="s">
        <v>349</v>
      </c>
      <c r="E78" s="78">
        <f t="shared" ref="E78:AE78" si="48">IF(AND(ISNUMBER(E6),($S6)&gt;0),(E33/E6)/($S$33/$S6)*100,0)</f>
        <v>83.712875030863358</v>
      </c>
      <c r="F78" s="78">
        <f t="shared" si="48"/>
        <v>87.053208855422639</v>
      </c>
      <c r="G78" s="78">
        <f t="shared" si="48"/>
        <v>86.283719646284368</v>
      </c>
      <c r="H78" s="78">
        <f t="shared" si="48"/>
        <v>89.175386196865361</v>
      </c>
      <c r="I78" s="78">
        <f t="shared" si="48"/>
        <v>90.192606701669092</v>
      </c>
      <c r="J78" s="78">
        <f t="shared" si="48"/>
        <v>87.989102290835902</v>
      </c>
      <c r="K78" s="78">
        <f t="shared" si="48"/>
        <v>90.425707816357956</v>
      </c>
      <c r="L78" s="78">
        <f t="shared" si="48"/>
        <v>92.80868781343024</v>
      </c>
      <c r="M78" s="78">
        <f t="shared" si="48"/>
        <v>95.956692398340721</v>
      </c>
      <c r="N78" s="78">
        <f t="shared" si="48"/>
        <v>98.267099615063728</v>
      </c>
      <c r="O78" s="78">
        <f t="shared" si="48"/>
        <v>98.04174319624191</v>
      </c>
      <c r="P78" s="78">
        <f t="shared" si="48"/>
        <v>99.749233399725341</v>
      </c>
      <c r="Q78" s="78">
        <f t="shared" si="48"/>
        <v>97.869471541939305</v>
      </c>
      <c r="R78" s="78">
        <f t="shared" si="48"/>
        <v>99.073788100822355</v>
      </c>
      <c r="S78" s="78">
        <f t="shared" si="48"/>
        <v>100</v>
      </c>
      <c r="T78" s="78">
        <f t="shared" si="48"/>
        <v>101.75406572184103</v>
      </c>
      <c r="U78" s="78">
        <f t="shared" si="48"/>
        <v>109.80787364348284</v>
      </c>
      <c r="V78" s="78">
        <f t="shared" si="48"/>
        <v>109.58521600829671</v>
      </c>
      <c r="W78" s="78">
        <f t="shared" si="48"/>
        <v>109.91602334377984</v>
      </c>
      <c r="X78" s="78">
        <f t="shared" si="48"/>
        <v>108.88124914520323</v>
      </c>
      <c r="Y78" s="78">
        <f t="shared" si="48"/>
        <v>117.9905345687089</v>
      </c>
      <c r="Z78" s="78">
        <f t="shared" si="48"/>
        <v>119.91374270120988</v>
      </c>
      <c r="AA78" s="78">
        <f t="shared" si="48"/>
        <v>117.2353938550101</v>
      </c>
      <c r="AB78" s="78">
        <f t="shared" si="48"/>
        <v>125.62416769636353</v>
      </c>
      <c r="AC78" s="78">
        <f t="shared" si="48"/>
        <v>127.01919291885784</v>
      </c>
      <c r="AD78" s="78">
        <f t="shared" si="48"/>
        <v>127.66175634029022</v>
      </c>
      <c r="AE78" s="78">
        <f t="shared" si="48"/>
        <v>129.41968820353182</v>
      </c>
      <c r="AF78" s="122"/>
    </row>
    <row r="79" spans="1:32" s="124" customFormat="1" ht="15" customHeight="1">
      <c r="A79" s="122"/>
      <c r="B79" s="136"/>
      <c r="C79" s="135" t="s">
        <v>373</v>
      </c>
      <c r="D79" s="243">
        <v>100</v>
      </c>
      <c r="E79" s="244">
        <v>104.45849736130086</v>
      </c>
      <c r="F79" s="244">
        <v>108.62662862987749</v>
      </c>
      <c r="G79" s="244">
        <v>107.6664455458216</v>
      </c>
      <c r="H79" s="244">
        <v>111.27472136518948</v>
      </c>
      <c r="I79" s="244">
        <v>112.54402821168978</v>
      </c>
      <c r="J79" s="244">
        <v>109.79445403209347</v>
      </c>
      <c r="K79" s="244">
        <v>112.83489615959704</v>
      </c>
      <c r="L79" s="244">
        <v>115.80842334576089</v>
      </c>
      <c r="M79" s="244">
        <v>119.73656257768903</v>
      </c>
      <c r="N79" s="244">
        <v>122.61953208581559</v>
      </c>
      <c r="O79" s="244">
        <v>122.33832811483542</v>
      </c>
      <c r="P79" s="244">
        <v>124.46896645271666</v>
      </c>
      <c r="Q79" s="244">
        <v>122.12336430980825</v>
      </c>
      <c r="R79" s="244">
        <v>123.62613312573858</v>
      </c>
      <c r="S79" s="244">
        <v>124.78187772524716</v>
      </c>
      <c r="T79" s="244">
        <v>126.97063386949527</v>
      </c>
      <c r="U79" s="244">
        <v>137.02032662250463</v>
      </c>
      <c r="V79" s="244">
        <v>136.74249024442076</v>
      </c>
      <c r="W79" s="244">
        <v>137.15527784928946</v>
      </c>
      <c r="X79" s="244">
        <v>135.8640671740892</v>
      </c>
      <c r="Y79" s="244">
        <v>147.23080457289183</v>
      </c>
      <c r="Z79" s="244">
        <v>149.63061979319119</v>
      </c>
      <c r="AA79" s="244">
        <v>146.28852581087062</v>
      </c>
      <c r="AB79" s="244">
        <v>156.37514997683954</v>
      </c>
      <c r="AC79" s="244">
        <v>158.1182425524984</v>
      </c>
      <c r="AD79" s="244">
        <v>158.4539923639833</v>
      </c>
      <c r="AE79" s="244">
        <v>160.73927355269066</v>
      </c>
      <c r="AF79" s="122"/>
    </row>
    <row r="80" spans="1:32" s="124" customFormat="1" ht="15" customHeight="1">
      <c r="A80" s="122"/>
      <c r="B80" s="136" t="s">
        <v>575</v>
      </c>
      <c r="C80" s="135" t="s">
        <v>374</v>
      </c>
      <c r="D80" s="144">
        <f>IF(AND(ISNUMBER(D7),($N7)&gt;0),(#REF!/D7)/(#REF!/$N7)*100,0)</f>
        <v>0</v>
      </c>
      <c r="E80" s="78">
        <f>IF(AND(ISNUMBER(E7),($S7)&gt;0),(E33/E7)/($S$33/$S7)*100,0)</f>
        <v>76.031820963869151</v>
      </c>
      <c r="F80" s="78">
        <f t="shared" ref="F80:AD80" si="49">IF(AND(ISNUMBER(F7),($S7)&gt;0),(F33/F7)/($S$33/$S7)*100,0)</f>
        <v>76.602082786881226</v>
      </c>
      <c r="G80" s="78">
        <f t="shared" si="49"/>
        <v>79.149108742396749</v>
      </c>
      <c r="H80" s="78">
        <f t="shared" si="49"/>
        <v>74.919917641308714</v>
      </c>
      <c r="I80" s="78">
        <f t="shared" si="49"/>
        <v>79.353779987817546</v>
      </c>
      <c r="J80" s="78">
        <f t="shared" si="49"/>
        <v>81.225587452790592</v>
      </c>
      <c r="K80" s="78">
        <f t="shared" si="49"/>
        <v>83.476792749574855</v>
      </c>
      <c r="L80" s="78">
        <f t="shared" si="49"/>
        <v>86.488032270715948</v>
      </c>
      <c r="M80" s="78">
        <f t="shared" si="49"/>
        <v>86.671347049450162</v>
      </c>
      <c r="N80" s="78">
        <f t="shared" si="49"/>
        <v>89.899432872922077</v>
      </c>
      <c r="O80" s="78">
        <f t="shared" si="49"/>
        <v>96.353682921337082</v>
      </c>
      <c r="P80" s="78">
        <f t="shared" si="49"/>
        <v>97.509892168155048</v>
      </c>
      <c r="Q80" s="78">
        <f t="shared" si="49"/>
        <v>95.697116746039327</v>
      </c>
      <c r="R80" s="78">
        <f t="shared" si="49"/>
        <v>96.964361053178905</v>
      </c>
      <c r="S80" s="78">
        <f t="shared" si="49"/>
        <v>100</v>
      </c>
      <c r="T80" s="78">
        <f t="shared" si="49"/>
        <v>98.963690839977943</v>
      </c>
      <c r="U80" s="78">
        <f t="shared" si="49"/>
        <v>103.83017391308944</v>
      </c>
      <c r="V80" s="78">
        <f t="shared" si="49"/>
        <v>106.33669853204393</v>
      </c>
      <c r="W80" s="78">
        <f t="shared" si="49"/>
        <v>109.81906485445758</v>
      </c>
      <c r="X80" s="78">
        <f t="shared" si="49"/>
        <v>110.72648526489577</v>
      </c>
      <c r="Y80" s="78">
        <f t="shared" si="49"/>
        <v>107.76758231190757</v>
      </c>
      <c r="Z80" s="78">
        <f t="shared" si="49"/>
        <v>113.180305569873</v>
      </c>
      <c r="AA80" s="78">
        <f t="shared" si="49"/>
        <v>112.81973394671081</v>
      </c>
      <c r="AB80" s="78">
        <f t="shared" si="49"/>
        <v>114.15644338111994</v>
      </c>
      <c r="AC80" s="78">
        <f t="shared" si="49"/>
        <v>119.9942147963006</v>
      </c>
      <c r="AD80" s="78">
        <f t="shared" si="49"/>
        <v>121.15677302089838</v>
      </c>
      <c r="AE80" s="78" t="s">
        <v>350</v>
      </c>
      <c r="AF80" s="122"/>
    </row>
    <row r="81" spans="1:32" s="124" customFormat="1" ht="15" customHeight="1">
      <c r="A81" s="122"/>
      <c r="B81" s="136"/>
      <c r="C81" s="135" t="s">
        <v>375</v>
      </c>
      <c r="D81" s="143">
        <v>0</v>
      </c>
      <c r="E81" s="78">
        <f>IF(AND(ISNUMBER(E7),($H7)&gt;0),(E33/E7)/($H$33/$H7)*100,0)</f>
        <v>101.48412245710661</v>
      </c>
      <c r="F81" s="78">
        <f t="shared" ref="F81:AD81" si="50">IF(AND(ISNUMBER(F7),($H7)&gt;0),(F33/F7)/($H$33/$H7)*100,0)</f>
        <v>102.2452842962617</v>
      </c>
      <c r="G81" s="78">
        <f t="shared" si="50"/>
        <v>105.64494894580099</v>
      </c>
      <c r="H81" s="78">
        <f t="shared" si="50"/>
        <v>100</v>
      </c>
      <c r="I81" s="78">
        <f t="shared" si="50"/>
        <v>105.91813563882526</v>
      </c>
      <c r="J81" s="78">
        <f t="shared" si="50"/>
        <v>108.41654664073619</v>
      </c>
      <c r="K81" s="78">
        <f t="shared" si="50"/>
        <v>111.42136213928259</v>
      </c>
      <c r="L81" s="78">
        <f t="shared" si="50"/>
        <v>115.44063981061947</v>
      </c>
      <c r="M81" s="78">
        <f t="shared" si="50"/>
        <v>115.68532077731763</v>
      </c>
      <c r="N81" s="78">
        <f t="shared" si="50"/>
        <v>119.99403590288264</v>
      </c>
      <c r="O81" s="78">
        <f t="shared" si="50"/>
        <v>128.60890128396295</v>
      </c>
      <c r="P81" s="78">
        <f t="shared" si="50"/>
        <v>130.15216145191124</v>
      </c>
      <c r="Q81" s="78">
        <f t="shared" si="50"/>
        <v>127.73254397342617</v>
      </c>
      <c r="R81" s="78">
        <f t="shared" si="50"/>
        <v>129.42400913654438</v>
      </c>
      <c r="S81" s="78">
        <f t="shared" si="50"/>
        <v>133.47585414971525</v>
      </c>
      <c r="T81" s="78">
        <f t="shared" si="50"/>
        <v>132.09263164674405</v>
      </c>
      <c r="U81" s="78">
        <f t="shared" si="50"/>
        <v>138.58821149563093</v>
      </c>
      <c r="V81" s="78">
        <f t="shared" si="50"/>
        <v>141.93381664025333</v>
      </c>
      <c r="W81" s="78">
        <f t="shared" si="50"/>
        <v>146.58193483371699</v>
      </c>
      <c r="X81" s="78">
        <f t="shared" si="50"/>
        <v>147.79312197727822</v>
      </c>
      <c r="Y81" s="78">
        <f t="shared" si="50"/>
        <v>143.84370098731608</v>
      </c>
      <c r="Z81" s="78">
        <f t="shared" si="50"/>
        <v>151.06837958864571</v>
      </c>
      <c r="AA81" s="78">
        <f t="shared" si="50"/>
        <v>150.58710353480848</v>
      </c>
      <c r="AB81" s="78">
        <f t="shared" si="50"/>
        <v>152.37128786988592</v>
      </c>
      <c r="AC81" s="78">
        <f t="shared" si="50"/>
        <v>160.16330312960619</v>
      </c>
      <c r="AD81" s="78">
        <f t="shared" si="50"/>
        <v>161.71503764987585</v>
      </c>
      <c r="AE81" s="78" t="s">
        <v>350</v>
      </c>
      <c r="AF81" s="122"/>
    </row>
    <row r="82" spans="1:32" s="124" customFormat="1" ht="15" customHeight="1">
      <c r="A82" s="122"/>
      <c r="B82" s="136" t="s">
        <v>390</v>
      </c>
      <c r="C82" s="135" t="s">
        <v>380</v>
      </c>
      <c r="D82" s="143">
        <v>0</v>
      </c>
      <c r="E82" s="78">
        <f>IF(AND(ISNUMBER(E8),($E8)&gt;0),(E33/E8)/($E$33/$E8)*100,0)</f>
        <v>100</v>
      </c>
      <c r="F82" s="78">
        <f t="shared" ref="F82:AD82" si="51">IF(AND(ISNUMBER(F8),($E8)&gt;0),(F33/F8)/($E$33/$E8)*100,0)</f>
        <v>104.56920664394372</v>
      </c>
      <c r="G82" s="78">
        <f t="shared" si="51"/>
        <v>104.42431586873029</v>
      </c>
      <c r="H82" s="78">
        <f t="shared" si="51"/>
        <v>107.72894052488509</v>
      </c>
      <c r="I82" s="78">
        <f t="shared" si="51"/>
        <v>110.42918540474751</v>
      </c>
      <c r="J82" s="78">
        <f t="shared" si="51"/>
        <v>113.81641786621776</v>
      </c>
      <c r="K82" s="78">
        <f t="shared" si="51"/>
        <v>116.85667863353228</v>
      </c>
      <c r="L82" s="78">
        <f t="shared" si="51"/>
        <v>123.27010679893272</v>
      </c>
      <c r="M82" s="78">
        <f t="shared" si="51"/>
        <v>126.92815012960131</v>
      </c>
      <c r="N82" s="78">
        <f t="shared" si="51"/>
        <v>131.97152241762015</v>
      </c>
      <c r="O82" s="78">
        <f t="shared" si="51"/>
        <v>137.35818626224295</v>
      </c>
      <c r="P82" s="78">
        <f t="shared" si="51"/>
        <v>0</v>
      </c>
      <c r="Q82" s="78">
        <f t="shared" si="51"/>
        <v>0</v>
      </c>
      <c r="R82" s="78">
        <f t="shared" si="51"/>
        <v>149.42327378023128</v>
      </c>
      <c r="S82" s="78">
        <f t="shared" si="51"/>
        <v>0</v>
      </c>
      <c r="T82" s="78">
        <f t="shared" si="51"/>
        <v>0</v>
      </c>
      <c r="U82" s="78">
        <f t="shared" si="51"/>
        <v>173.04410244328253</v>
      </c>
      <c r="V82" s="78">
        <f t="shared" si="51"/>
        <v>0</v>
      </c>
      <c r="W82" s="78">
        <f t="shared" si="51"/>
        <v>0</v>
      </c>
      <c r="X82" s="78">
        <f t="shared" si="51"/>
        <v>170.21603051462395</v>
      </c>
      <c r="Y82" s="78">
        <f t="shared" si="51"/>
        <v>0</v>
      </c>
      <c r="Z82" s="78">
        <f t="shared" si="51"/>
        <v>0</v>
      </c>
      <c r="AA82" s="78">
        <f t="shared" si="51"/>
        <v>228.70880117282164</v>
      </c>
      <c r="AB82" s="78">
        <f t="shared" si="51"/>
        <v>0</v>
      </c>
      <c r="AC82" s="78">
        <f t="shared" si="51"/>
        <v>0</v>
      </c>
      <c r="AD82" s="78">
        <f t="shared" si="51"/>
        <v>252.0801559726313</v>
      </c>
      <c r="AE82" s="78" t="s">
        <v>350</v>
      </c>
      <c r="AF82" s="122"/>
    </row>
    <row r="83" spans="1:32" s="124" customFormat="1" ht="15" customHeight="1">
      <c r="A83" s="122"/>
      <c r="B83" s="123"/>
      <c r="C83" s="135" t="s">
        <v>376</v>
      </c>
      <c r="D83" s="144">
        <f>IF(AND(ISNUMBER(D8),($N8)&gt;0),(#REF!/D8)/(#REF!/$N8)*100,0)</f>
        <v>0</v>
      </c>
      <c r="E83" s="78">
        <f>IF(AND(ISNUMBER(E8),($N8)&gt;0),(E33/E8)/($N$33/$N8)*100,0)</f>
        <v>75.77392316772162</v>
      </c>
      <c r="F83" s="78">
        <f t="shared" ref="F83:AD83" si="52">IF(AND(ISNUMBER(F8),($N8)&gt;0),(F33/F8)/($N$33/$N8)*100,0)</f>
        <v>79.236190299477954</v>
      </c>
      <c r="G83" s="78">
        <f t="shared" si="52"/>
        <v>79.126400874790619</v>
      </c>
      <c r="H83" s="78">
        <f t="shared" si="52"/>
        <v>81.630444622726941</v>
      </c>
      <c r="I83" s="78">
        <f t="shared" si="52"/>
        <v>83.676526103334226</v>
      </c>
      <c r="J83" s="78">
        <f t="shared" si="52"/>
        <v>86.243165026200813</v>
      </c>
      <c r="K83" s="78">
        <f t="shared" si="52"/>
        <v>88.546889884124099</v>
      </c>
      <c r="L83" s="78">
        <f t="shared" si="52"/>
        <v>93.406596014591642</v>
      </c>
      <c r="M83" s="78">
        <f t="shared" si="52"/>
        <v>96.178438957414429</v>
      </c>
      <c r="N83" s="78">
        <f t="shared" si="52"/>
        <v>100</v>
      </c>
      <c r="O83" s="78">
        <f t="shared" si="52"/>
        <v>104.08168652292791</v>
      </c>
      <c r="P83" s="78">
        <f t="shared" si="52"/>
        <v>0</v>
      </c>
      <c r="Q83" s="78">
        <f t="shared" si="52"/>
        <v>0</v>
      </c>
      <c r="R83" s="78">
        <f t="shared" si="52"/>
        <v>113.22387666892675</v>
      </c>
      <c r="S83" s="78">
        <f t="shared" si="52"/>
        <v>0</v>
      </c>
      <c r="T83" s="78">
        <f t="shared" si="52"/>
        <v>0</v>
      </c>
      <c r="U83" s="78">
        <f t="shared" si="52"/>
        <v>131.12230523164635</v>
      </c>
      <c r="V83" s="78">
        <f t="shared" si="52"/>
        <v>0</v>
      </c>
      <c r="W83" s="78">
        <f t="shared" si="52"/>
        <v>0</v>
      </c>
      <c r="X83" s="78">
        <f t="shared" si="52"/>
        <v>128.97936418129672</v>
      </c>
      <c r="Y83" s="78">
        <f t="shared" si="52"/>
        <v>0</v>
      </c>
      <c r="Z83" s="78">
        <f t="shared" si="52"/>
        <v>0</v>
      </c>
      <c r="AA83" s="78">
        <f t="shared" si="52"/>
        <v>173.30163127851102</v>
      </c>
      <c r="AB83" s="78">
        <f t="shared" si="52"/>
        <v>0</v>
      </c>
      <c r="AC83" s="78">
        <f t="shared" si="52"/>
        <v>0</v>
      </c>
      <c r="AD83" s="78">
        <f t="shared" si="52"/>
        <v>191.01102370777443</v>
      </c>
      <c r="AE83" s="78" t="s">
        <v>350</v>
      </c>
      <c r="AF83" s="122"/>
    </row>
    <row r="84" spans="1:32" s="124" customFormat="1" ht="15" customHeight="1">
      <c r="A84" s="133"/>
      <c r="B84" s="136" t="s">
        <v>353</v>
      </c>
      <c r="C84" s="135" t="s">
        <v>377</v>
      </c>
      <c r="D84" s="78">
        <v>0</v>
      </c>
      <c r="E84" s="78">
        <v>0</v>
      </c>
      <c r="F84" s="78">
        <f>IF(AND(ISNUMBER(F9),($E9)&gt;0),(#REF!/F9)/(#REF!/$E9)*100,0)</f>
        <v>0</v>
      </c>
      <c r="G84" s="78">
        <f>IF(AND(ISNUMBER(G9),($E9)&gt;0),(#REF!/G9)/(#REF!/$E9)*100,0)</f>
        <v>0</v>
      </c>
      <c r="H84" s="78">
        <f>IF(AND(ISNUMBER(H9),($E9)&gt;0),(#REF!/H9)/(#REF!/$E9)*100,0)</f>
        <v>0</v>
      </c>
      <c r="I84" s="78">
        <f>IF(AND(ISNUMBER(I9),($I9)&gt;0),(I33/I9)/($I$33/$I9)*100,0)</f>
        <v>100</v>
      </c>
      <c r="J84" s="78">
        <f t="shared" ref="J84:AD84" si="53">IF(AND(ISNUMBER(J9),($I9)&gt;0),(J33/J9)/($I$33/$I9)*100,0)</f>
        <v>99.240913462325835</v>
      </c>
      <c r="K84" s="78">
        <f t="shared" si="53"/>
        <v>103.3115831427918</v>
      </c>
      <c r="L84" s="78">
        <f t="shared" si="53"/>
        <v>107.65339546108133</v>
      </c>
      <c r="M84" s="78">
        <f t="shared" si="53"/>
        <v>112.60802592280324</v>
      </c>
      <c r="N84" s="78">
        <f t="shared" si="53"/>
        <v>116.58745857804851</v>
      </c>
      <c r="O84" s="78">
        <f t="shared" si="53"/>
        <v>115.33843402839921</v>
      </c>
      <c r="P84" s="78">
        <f t="shared" si="53"/>
        <v>117.16092322646725</v>
      </c>
      <c r="Q84" s="78">
        <f t="shared" si="53"/>
        <v>115.4223381442493</v>
      </c>
      <c r="R84" s="78">
        <f t="shared" si="53"/>
        <v>116.49062399050911</v>
      </c>
      <c r="S84" s="78">
        <f t="shared" si="53"/>
        <v>119.00697682716321</v>
      </c>
      <c r="T84" s="78">
        <f t="shared" si="53"/>
        <v>121.20688523747336</v>
      </c>
      <c r="U84" s="78">
        <f t="shared" si="53"/>
        <v>125.77651027869447</v>
      </c>
      <c r="V84" s="78">
        <f t="shared" si="53"/>
        <v>126.21294743241667</v>
      </c>
      <c r="W84" s="78">
        <f t="shared" si="53"/>
        <v>126.81211816407318</v>
      </c>
      <c r="X84" s="78">
        <f t="shared" si="53"/>
        <v>125.89993904396053</v>
      </c>
      <c r="Y84" s="78">
        <f t="shared" si="53"/>
        <v>133.41061898522551</v>
      </c>
      <c r="Z84" s="78">
        <f t="shared" si="53"/>
        <v>134.47334573015303</v>
      </c>
      <c r="AA84" s="78">
        <f t="shared" si="53"/>
        <v>132.93872975446905</v>
      </c>
      <c r="AB84" s="78">
        <f t="shared" si="53"/>
        <v>140.99853873827303</v>
      </c>
      <c r="AC84" s="78">
        <f t="shared" si="53"/>
        <v>142.3121268482108</v>
      </c>
      <c r="AD84" s="78">
        <f t="shared" si="53"/>
        <v>144.69580432251627</v>
      </c>
      <c r="AE84" s="78" t="s">
        <v>350</v>
      </c>
      <c r="AF84" s="122"/>
    </row>
    <row r="85" spans="1:32" s="124" customFormat="1" ht="15" customHeight="1">
      <c r="A85" s="133"/>
      <c r="B85" s="123"/>
      <c r="C85" s="135" t="s">
        <v>374</v>
      </c>
      <c r="D85" s="78">
        <v>0</v>
      </c>
      <c r="E85" s="78">
        <f>IF(AND(ISNUMBER(E9),($N9)&gt;0),(#REF!/E9)/(#REF!/$N9)*100,0)</f>
        <v>0</v>
      </c>
      <c r="F85" s="78">
        <f>IF(AND(ISNUMBER(F9),($N9)&gt;0),(#REF!/F9)/(#REF!/$N9)*100,0)</f>
        <v>0</v>
      </c>
      <c r="G85" s="78">
        <f>IF(AND(ISNUMBER(G9),($N9)&gt;0),(#REF!/G9)/(#REF!/$N9)*100,0)</f>
        <v>0</v>
      </c>
      <c r="H85" s="78">
        <f>IF(AND(ISNUMBER(H9),($N9)&gt;0),(#REF!/H9)/(#REF!/$N9)*100,0)</f>
        <v>0</v>
      </c>
      <c r="I85" s="78">
        <f>IF(AND(ISNUMBER(I9),($S9)&gt;0),(I33/I9)/($S$33/$S9)*100,0)</f>
        <v>84.028686944323013</v>
      </c>
      <c r="J85" s="78">
        <f t="shared" ref="J85:AD85" si="54">IF(AND(ISNUMBER(J9),($S9)&gt;0),(J33/J9)/($S$33/$S9)*100,0)</f>
        <v>83.390836493944278</v>
      </c>
      <c r="K85" s="78">
        <f t="shared" si="54"/>
        <v>86.811366776280508</v>
      </c>
      <c r="L85" s="78">
        <f t="shared" si="54"/>
        <v>90.459734656926059</v>
      </c>
      <c r="M85" s="78">
        <f t="shared" si="54"/>
        <v>94.623045576854423</v>
      </c>
      <c r="N85" s="78">
        <f t="shared" si="54"/>
        <v>97.966910584890641</v>
      </c>
      <c r="O85" s="78">
        <f t="shared" si="54"/>
        <v>96.917371656208104</v>
      </c>
      <c r="P85" s="78">
        <f t="shared" si="54"/>
        <v>98.448785399046798</v>
      </c>
      <c r="Q85" s="78">
        <f t="shared" si="54"/>
        <v>96.987875183049155</v>
      </c>
      <c r="R85" s="78">
        <f t="shared" si="54"/>
        <v>97.885541752473344</v>
      </c>
      <c r="S85" s="78">
        <f t="shared" si="54"/>
        <v>100</v>
      </c>
      <c r="T85" s="78">
        <f t="shared" si="54"/>
        <v>101.84855415116137</v>
      </c>
      <c r="U85" s="78">
        <f t="shared" si="54"/>
        <v>105.68835007157844</v>
      </c>
      <c r="V85" s="78">
        <f t="shared" si="54"/>
        <v>106.05508248118838</v>
      </c>
      <c r="W85" s="78">
        <f t="shared" si="54"/>
        <v>106.55855777955404</v>
      </c>
      <c r="X85" s="78">
        <f t="shared" si="54"/>
        <v>105.79206564234309</v>
      </c>
      <c r="Y85" s="78">
        <f t="shared" si="54"/>
        <v>112.1031913775787</v>
      </c>
      <c r="Z85" s="78">
        <f t="shared" si="54"/>
        <v>112.99618670714744</v>
      </c>
      <c r="AA85" s="78">
        <f t="shared" si="54"/>
        <v>111.70666905314239</v>
      </c>
      <c r="AB85" s="78">
        <f t="shared" si="54"/>
        <v>118.47922071245345</v>
      </c>
      <c r="AC85" s="78">
        <f t="shared" si="54"/>
        <v>119.58301155309093</v>
      </c>
      <c r="AD85" s="78">
        <f t="shared" si="54"/>
        <v>121.5859844357374</v>
      </c>
      <c r="AE85" s="78" t="s">
        <v>350</v>
      </c>
      <c r="AF85" s="122"/>
    </row>
    <row r="86" spans="1:32" s="124" customFormat="1" ht="15" customHeight="1">
      <c r="A86" s="122"/>
      <c r="B86" s="136" t="s">
        <v>565</v>
      </c>
      <c r="C86" s="135" t="s">
        <v>377</v>
      </c>
      <c r="D86" s="78">
        <v>0</v>
      </c>
      <c r="E86" s="78">
        <v>0</v>
      </c>
      <c r="F86" s="78">
        <f>IF(AND(ISNUMBER(F10),($E10)&gt;0),(#REF!/F10)/(#REF!/$E10)*100,0)</f>
        <v>0</v>
      </c>
      <c r="G86" s="78">
        <f>IF(AND(ISNUMBER(G10),($E10)&gt;0),(#REF!/G10)/(#REF!/$E10)*100,0)</f>
        <v>0</v>
      </c>
      <c r="H86" s="78">
        <f>IF(AND(ISNUMBER(H10),($E10)&gt;0),(#REF!/H10)/(#REF!/$E10)*100,0)</f>
        <v>0</v>
      </c>
      <c r="I86" s="78">
        <f>IF(AND(ISNUMBER(I10),($I10)&gt;0),(I33/I10)/($I$33/$I10)*100,0)</f>
        <v>100</v>
      </c>
      <c r="J86" s="78">
        <f t="shared" ref="J86:AD86" si="55">IF(AND(ISNUMBER(J10),($I10)&gt;0),(J33/J10)/($I$33/$I10)*100,0)</f>
        <v>98.717268956698291</v>
      </c>
      <c r="K86" s="78">
        <f t="shared" si="55"/>
        <v>102.44009919052428</v>
      </c>
      <c r="L86" s="78">
        <f t="shared" si="55"/>
        <v>105.22553010929441</v>
      </c>
      <c r="M86" s="78">
        <f t="shared" si="55"/>
        <v>109.84989384501833</v>
      </c>
      <c r="N86" s="78">
        <f t="shared" si="55"/>
        <v>113.15694246533357</v>
      </c>
      <c r="O86" s="78">
        <f t="shared" si="55"/>
        <v>111.31017110293571</v>
      </c>
      <c r="P86" s="78">
        <f t="shared" si="55"/>
        <v>112.78705397577377</v>
      </c>
      <c r="Q86" s="78">
        <f t="shared" si="55"/>
        <v>110.50069956504636</v>
      </c>
      <c r="R86" s="78">
        <f t="shared" si="55"/>
        <v>111.23031245669412</v>
      </c>
      <c r="S86" s="78">
        <f t="shared" si="55"/>
        <v>113.26836254761446</v>
      </c>
      <c r="T86" s="78">
        <f t="shared" si="55"/>
        <v>114.6109438654744</v>
      </c>
      <c r="U86" s="78">
        <f t="shared" si="55"/>
        <v>118.98987891911534</v>
      </c>
      <c r="V86" s="78">
        <f t="shared" si="55"/>
        <v>119.24250203106304</v>
      </c>
      <c r="W86" s="78">
        <f t="shared" si="55"/>
        <v>120.39671835985403</v>
      </c>
      <c r="X86" s="78">
        <f t="shared" si="55"/>
        <v>117.76916749551096</v>
      </c>
      <c r="Y86" s="78">
        <f t="shared" si="55"/>
        <v>125.14258891822816</v>
      </c>
      <c r="Z86" s="78">
        <f t="shared" si="55"/>
        <v>126.1812015337109</v>
      </c>
      <c r="AA86" s="78">
        <f t="shared" si="55"/>
        <v>124.50393167308569</v>
      </c>
      <c r="AB86" s="78">
        <f t="shared" si="55"/>
        <v>132.56032430183873</v>
      </c>
      <c r="AC86" s="78">
        <f t="shared" si="55"/>
        <v>133.76452623423975</v>
      </c>
      <c r="AD86" s="78">
        <f t="shared" si="55"/>
        <v>135.63535940809928</v>
      </c>
      <c r="AE86" s="78" t="s">
        <v>350</v>
      </c>
      <c r="AF86" s="122"/>
    </row>
    <row r="87" spans="1:32" s="124" customFormat="1" ht="15" customHeight="1">
      <c r="A87" s="122"/>
      <c r="B87" s="123"/>
      <c r="C87" s="135" t="s">
        <v>374</v>
      </c>
      <c r="D87" s="78">
        <v>0</v>
      </c>
      <c r="E87" s="78">
        <f>IF(AND(ISNUMBER(E10),($N10)&gt;0),(#REF!/E10)/(#REF!/$N10)*100,0)</f>
        <v>0</v>
      </c>
      <c r="F87" s="78">
        <f>IF(AND(ISNUMBER(F10),($N10)&gt;0),(#REF!/F10)/(#REF!/$N10)*100,0)</f>
        <v>0</v>
      </c>
      <c r="G87" s="78">
        <f>IF(AND(ISNUMBER(G10),($N10)&gt;0),(#REF!/G10)/(#REF!/$N10)*100,0)</f>
        <v>0</v>
      </c>
      <c r="H87" s="78">
        <f>IF(AND(ISNUMBER(H10),($N10)&gt;0),(#REF!/H10)/(#REF!/$N10)*100,0)</f>
        <v>0</v>
      </c>
      <c r="I87" s="78">
        <f>IF(AND(ISNUMBER(I10),($S10)&gt;0),(I33/I10)/($S$33/$S10)*100,0)</f>
        <v>88.285905923609647</v>
      </c>
      <c r="J87" s="78">
        <f t="shared" ref="J87:AD87" si="56">IF(AND(ISNUMBER(J10),($S10)&gt;0),(J33/J10)/($S$33/$S10)*100,0)</f>
        <v>87.15343520146736</v>
      </c>
      <c r="K87" s="78">
        <f t="shared" si="56"/>
        <v>90.440169599398672</v>
      </c>
      <c r="L87" s="78">
        <f t="shared" si="56"/>
        <v>92.899312519911206</v>
      </c>
      <c r="M87" s="78">
        <f t="shared" si="56"/>
        <v>96.981973937197949</v>
      </c>
      <c r="N87" s="78">
        <f t="shared" si="56"/>
        <v>99.901631770977488</v>
      </c>
      <c r="O87" s="78">
        <f t="shared" si="56"/>
        <v>98.271192943346747</v>
      </c>
      <c r="P87" s="78">
        <f t="shared" si="56"/>
        <v>99.575072367062475</v>
      </c>
      <c r="Q87" s="78">
        <f t="shared" si="56"/>
        <v>97.556543662927368</v>
      </c>
      <c r="R87" s="78">
        <f t="shared" si="56"/>
        <v>98.200689014054049</v>
      </c>
      <c r="S87" s="78">
        <f t="shared" si="56"/>
        <v>100</v>
      </c>
      <c r="T87" s="78">
        <f t="shared" si="56"/>
        <v>101.18531007923379</v>
      </c>
      <c r="U87" s="78">
        <f t="shared" si="56"/>
        <v>105.05129256114721</v>
      </c>
      <c r="V87" s="78">
        <f t="shared" si="56"/>
        <v>105.27432316410265</v>
      </c>
      <c r="W87" s="78">
        <f t="shared" si="56"/>
        <v>106.29333350629402</v>
      </c>
      <c r="X87" s="78">
        <f t="shared" si="56"/>
        <v>103.9735764221051</v>
      </c>
      <c r="Y87" s="78">
        <f t="shared" si="56"/>
        <v>110.48326832271647</v>
      </c>
      <c r="Z87" s="78">
        <f t="shared" si="56"/>
        <v>111.40021687933231</v>
      </c>
      <c r="AA87" s="78">
        <f t="shared" si="56"/>
        <v>109.91942398809567</v>
      </c>
      <c r="AB87" s="78">
        <f t="shared" si="56"/>
        <v>117.03208320515321</v>
      </c>
      <c r="AC87" s="78">
        <f t="shared" si="56"/>
        <v>118.09522379032306</v>
      </c>
      <c r="AD87" s="78">
        <f t="shared" si="56"/>
        <v>119.74690580618437</v>
      </c>
      <c r="AE87" s="78" t="s">
        <v>350</v>
      </c>
      <c r="AF87" s="122"/>
    </row>
    <row r="88" spans="1:32" s="124" customFormat="1" ht="15" customHeight="1">
      <c r="A88" s="122"/>
      <c r="B88" s="172" t="s">
        <v>583</v>
      </c>
      <c r="C88" s="135" t="s">
        <v>377</v>
      </c>
      <c r="D88" s="78">
        <v>0</v>
      </c>
      <c r="E88" s="78">
        <f>IF(AND(ISNUMBER(E11),($N11)&gt;0),(#REF!/E11)/(#REF!/$N11)*100,0)</f>
        <v>0</v>
      </c>
      <c r="F88" s="78">
        <f>IF(AND(ISNUMBER(F11),($E11)&gt;0),(#REF!/F11)/(#REF!/$E11)*100,0)</f>
        <v>0</v>
      </c>
      <c r="G88" s="78">
        <f>IF(AND(ISNUMBER(G11),($E11)&gt;0),(#REF!/G11)/(#REF!/$E11)*100,0)</f>
        <v>0</v>
      </c>
      <c r="H88" s="78">
        <f>IF(AND(ISNUMBER(H11),($E11)&gt;0),(#REF!/H11)/(#REF!/$E11)*100,0)</f>
        <v>0</v>
      </c>
      <c r="I88" s="78">
        <f>IF(AND(ISNUMBER(I11),($I11)&gt;0),(I33/I11)/($I$33/$I11)*100,0)</f>
        <v>100</v>
      </c>
      <c r="J88" s="78">
        <f t="shared" ref="J88:AD88" si="57">IF(AND(ISNUMBER(J11),($I11)&gt;0),(J33/J11)/($I$33/$I11)*100,0)</f>
        <v>98.781294578655647</v>
      </c>
      <c r="K88" s="78">
        <f t="shared" si="57"/>
        <v>105.42509307426249</v>
      </c>
      <c r="L88" s="78">
        <f t="shared" si="57"/>
        <v>137.12685052748114</v>
      </c>
      <c r="M88" s="78">
        <f t="shared" si="57"/>
        <v>150.78306492214378</v>
      </c>
      <c r="N88" s="78">
        <f t="shared" si="57"/>
        <v>154.96347634018286</v>
      </c>
      <c r="O88" s="78">
        <f t="shared" si="57"/>
        <v>152.90381738940528</v>
      </c>
      <c r="P88" s="78">
        <f t="shared" si="57"/>
        <v>155.72966835735167</v>
      </c>
      <c r="Q88" s="78">
        <f t="shared" si="57"/>
        <v>156.08319462142168</v>
      </c>
      <c r="R88" s="78">
        <f t="shared" si="57"/>
        <v>149.99588013739486</v>
      </c>
      <c r="S88" s="78">
        <f t="shared" si="57"/>
        <v>157.98211752703918</v>
      </c>
      <c r="T88" s="78">
        <f t="shared" si="57"/>
        <v>164.93412940168679</v>
      </c>
      <c r="U88" s="78">
        <f t="shared" si="57"/>
        <v>162.67301758243883</v>
      </c>
      <c r="V88" s="78">
        <f t="shared" si="57"/>
        <v>162.6443952908304</v>
      </c>
      <c r="W88" s="78">
        <f t="shared" si="57"/>
        <v>156.58940677610963</v>
      </c>
      <c r="X88" s="78">
        <f t="shared" si="57"/>
        <v>197.8160577265057</v>
      </c>
      <c r="Y88" s="78">
        <f t="shared" si="57"/>
        <v>198.23906626570772</v>
      </c>
      <c r="Z88" s="78">
        <f t="shared" si="57"/>
        <v>203.263831169067</v>
      </c>
      <c r="AA88" s="78">
        <f t="shared" si="57"/>
        <v>201.46633219556858</v>
      </c>
      <c r="AB88" s="78">
        <f t="shared" si="57"/>
        <v>202.60893709960445</v>
      </c>
      <c r="AC88" s="78">
        <f t="shared" si="57"/>
        <v>203.21688475809324</v>
      </c>
      <c r="AD88" s="78">
        <f t="shared" si="57"/>
        <v>212.45430593108478</v>
      </c>
      <c r="AE88" s="78" t="s">
        <v>350</v>
      </c>
      <c r="AF88" s="122"/>
    </row>
    <row r="89" spans="1:32" s="124" customFormat="1" ht="15" customHeight="1">
      <c r="A89" s="122"/>
      <c r="B89" s="128"/>
      <c r="C89" s="135" t="s">
        <v>374</v>
      </c>
      <c r="D89" s="78" t="s">
        <v>352</v>
      </c>
      <c r="E89" s="78">
        <f>IF(AND(ISNUMBER(E12),($N12)&gt;0),(#REF!/E12)/(#REF!/$N12)*100,0)</f>
        <v>0</v>
      </c>
      <c r="F89" s="78">
        <f>IF(AND(ISNUMBER(F12),($E12)&gt;0),(#REF!/F12)/(#REF!/$E12)*100,0)</f>
        <v>0</v>
      </c>
      <c r="G89" s="78">
        <f>IF(AND(ISNUMBER(G12),($E12)&gt;0),(#REF!/G12)/(#REF!/$E12)*100,0)</f>
        <v>0</v>
      </c>
      <c r="H89" s="78">
        <f>IF(AND(ISNUMBER(H12),($E12)&gt;0),(#REF!/H12)/(#REF!/$E12)*100,0)</f>
        <v>0</v>
      </c>
      <c r="I89" s="152">
        <f>IF(AND(ISNUMBER(I11),($S11)&gt;0),(I33/I11)/($S$33/$S11)*100,0)</f>
        <v>63.298303355684958</v>
      </c>
      <c r="J89" s="152">
        <f t="shared" ref="J89:AD89" si="58">IF(AND(ISNUMBER(J11),($S11)&gt;0),(J33/J11)/($S$33/$S11)*100,0)</f>
        <v>62.52688350107023</v>
      </c>
      <c r="K89" s="152">
        <f t="shared" si="58"/>
        <v>66.732295227159881</v>
      </c>
      <c r="L89" s="152">
        <f t="shared" si="58"/>
        <v>86.798969828981683</v>
      </c>
      <c r="M89" s="152">
        <f t="shared" si="58"/>
        <v>95.443121843417956</v>
      </c>
      <c r="N89" s="152">
        <f t="shared" si="58"/>
        <v>98.089251344324026</v>
      </c>
      <c r="O89" s="152">
        <f t="shared" si="58"/>
        <v>96.785522173568324</v>
      </c>
      <c r="P89" s="152">
        <f t="shared" si="58"/>
        <v>98.574237891638589</v>
      </c>
      <c r="Q89" s="152">
        <f t="shared" si="58"/>
        <v>98.79801401871164</v>
      </c>
      <c r="R89" s="152">
        <f t="shared" si="58"/>
        <v>94.944847230397784</v>
      </c>
      <c r="S89" s="152">
        <f t="shared" si="58"/>
        <v>100</v>
      </c>
      <c r="T89" s="152">
        <f t="shared" si="58"/>
        <v>104.40050556573767</v>
      </c>
      <c r="U89" s="152">
        <f t="shared" si="58"/>
        <v>102.96926014717884</v>
      </c>
      <c r="V89" s="152">
        <f t="shared" si="58"/>
        <v>102.9511427222092</v>
      </c>
      <c r="W89" s="152">
        <f t="shared" si="58"/>
        <v>99.118437724009368</v>
      </c>
      <c r="X89" s="152">
        <f t="shared" si="58"/>
        <v>125.21420830598045</v>
      </c>
      <c r="Y89" s="152">
        <f t="shared" si="58"/>
        <v>125.48196553434501</v>
      </c>
      <c r="Z89" s="152">
        <f t="shared" si="58"/>
        <v>128.66255646578333</v>
      </c>
      <c r="AA89" s="152">
        <f t="shared" si="58"/>
        <v>127.52477011272299</v>
      </c>
      <c r="AB89" s="152">
        <f t="shared" si="58"/>
        <v>128.24801963103653</v>
      </c>
      <c r="AC89" s="152">
        <f t="shared" si="58"/>
        <v>128.63284018415058</v>
      </c>
      <c r="AD89" s="152">
        <f t="shared" si="58"/>
        <v>134.47997106047302</v>
      </c>
      <c r="AE89" s="78" t="s">
        <v>350</v>
      </c>
      <c r="AF89" s="122"/>
    </row>
    <row r="90" spans="1:32" s="124" customFormat="1" ht="15" customHeight="1">
      <c r="A90" s="122"/>
      <c r="B90" s="172" t="s">
        <v>567</v>
      </c>
      <c r="C90" s="135" t="s">
        <v>377</v>
      </c>
      <c r="D90" s="78">
        <v>0</v>
      </c>
      <c r="E90" s="78">
        <f>IF(AND(ISNUMBER(E13),($N13)&gt;0),(#REF!/E13)/(#REF!/$N13)*100,0)</f>
        <v>0</v>
      </c>
      <c r="F90" s="78">
        <f>IF(AND(ISNUMBER(F13),($E13)&gt;0),(#REF!/F13)/(#REF!/$E13)*100,0)</f>
        <v>0</v>
      </c>
      <c r="G90" s="78">
        <f>IF(AND(ISNUMBER(G13),($E13)&gt;0),(#REF!/G13)/(#REF!/$E13)*100,0)</f>
        <v>0</v>
      </c>
      <c r="H90" s="78">
        <f>IF(AND(ISNUMBER(H13),($E13)&gt;0),(#REF!/H13)/(#REF!/$E13)*100,0)</f>
        <v>0</v>
      </c>
      <c r="I90" s="78">
        <f>IF(AND(ISNUMBER(I12),($I12)&gt;0),(I33/I12)/($I$33/$I12)*100,0)</f>
        <v>100</v>
      </c>
      <c r="J90" s="78">
        <f t="shared" ref="J90:AD90" si="59">IF(AND(ISNUMBER(J12),($I12)&gt;0),(J33/J12)/($I$33/$I12)*100,0)</f>
        <v>103.41498603903612</v>
      </c>
      <c r="K90" s="78">
        <f t="shared" si="59"/>
        <v>110.00720641107218</v>
      </c>
      <c r="L90" s="78">
        <f t="shared" si="59"/>
        <v>118.57270201547448</v>
      </c>
      <c r="M90" s="78">
        <f t="shared" si="59"/>
        <v>121.7647806142123</v>
      </c>
      <c r="N90" s="78">
        <f t="shared" si="59"/>
        <v>131.6373959228022</v>
      </c>
      <c r="O90" s="78">
        <f t="shared" si="59"/>
        <v>139.67206550150559</v>
      </c>
      <c r="P90" s="78">
        <f t="shared" si="59"/>
        <v>146.60631954038888</v>
      </c>
      <c r="Q90" s="78">
        <f t="shared" si="59"/>
        <v>151.98999599422706</v>
      </c>
      <c r="R90" s="78">
        <f t="shared" si="59"/>
        <v>164.58146362471828</v>
      </c>
      <c r="S90" s="78">
        <f t="shared" si="59"/>
        <v>173.65605567402721</v>
      </c>
      <c r="T90" s="78">
        <f t="shared" si="59"/>
        <v>190.95555040469657</v>
      </c>
      <c r="U90" s="78">
        <f t="shared" si="59"/>
        <v>204.50384490377255</v>
      </c>
      <c r="V90" s="78">
        <f t="shared" si="59"/>
        <v>209.82197275406384</v>
      </c>
      <c r="W90" s="78">
        <f t="shared" si="59"/>
        <v>205.60840896673</v>
      </c>
      <c r="X90" s="78">
        <f t="shared" si="59"/>
        <v>217.0712894869817</v>
      </c>
      <c r="Y90" s="78">
        <f t="shared" si="59"/>
        <v>229.46285796968931</v>
      </c>
      <c r="Z90" s="78">
        <f t="shared" si="59"/>
        <v>228.12778827906382</v>
      </c>
      <c r="AA90" s="78">
        <f t="shared" si="59"/>
        <v>231.93507694775383</v>
      </c>
      <c r="AB90" s="78">
        <f t="shared" si="59"/>
        <v>241.92803397706828</v>
      </c>
      <c r="AC90" s="78">
        <f t="shared" si="59"/>
        <v>247.03877426625957</v>
      </c>
      <c r="AD90" s="78">
        <f t="shared" si="59"/>
        <v>258.14149967037406</v>
      </c>
      <c r="AE90" s="78" t="s">
        <v>350</v>
      </c>
      <c r="AF90" s="122"/>
    </row>
    <row r="91" spans="1:32" s="124" customFormat="1" ht="15" customHeight="1">
      <c r="A91" s="122"/>
      <c r="B91" s="128"/>
      <c r="C91" s="135" t="s">
        <v>374</v>
      </c>
      <c r="D91" s="78" t="s">
        <v>352</v>
      </c>
      <c r="E91" s="78">
        <f>IF(AND(ISNUMBER(E14),($N14)&gt;0),(#REF!/E14)/(#REF!/$N14)*100,0)</f>
        <v>0</v>
      </c>
      <c r="F91" s="78">
        <f>IF(AND(ISNUMBER(F14),($E14)&gt;0),(#REF!/F14)/(#REF!/$E14)*100,0)</f>
        <v>0</v>
      </c>
      <c r="G91" s="78">
        <f>IF(AND(ISNUMBER(G14),($E14)&gt;0),(#REF!/G14)/(#REF!/$E14)*100,0)</f>
        <v>0</v>
      </c>
      <c r="H91" s="78">
        <f>IF(AND(ISNUMBER(H14),($E14)&gt;0),(#REF!/H14)/(#REF!/$E14)*100,0)</f>
        <v>0</v>
      </c>
      <c r="I91" s="152">
        <f>IF(AND(ISNUMBER(I12),($S12)&gt;0),(I33/I12)/($S$33/$S12)*100,0)</f>
        <v>57.58509233200121</v>
      </c>
      <c r="J91" s="152">
        <f t="shared" ref="J91:AD91" si="60">IF(AND(ISNUMBER(J12),($S12)&gt;0),(J33/J12)/($S$33/$S12)*100,0)</f>
        <v>59.551615195705111</v>
      </c>
      <c r="K91" s="152">
        <f t="shared" si="60"/>
        <v>63.347751383671067</v>
      </c>
      <c r="L91" s="152">
        <f t="shared" si="60"/>
        <v>68.280199936159619</v>
      </c>
      <c r="M91" s="152">
        <f t="shared" si="60"/>
        <v>70.118361344552866</v>
      </c>
      <c r="N91" s="152">
        <f t="shared" si="60"/>
        <v>75.803515985587637</v>
      </c>
      <c r="O91" s="152">
        <f t="shared" si="60"/>
        <v>80.430287881055207</v>
      </c>
      <c r="P91" s="152">
        <f t="shared" si="60"/>
        <v>84.423384471881661</v>
      </c>
      <c r="Q91" s="152">
        <f t="shared" si="60"/>
        <v>87.5235795286806</v>
      </c>
      <c r="R91" s="152">
        <f t="shared" si="60"/>
        <v>94.774387789653019</v>
      </c>
      <c r="S91" s="152">
        <f t="shared" si="60"/>
        <v>100</v>
      </c>
      <c r="T91" s="152">
        <f t="shared" si="60"/>
        <v>109.96193001362562</v>
      </c>
      <c r="U91" s="152">
        <f t="shared" si="60"/>
        <v>117.76372791032999</v>
      </c>
      <c r="V91" s="152">
        <f t="shared" si="60"/>
        <v>120.82617674325408</v>
      </c>
      <c r="W91" s="152">
        <f t="shared" si="60"/>
        <v>118.39979214585013</v>
      </c>
      <c r="X91" s="152">
        <f t="shared" si="60"/>
        <v>125.00070247734402</v>
      </c>
      <c r="Y91" s="152">
        <f t="shared" si="60"/>
        <v>132.13639862949441</v>
      </c>
      <c r="Z91" s="152">
        <f t="shared" si="60"/>
        <v>131.36759751545114</v>
      </c>
      <c r="AA91" s="152">
        <f t="shared" si="60"/>
        <v>133.5600282106621</v>
      </c>
      <c r="AB91" s="152">
        <f t="shared" si="60"/>
        <v>139.31448174269002</v>
      </c>
      <c r="AC91" s="152">
        <f t="shared" si="60"/>
        <v>142.25750625706962</v>
      </c>
      <c r="AD91" s="152">
        <f t="shared" si="60"/>
        <v>148.65102093239747</v>
      </c>
      <c r="AE91" s="78" t="s">
        <v>350</v>
      </c>
      <c r="AF91" s="122"/>
    </row>
    <row r="92" spans="1:32" s="124" customFormat="1" ht="15" customHeight="1">
      <c r="A92" s="122"/>
      <c r="B92" s="172" t="s">
        <v>357</v>
      </c>
      <c r="C92" s="135" t="s">
        <v>377</v>
      </c>
      <c r="D92" s="78">
        <v>0</v>
      </c>
      <c r="E92" s="78">
        <f>IF(AND(ISNUMBER(E15),($N15)&gt;0),(#REF!/E15)/(#REF!/$N15)*100,0)</f>
        <v>0</v>
      </c>
      <c r="F92" s="78">
        <f>IF(AND(ISNUMBER(F15),($E15)&gt;0),(#REF!/F15)/(#REF!/$E15)*100,0)</f>
        <v>0</v>
      </c>
      <c r="G92" s="78">
        <f>IF(AND(ISNUMBER(G15),($E15)&gt;0),(#REF!/G15)/(#REF!/$E15)*100,0)</f>
        <v>0</v>
      </c>
      <c r="H92" s="78">
        <f>IF(AND(ISNUMBER(H15),($E15)&gt;0),(#REF!/H15)/(#REF!/$E15)*100,0)</f>
        <v>0</v>
      </c>
      <c r="I92" s="78">
        <f>IF(AND(ISNUMBER(I13),($I13)&gt;0),(I33/I13)/($I$33/$I13)*100,0)</f>
        <v>100</v>
      </c>
      <c r="J92" s="78">
        <f t="shared" ref="J92:AD92" si="61">IF(AND(ISNUMBER(J13),($I13)&gt;0),(J33/J13)/($I$33/$I13)*100,0)</f>
        <v>110.04647985697349</v>
      </c>
      <c r="K92" s="78">
        <f t="shared" si="61"/>
        <v>103.77132639453632</v>
      </c>
      <c r="L92" s="78">
        <f t="shared" si="61"/>
        <v>98.795025917453856</v>
      </c>
      <c r="M92" s="78">
        <f t="shared" si="61"/>
        <v>99.346294256780226</v>
      </c>
      <c r="N92" s="78">
        <f t="shared" si="61"/>
        <v>110.14654144635485</v>
      </c>
      <c r="O92" s="78">
        <f t="shared" si="61"/>
        <v>98.356994147731584</v>
      </c>
      <c r="P92" s="78">
        <f t="shared" si="61"/>
        <v>91.397075708022186</v>
      </c>
      <c r="Q92" s="78">
        <f t="shared" si="61"/>
        <v>96.603418454098147</v>
      </c>
      <c r="R92" s="78">
        <f t="shared" si="61"/>
        <v>95.209204786183051</v>
      </c>
      <c r="S92" s="78">
        <f t="shared" si="61"/>
        <v>92.887227446291448</v>
      </c>
      <c r="T92" s="78">
        <f t="shared" si="61"/>
        <v>94.75949851172885</v>
      </c>
      <c r="U92" s="78">
        <f t="shared" si="61"/>
        <v>95.75690213476193</v>
      </c>
      <c r="V92" s="78">
        <f t="shared" si="61"/>
        <v>95.280940656443121</v>
      </c>
      <c r="W92" s="78">
        <f t="shared" si="61"/>
        <v>84.738241433686284</v>
      </c>
      <c r="X92" s="78">
        <f t="shared" si="61"/>
        <v>91.891117448007691</v>
      </c>
      <c r="Y92" s="78">
        <f t="shared" si="61"/>
        <v>93.50800730495412</v>
      </c>
      <c r="Z92" s="78">
        <f t="shared" si="61"/>
        <v>92.169838940212273</v>
      </c>
      <c r="AA92" s="78">
        <f t="shared" si="61"/>
        <v>92.937092437002136</v>
      </c>
      <c r="AB92" s="78">
        <f t="shared" si="61"/>
        <v>94.226281665449989</v>
      </c>
      <c r="AC92" s="78">
        <f t="shared" si="61"/>
        <v>94.727823244882941</v>
      </c>
      <c r="AD92" s="78">
        <f t="shared" si="61"/>
        <v>98.642236992800221</v>
      </c>
      <c r="AE92" s="78" t="s">
        <v>350</v>
      </c>
      <c r="AF92" s="122"/>
    </row>
    <row r="93" spans="1:32" s="124" customFormat="1" ht="15" customHeight="1">
      <c r="A93" s="122"/>
      <c r="B93" s="128"/>
      <c r="C93" s="135" t="s">
        <v>374</v>
      </c>
      <c r="D93" s="78" t="s">
        <v>352</v>
      </c>
      <c r="E93" s="78">
        <f>IF(AND(ISNUMBER(E17),($N17)&gt;0),(#REF!/E17)/(#REF!/$N17)*100,0)</f>
        <v>0</v>
      </c>
      <c r="F93" s="78">
        <f>IF(AND(ISNUMBER(F17),($E17)&gt;0),(#REF!/F17)/(#REF!/$E17)*100,0)</f>
        <v>0</v>
      </c>
      <c r="G93" s="78">
        <f>IF(AND(ISNUMBER(G17),($E17)&gt;0),(#REF!/G17)/(#REF!/$E17)*100,0)</f>
        <v>0</v>
      </c>
      <c r="H93" s="78">
        <f>IF(AND(ISNUMBER(H17),($E17)&gt;0),(#REF!/H17)/(#REF!/$E17)*100,0)</f>
        <v>0</v>
      </c>
      <c r="I93" s="152">
        <f>IF(AND(ISNUMBER(I13),($S13)&gt;0),(I33/I13)/($S$33/$S13)*100,0)</f>
        <v>107.65742799010903</v>
      </c>
      <c r="J93" s="152">
        <f t="shared" ref="J93:AD93" si="62">IF(AND(ISNUMBER(J13),($S13)&gt;0),(J33/J13)/($S$33/$S13)*100,0)</f>
        <v>118.47320980767107</v>
      </c>
      <c r="K93" s="152">
        <f t="shared" si="62"/>
        <v>111.71754098757893</v>
      </c>
      <c r="L93" s="152">
        <f t="shared" si="62"/>
        <v>106.36018388489241</v>
      </c>
      <c r="M93" s="152">
        <f t="shared" si="62"/>
        <v>106.953665200335</v>
      </c>
      <c r="N93" s="152">
        <f t="shared" si="62"/>
        <v>118.58093354120507</v>
      </c>
      <c r="O93" s="152">
        <f t="shared" si="62"/>
        <v>105.88861014782987</v>
      </c>
      <c r="P93" s="152">
        <f t="shared" si="62"/>
        <v>98.395740965429397</v>
      </c>
      <c r="Q93" s="152">
        <f t="shared" si="62"/>
        <v>104.00075565820441</v>
      </c>
      <c r="R93" s="152">
        <f t="shared" si="62"/>
        <v>102.49978108264047</v>
      </c>
      <c r="S93" s="152">
        <f t="shared" si="62"/>
        <v>100</v>
      </c>
      <c r="T93" s="152">
        <f t="shared" si="62"/>
        <v>102.01563887405291</v>
      </c>
      <c r="U93" s="152">
        <f t="shared" si="62"/>
        <v>103.08941796129049</v>
      </c>
      <c r="V93" s="152">
        <f t="shared" si="62"/>
        <v>102.57701007550877</v>
      </c>
      <c r="W93" s="152">
        <f t="shared" si="62"/>
        <v>91.227011251555538</v>
      </c>
      <c r="X93" s="152">
        <f t="shared" si="62"/>
        <v>98.927613595895394</v>
      </c>
      <c r="Y93" s="152">
        <f t="shared" si="62"/>
        <v>100.66831562931687</v>
      </c>
      <c r="Z93" s="152">
        <f t="shared" si="62"/>
        <v>99.227677985658474</v>
      </c>
      <c r="AA93" s="152">
        <f t="shared" si="62"/>
        <v>100.05368336646663</v>
      </c>
      <c r="AB93" s="152">
        <f t="shared" si="62"/>
        <v>101.44159133173913</v>
      </c>
      <c r="AC93" s="152">
        <f t="shared" si="62"/>
        <v>101.9815380964576</v>
      </c>
      <c r="AD93" s="152">
        <f t="shared" si="62"/>
        <v>106.19569525835659</v>
      </c>
      <c r="AE93" s="78" t="s">
        <v>350</v>
      </c>
      <c r="AF93" s="122"/>
    </row>
    <row r="94" spans="1:32" s="124" customFormat="1" ht="15" customHeight="1">
      <c r="A94" s="122"/>
      <c r="B94" s="172" t="s">
        <v>358</v>
      </c>
      <c r="C94" s="135" t="s">
        <v>377</v>
      </c>
      <c r="D94" s="78">
        <v>0</v>
      </c>
      <c r="E94" s="78">
        <f>IF(AND(ISNUMBER(E18),($N18)&gt;0),(#REF!/E18)/(#REF!/$N18)*100,0)</f>
        <v>0</v>
      </c>
      <c r="F94" s="78">
        <f>IF(AND(ISNUMBER(F18),($E18)&gt;0),(#REF!/F18)/(#REF!/$E18)*100,0)</f>
        <v>0</v>
      </c>
      <c r="G94" s="78">
        <f>IF(AND(ISNUMBER(G18),($E18)&gt;0),(#REF!/G18)/(#REF!/$E18)*100,0)</f>
        <v>0</v>
      </c>
      <c r="H94" s="78">
        <f>IF(AND(ISNUMBER(H18),($E18)&gt;0),(#REF!/H18)/(#REF!/$E18)*100,0)</f>
        <v>0</v>
      </c>
      <c r="I94" s="78">
        <f>IF(AND(ISNUMBER(I14),($I14)&gt;0),(I33/I14)/($I$33/$I14)*100,0)</f>
        <v>100</v>
      </c>
      <c r="J94" s="78">
        <f t="shared" ref="J94:AD94" si="63">IF(AND(ISNUMBER(J14),($I14)&gt;0),(J33/J14)/($I$33/$I14)*100,0)</f>
        <v>102.99728534153525</v>
      </c>
      <c r="K94" s="78">
        <f t="shared" si="63"/>
        <v>129.46693959123641</v>
      </c>
      <c r="L94" s="78">
        <f t="shared" si="63"/>
        <v>122.52574915819233</v>
      </c>
      <c r="M94" s="78">
        <f t="shared" si="63"/>
        <v>149.90694507816394</v>
      </c>
      <c r="N94" s="78">
        <f t="shared" si="63"/>
        <v>239.41491792599243</v>
      </c>
      <c r="O94" s="78">
        <f t="shared" si="63"/>
        <v>267.65850764095245</v>
      </c>
      <c r="P94" s="78">
        <f t="shared" si="63"/>
        <v>246.20596508027938</v>
      </c>
      <c r="Q94" s="78">
        <f t="shared" si="63"/>
        <v>227.70818802978874</v>
      </c>
      <c r="R94" s="78">
        <f t="shared" si="63"/>
        <v>239.33332188210846</v>
      </c>
      <c r="S94" s="78">
        <f t="shared" si="63"/>
        <v>281.29038718967354</v>
      </c>
      <c r="T94" s="78">
        <f t="shared" si="63"/>
        <v>365.03268872438713</v>
      </c>
      <c r="U94" s="78">
        <f t="shared" si="63"/>
        <v>429.0443945622194</v>
      </c>
      <c r="V94" s="78">
        <f t="shared" si="63"/>
        <v>450.25025748194656</v>
      </c>
      <c r="W94" s="78">
        <f t="shared" si="63"/>
        <v>592.38524605441705</v>
      </c>
      <c r="X94" s="78">
        <f t="shared" si="63"/>
        <v>725.85886945711388</v>
      </c>
      <c r="Y94" s="78">
        <f t="shared" si="63"/>
        <v>932.97456070872045</v>
      </c>
      <c r="Z94" s="78">
        <f t="shared" si="63"/>
        <v>1078.1498544219389</v>
      </c>
      <c r="AA94" s="78">
        <f t="shared" si="63"/>
        <v>1021.5508358725538</v>
      </c>
      <c r="AB94" s="78">
        <f t="shared" si="63"/>
        <v>1144.6450549757194</v>
      </c>
      <c r="AC94" s="78">
        <f t="shared" si="63"/>
        <v>1118.8673171473697</v>
      </c>
      <c r="AD94" s="78">
        <f t="shared" si="63"/>
        <v>1071.710482221006</v>
      </c>
      <c r="AE94" s="78" t="s">
        <v>350</v>
      </c>
      <c r="AF94" s="122"/>
    </row>
    <row r="95" spans="1:32" s="124" customFormat="1" ht="15" customHeight="1">
      <c r="A95" s="122"/>
      <c r="B95" s="128"/>
      <c r="C95" s="135" t="s">
        <v>374</v>
      </c>
      <c r="D95" s="78" t="s">
        <v>352</v>
      </c>
      <c r="E95" s="78">
        <f>IF(AND(ISNUMBER(E19),($N19)&gt;0),(#REF!/E19)/(#REF!/$N19)*100,0)</f>
        <v>0</v>
      </c>
      <c r="F95" s="78">
        <f>IF(AND(ISNUMBER(F19),($E19)&gt;0),(#REF!/F19)/(#REF!/$E19)*100,0)</f>
        <v>0</v>
      </c>
      <c r="G95" s="78">
        <f>IF(AND(ISNUMBER(G19),($E19)&gt;0),(#REF!/G19)/(#REF!/$E19)*100,0)</f>
        <v>0</v>
      </c>
      <c r="H95" s="78">
        <f>IF(AND(ISNUMBER(H19),($E19)&gt;0),(#REF!/H19)/(#REF!/$E19)*100,0)</f>
        <v>0</v>
      </c>
      <c r="I95" s="152">
        <f>IF(AND(ISNUMBER(I14),($S14)&gt;0),(I33/I14)/($S$33/$S14)*100,0)</f>
        <v>35.550450550082317</v>
      </c>
      <c r="J95" s="152">
        <f t="shared" ref="J95:AD95" si="64">IF(AND(ISNUMBER(J14),($S14)&gt;0),(J33/J14)/($S$33/$S14)*100,0)</f>
        <v>36.615998993269677</v>
      </c>
      <c r="K95" s="152">
        <f t="shared" si="64"/>
        <v>46.026080338087453</v>
      </c>
      <c r="L95" s="152">
        <f t="shared" si="64"/>
        <v>43.558455865601061</v>
      </c>
      <c r="M95" s="152">
        <f t="shared" si="64"/>
        <v>53.292594381151744</v>
      </c>
      <c r="N95" s="152">
        <f t="shared" si="64"/>
        <v>85.113082006800113</v>
      </c>
      <c r="O95" s="152">
        <f t="shared" si="64"/>
        <v>95.15380540198511</v>
      </c>
      <c r="P95" s="152">
        <f t="shared" si="64"/>
        <v>87.527329867217659</v>
      </c>
      <c r="Q95" s="152">
        <f t="shared" si="64"/>
        <v>80.951286784018521</v>
      </c>
      <c r="R95" s="152">
        <f t="shared" si="64"/>
        <v>85.084074245568303</v>
      </c>
      <c r="S95" s="152">
        <f t="shared" si="64"/>
        <v>100</v>
      </c>
      <c r="T95" s="152">
        <f t="shared" si="64"/>
        <v>129.77076549659918</v>
      </c>
      <c r="U95" s="152">
        <f t="shared" si="64"/>
        <v>152.52721532674187</v>
      </c>
      <c r="V95" s="152">
        <f t="shared" si="64"/>
        <v>160.06599513773773</v>
      </c>
      <c r="W95" s="152">
        <f t="shared" si="64"/>
        <v>210.59562396455905</v>
      </c>
      <c r="X95" s="152">
        <f t="shared" si="64"/>
        <v>258.04609844973783</v>
      </c>
      <c r="Y95" s="152">
        <f t="shared" si="64"/>
        <v>331.67665984960144</v>
      </c>
      <c r="Z95" s="152">
        <f t="shared" si="64"/>
        <v>383.2871308520559</v>
      </c>
      <c r="AA95" s="152">
        <f t="shared" si="64"/>
        <v>363.1659247508249</v>
      </c>
      <c r="AB95" s="152">
        <f t="shared" si="64"/>
        <v>406.92647424310564</v>
      </c>
      <c r="AC95" s="152">
        <f t="shared" si="64"/>
        <v>397.76237230350836</v>
      </c>
      <c r="AD95" s="152">
        <f t="shared" si="64"/>
        <v>380.99790502202751</v>
      </c>
      <c r="AE95" s="78" t="s">
        <v>350</v>
      </c>
      <c r="AF95" s="122"/>
    </row>
    <row r="96" spans="1:32" s="124" customFormat="1" ht="15" customHeight="1">
      <c r="A96" s="122"/>
      <c r="B96" s="172" t="s">
        <v>568</v>
      </c>
      <c r="C96" s="135" t="s">
        <v>377</v>
      </c>
      <c r="D96" s="78">
        <v>0</v>
      </c>
      <c r="E96" s="78">
        <f>IF(AND(ISNUMBER(E20),($N20)&gt;0),(#REF!/E20)/(#REF!/$N20)*100,0)</f>
        <v>0</v>
      </c>
      <c r="F96" s="78">
        <f>IF(AND(ISNUMBER(F20),($E20)&gt;0),(#REF!/F20)/(#REF!/$E20)*100,0)</f>
        <v>0</v>
      </c>
      <c r="G96" s="78">
        <f>IF(AND(ISNUMBER(G20),($E20)&gt;0),(#REF!/G20)/(#REF!/$E20)*100,0)</f>
        <v>0</v>
      </c>
      <c r="H96" s="78">
        <f>IF(AND(ISNUMBER(H20),($E20)&gt;0),(#REF!/H20)/(#REF!/$E20)*100,0)</f>
        <v>0</v>
      </c>
      <c r="I96" s="78">
        <f>IF(AND(ISNUMBER(I15),($I15)&gt;0),(I33/I15)/($I$33/$I15)*100,0)</f>
        <v>100</v>
      </c>
      <c r="J96" s="78">
        <f t="shared" ref="J96:AD96" si="65">IF(AND(ISNUMBER(J15),($I15)&gt;0),(J33/J15)/($I$33/$I15)*100,0)</f>
        <v>105.80206243920658</v>
      </c>
      <c r="K96" s="78">
        <f t="shared" si="65"/>
        <v>108.70489984376374</v>
      </c>
      <c r="L96" s="78">
        <f t="shared" si="65"/>
        <v>114.99693594279698</v>
      </c>
      <c r="M96" s="78">
        <f t="shared" si="65"/>
        <v>161.0032836368903</v>
      </c>
      <c r="N96" s="78">
        <f t="shared" si="65"/>
        <v>174.61568113337722</v>
      </c>
      <c r="O96" s="78">
        <f t="shared" si="65"/>
        <v>192.75626451023754</v>
      </c>
      <c r="P96" s="78">
        <f t="shared" si="65"/>
        <v>234.26284688286688</v>
      </c>
      <c r="Q96" s="78">
        <f t="shared" si="65"/>
        <v>236.65380159170346</v>
      </c>
      <c r="R96" s="78">
        <f t="shared" si="65"/>
        <v>222.71378288201618</v>
      </c>
      <c r="S96" s="78">
        <f t="shared" si="65"/>
        <v>220.31124795490166</v>
      </c>
      <c r="T96" s="78">
        <f t="shared" si="65"/>
        <v>234.04262740811282</v>
      </c>
      <c r="U96" s="78">
        <f t="shared" si="65"/>
        <v>239.6866391417725</v>
      </c>
      <c r="V96" s="78">
        <f t="shared" si="65"/>
        <v>258.76788922859453</v>
      </c>
      <c r="W96" s="78">
        <f t="shared" si="65"/>
        <v>247.96306615343519</v>
      </c>
      <c r="X96" s="78">
        <f t="shared" si="65"/>
        <v>243.80190675283507</v>
      </c>
      <c r="Y96" s="78">
        <f t="shared" si="65"/>
        <v>247.81679873373358</v>
      </c>
      <c r="Z96" s="78">
        <f t="shared" si="65"/>
        <v>249.65815985015726</v>
      </c>
      <c r="AA96" s="78">
        <f t="shared" si="65"/>
        <v>242.93504705887378</v>
      </c>
      <c r="AB96" s="78">
        <f t="shared" si="65"/>
        <v>238.60679925938499</v>
      </c>
      <c r="AC96" s="78">
        <f t="shared" si="65"/>
        <v>231.75631425014305</v>
      </c>
      <c r="AD96" s="78">
        <f t="shared" si="65"/>
        <v>223.01450701309199</v>
      </c>
      <c r="AE96" s="78" t="s">
        <v>350</v>
      </c>
      <c r="AF96" s="122"/>
    </row>
    <row r="97" spans="1:32" s="124" customFormat="1" ht="15" customHeight="1">
      <c r="A97" s="122"/>
      <c r="B97" s="128"/>
      <c r="C97" s="135" t="s">
        <v>374</v>
      </c>
      <c r="D97" s="78" t="s">
        <v>352</v>
      </c>
      <c r="E97" s="78">
        <f>IF(AND(ISNUMBER(E21),($N21)&gt;0),(#REF!/E21)/(#REF!/$N21)*100,0)</f>
        <v>0</v>
      </c>
      <c r="F97" s="78">
        <f>IF(AND(ISNUMBER(F21),($E21)&gt;0),(#REF!/F21)/(#REF!/$E21)*100,0)</f>
        <v>0</v>
      </c>
      <c r="G97" s="78">
        <f>IF(AND(ISNUMBER(G21),($E21)&gt;0),(#REF!/G21)/(#REF!/$E21)*100,0)</f>
        <v>0</v>
      </c>
      <c r="H97" s="78">
        <f>IF(AND(ISNUMBER(H21),($E21)&gt;0),(#REF!/H21)/(#REF!/$E21)*100,0)</f>
        <v>0</v>
      </c>
      <c r="I97" s="152">
        <f>IF(AND(ISNUMBER(I15),($S15)&gt;0),(I33/I15)/($S$33/$S15)*100,0)</f>
        <v>45.390328877112211</v>
      </c>
      <c r="J97" s="152">
        <f t="shared" ref="J97:AD97" si="66">IF(AND(ISNUMBER(J15),($S15)&gt;0),(J33/J15)/($S$33/$S15)*100,0)</f>
        <v>48.023904099923477</v>
      </c>
      <c r="K97" s="152">
        <f t="shared" si="66"/>
        <v>49.341511544619806</v>
      </c>
      <c r="L97" s="152">
        <f t="shared" si="66"/>
        <v>52.1974874230376</v>
      </c>
      <c r="M97" s="152">
        <f t="shared" si="66"/>
        <v>73.079919945734289</v>
      </c>
      <c r="N97" s="152">
        <f t="shared" si="66"/>
        <v>79.258631937449493</v>
      </c>
      <c r="O97" s="152">
        <f t="shared" si="66"/>
        <v>87.492702392433145</v>
      </c>
      <c r="P97" s="152">
        <f t="shared" si="66"/>
        <v>106.33267663701906</v>
      </c>
      <c r="Q97" s="152">
        <f t="shared" si="66"/>
        <v>107.41793884266279</v>
      </c>
      <c r="R97" s="152">
        <f t="shared" si="66"/>
        <v>101.09051850480479</v>
      </c>
      <c r="S97" s="152">
        <f t="shared" si="66"/>
        <v>100</v>
      </c>
      <c r="T97" s="152">
        <f t="shared" si="66"/>
        <v>106.23271829317677</v>
      </c>
      <c r="U97" s="152">
        <f t="shared" si="66"/>
        <v>108.79455378094771</v>
      </c>
      <c r="V97" s="152">
        <f t="shared" si="66"/>
        <v>117.45559594922048</v>
      </c>
      <c r="W97" s="152">
        <f t="shared" si="66"/>
        <v>112.55125122081554</v>
      </c>
      <c r="X97" s="152">
        <f t="shared" si="66"/>
        <v>110.66248728378227</v>
      </c>
      <c r="Y97" s="152">
        <f t="shared" si="66"/>
        <v>112.48485995797293</v>
      </c>
      <c r="Z97" s="152">
        <f t="shared" si="66"/>
        <v>113.3206598245329</v>
      </c>
      <c r="AA97" s="152">
        <f t="shared" si="66"/>
        <v>110.26901681779012</v>
      </c>
      <c r="AB97" s="152">
        <f t="shared" si="66"/>
        <v>108.30441090698579</v>
      </c>
      <c r="AC97" s="152">
        <f t="shared" si="66"/>
        <v>105.19495323161361</v>
      </c>
      <c r="AD97" s="152">
        <f t="shared" si="66"/>
        <v>101.22701817691294</v>
      </c>
      <c r="AE97" s="78" t="s">
        <v>350</v>
      </c>
      <c r="AF97" s="122"/>
    </row>
    <row r="98" spans="1:32" s="124" customFormat="1" ht="15" customHeight="1">
      <c r="A98" s="122"/>
      <c r="B98" s="172" t="s">
        <v>359</v>
      </c>
      <c r="C98" s="135" t="s">
        <v>377</v>
      </c>
      <c r="D98" s="78" t="s">
        <v>352</v>
      </c>
      <c r="E98" s="78" t="s">
        <v>352</v>
      </c>
      <c r="F98" s="78" t="s">
        <v>352</v>
      </c>
      <c r="G98" s="78" t="s">
        <v>352</v>
      </c>
      <c r="H98" s="78" t="s">
        <v>352</v>
      </c>
      <c r="I98" s="152">
        <f>IF(AND(ISNUMBER(I16),($I16)&gt;0),(I33/I16)/($I$33/$I16)*100,0)</f>
        <v>100</v>
      </c>
      <c r="J98" s="152">
        <f t="shared" ref="J98:AD98" si="67">IF(AND(ISNUMBER(J16),($I16)&gt;0),(J33/J16)/($I$33/$I16)*100,0)</f>
        <v>73.852411969938643</v>
      </c>
      <c r="K98" s="152">
        <f t="shared" si="67"/>
        <v>69.176477454305157</v>
      </c>
      <c r="L98" s="152">
        <f t="shared" si="67"/>
        <v>73.039213994120672</v>
      </c>
      <c r="M98" s="152">
        <f t="shared" si="67"/>
        <v>84.504668775159914</v>
      </c>
      <c r="N98" s="152">
        <f t="shared" si="67"/>
        <v>65.236569069936991</v>
      </c>
      <c r="O98" s="152">
        <f t="shared" si="67"/>
        <v>75.638630843572386</v>
      </c>
      <c r="P98" s="152">
        <f t="shared" si="67"/>
        <v>48.408723752662823</v>
      </c>
      <c r="Q98" s="152">
        <f t="shared" si="67"/>
        <v>30.309541929204837</v>
      </c>
      <c r="R98" s="152">
        <f t="shared" si="67"/>
        <v>26.044399531656566</v>
      </c>
      <c r="S98" s="152">
        <f t="shared" si="67"/>
        <v>17.34982297250987</v>
      </c>
      <c r="T98" s="152">
        <f t="shared" si="67"/>
        <v>22.289105101081518</v>
      </c>
      <c r="U98" s="152">
        <f t="shared" si="67"/>
        <v>53.295355583012679</v>
      </c>
      <c r="V98" s="152">
        <f t="shared" si="67"/>
        <v>21.88462388738596</v>
      </c>
      <c r="W98" s="152">
        <f t="shared" si="67"/>
        <v>21.020404587795337</v>
      </c>
      <c r="X98" s="152">
        <f t="shared" si="67"/>
        <v>10.356570214294273</v>
      </c>
      <c r="Y98" s="152">
        <f t="shared" si="67"/>
        <v>10.775436376619538</v>
      </c>
      <c r="Z98" s="152">
        <f t="shared" si="67"/>
        <v>18.825045503414984</v>
      </c>
      <c r="AA98" s="152">
        <f t="shared" si="67"/>
        <v>41.547198558458206</v>
      </c>
      <c r="AB98" s="152">
        <f t="shared" si="67"/>
        <v>33.558422157542907</v>
      </c>
      <c r="AC98" s="152">
        <f t="shared" si="67"/>
        <v>58.253847977275456</v>
      </c>
      <c r="AD98" s="152">
        <f t="shared" si="67"/>
        <v>63.512322422130474</v>
      </c>
      <c r="AE98" s="78" t="s">
        <v>350</v>
      </c>
      <c r="AF98" s="122"/>
    </row>
    <row r="99" spans="1:32" s="124" customFormat="1" ht="15" customHeight="1">
      <c r="A99" s="122"/>
      <c r="B99" s="128"/>
      <c r="C99" s="135" t="s">
        <v>374</v>
      </c>
      <c r="D99" s="78" t="s">
        <v>352</v>
      </c>
      <c r="E99" s="78" t="s">
        <v>352</v>
      </c>
      <c r="F99" s="78" t="s">
        <v>352</v>
      </c>
      <c r="G99" s="78" t="s">
        <v>352</v>
      </c>
      <c r="H99" s="78" t="s">
        <v>352</v>
      </c>
      <c r="I99" s="152">
        <f>IF(AND(ISNUMBER(I16),($S16)&gt;0),(I33/I16)/($S$33/$S16)*100,0)</f>
        <v>576.37475701306096</v>
      </c>
      <c r="J99" s="152">
        <f t="shared" ref="J99:AD99" si="68">IF(AND(ISNUMBER(J16),($S16)&gt;0),(J33/J16)/($S$33/$S16)*100,0)</f>
        <v>425.66666004001866</v>
      </c>
      <c r="K99" s="152">
        <f t="shared" si="68"/>
        <v>398.71575383744636</v>
      </c>
      <c r="L99" s="152">
        <f t="shared" si="68"/>
        <v>420.97959218286275</v>
      </c>
      <c r="M99" s="152">
        <f t="shared" si="68"/>
        <v>487.06357931752001</v>
      </c>
      <c r="N99" s="152">
        <f t="shared" si="68"/>
        <v>376.00711646050706</v>
      </c>
      <c r="O99" s="152">
        <f t="shared" si="68"/>
        <v>435.96197473264658</v>
      </c>
      <c r="P99" s="152">
        <f t="shared" si="68"/>
        <v>279.0156639025343</v>
      </c>
      <c r="Q99" s="152">
        <f t="shared" si="68"/>
        <v>174.6965486462262</v>
      </c>
      <c r="R99" s="152">
        <f t="shared" si="68"/>
        <v>150.1133445160963</v>
      </c>
      <c r="S99" s="152">
        <f t="shared" si="68"/>
        <v>100</v>
      </c>
      <c r="T99" s="152">
        <f t="shared" si="68"/>
        <v>128.46877536674438</v>
      </c>
      <c r="U99" s="152">
        <f t="shared" si="68"/>
        <v>307.18097624083617</v>
      </c>
      <c r="V99" s="152">
        <f t="shared" si="68"/>
        <v>126.13744775414312</v>
      </c>
      <c r="W99" s="152">
        <f t="shared" si="68"/>
        <v>121.1563058660677</v>
      </c>
      <c r="X99" s="152">
        <f t="shared" si="68"/>
        <v>59.692656407525668</v>
      </c>
      <c r="Y99" s="152">
        <f t="shared" si="68"/>
        <v>62.106895232837857</v>
      </c>
      <c r="Z99" s="152">
        <f t="shared" si="68"/>
        <v>108.50281027790626</v>
      </c>
      <c r="AA99" s="152">
        <f t="shared" si="68"/>
        <v>239.4675647370475</v>
      </c>
      <c r="AB99" s="152">
        <f t="shared" si="68"/>
        <v>193.42227416795515</v>
      </c>
      <c r="AC99" s="152">
        <f t="shared" si="68"/>
        <v>335.76047472977939</v>
      </c>
      <c r="AD99" s="152">
        <f t="shared" si="68"/>
        <v>366.06899403390634</v>
      </c>
      <c r="AE99" s="78" t="s">
        <v>350</v>
      </c>
      <c r="AF99" s="122"/>
    </row>
    <row r="100" spans="1:32" s="124" customFormat="1" ht="15" customHeight="1">
      <c r="A100" s="122"/>
      <c r="B100" s="136" t="s">
        <v>584</v>
      </c>
      <c r="C100" s="135" t="s">
        <v>377</v>
      </c>
      <c r="D100" s="78">
        <v>0</v>
      </c>
      <c r="E100" s="147" t="s">
        <v>383</v>
      </c>
      <c r="F100" s="78">
        <f>IF(AND(ISNUMBER(SUM(F18:F21)),(SUM($E18:$E21))&gt;0),(#REF!/SUM(F18:F21))/(#REF!/SUM($E18:$E21))*100,0)</f>
        <v>0</v>
      </c>
      <c r="G100" s="78">
        <f>IF(AND(ISNUMBER(SUM(G18:G21)),(SUM($E18:$E21))&gt;0),(#REF!/SUM(G18:G21))/(#REF!/SUM($E18:$E21))*100,0)</f>
        <v>0</v>
      </c>
      <c r="H100" s="78">
        <f>IF(AND(ISNUMBER(SUM(H18:H21)),(SUM($E18:$E21))&gt;0),(#REF!/SUM(H18:H21))/(#REF!/SUM($E18:$E21))*100,0)</f>
        <v>0</v>
      </c>
      <c r="I100" s="78">
        <f>IF(AND(ISNUMBER(SUM(I18:I21)),(SUM($I18:$I21))&gt;0),(I33/SUM(I18:I21))/($I$33/SUM($I18:$I21))*100,0)</f>
        <v>100</v>
      </c>
      <c r="J100" s="78">
        <f t="shared" ref="J100:Z100" si="69">IF(AND(ISNUMBER(SUM(J18:J21)),(SUM($I18:$I21))&gt;0),(J33/SUM(J18:J21))/($I$33/SUM($I18:$I21))*100,0)</f>
        <v>107.35093750108101</v>
      </c>
      <c r="K100" s="78">
        <f t="shared" si="69"/>
        <v>114.62809652731687</v>
      </c>
      <c r="L100" s="78">
        <f t="shared" si="69"/>
        <v>123.21961132379056</v>
      </c>
      <c r="M100" s="78">
        <f t="shared" si="69"/>
        <v>132.36433465828571</v>
      </c>
      <c r="N100" s="78">
        <f t="shared" si="69"/>
        <v>154.89565384816231</v>
      </c>
      <c r="O100" s="78">
        <f t="shared" si="69"/>
        <v>153.86010388539319</v>
      </c>
      <c r="P100" s="78">
        <f t="shared" si="69"/>
        <v>158.36487376569644</v>
      </c>
      <c r="Q100" s="78">
        <f t="shared" si="69"/>
        <v>162.73719034730959</v>
      </c>
      <c r="R100" s="78">
        <f t="shared" si="69"/>
        <v>155.87263552889195</v>
      </c>
      <c r="S100" s="78">
        <f t="shared" si="69"/>
        <v>163.771353539172</v>
      </c>
      <c r="T100" s="78">
        <f t="shared" si="69"/>
        <v>175.16489347598699</v>
      </c>
      <c r="U100" s="78">
        <f t="shared" si="69"/>
        <v>177.22676368371552</v>
      </c>
      <c r="V100" s="78">
        <f t="shared" si="69"/>
        <v>183.70972044498887</v>
      </c>
      <c r="W100" s="78">
        <f t="shared" si="69"/>
        <v>189.26800660392928</v>
      </c>
      <c r="X100" s="78">
        <f t="shared" si="69"/>
        <v>192.79874417779891</v>
      </c>
      <c r="Y100" s="78">
        <f t="shared" si="69"/>
        <v>208.4569644891431</v>
      </c>
      <c r="Z100" s="78">
        <f t="shared" si="69"/>
        <v>209.32380468323009</v>
      </c>
      <c r="AA100" s="78">
        <f t="shared" ref="AA100:AD100" si="70">IF(AND(ISNUMBER(SUM(AA18:AA21)),(SUM($I18:$I21))&gt;0),(AA33/SUM(AA18:AA21))/($I$33/SUM($I18:$I21))*100,0)</f>
        <v>210.68770583906638</v>
      </c>
      <c r="AB100" s="78">
        <f t="shared" si="70"/>
        <v>224.30955340799983</v>
      </c>
      <c r="AC100" s="78">
        <f t="shared" si="70"/>
        <v>234.42027086710141</v>
      </c>
      <c r="AD100" s="78">
        <f t="shared" si="70"/>
        <v>243.08405698321437</v>
      </c>
      <c r="AE100" s="78" t="s">
        <v>350</v>
      </c>
      <c r="AF100" s="122"/>
    </row>
    <row r="101" spans="1:32" s="124" customFormat="1" ht="15" customHeight="1">
      <c r="A101" s="122"/>
      <c r="B101" s="123"/>
      <c r="C101" s="135" t="s">
        <v>374</v>
      </c>
      <c r="D101" s="78" t="s">
        <v>352</v>
      </c>
      <c r="E101" s="147" t="s">
        <v>383</v>
      </c>
      <c r="F101" s="147" t="s">
        <v>383</v>
      </c>
      <c r="G101" s="147" t="s">
        <v>383</v>
      </c>
      <c r="H101" s="147" t="s">
        <v>383</v>
      </c>
      <c r="I101" s="152">
        <f>IF(AND(ISNUMBER(SUM(I18:I21)),(SUM($S18:$S21))&gt;0),(I33/SUM(I18:I21))/($S$33/SUM($S18:$S21))*100,0)</f>
        <v>61.060739768558662</v>
      </c>
      <c r="J101" s="152">
        <f t="shared" ref="J101:Z101" si="71">IF(AND(ISNUMBER(SUM(J18:J21)),(SUM($S18:$S21))&gt;0),(J33/SUM(J18:J21))/($S$33/SUM($S18:$S21))*100,0)</f>
        <v>65.549276586643117</v>
      </c>
      <c r="K101" s="152">
        <f t="shared" si="71"/>
        <v>69.992763722197182</v>
      </c>
      <c r="L101" s="152">
        <f t="shared" si="71"/>
        <v>75.238806214249195</v>
      </c>
      <c r="M101" s="152">
        <f t="shared" si="71"/>
        <v>80.822641932079947</v>
      </c>
      <c r="N101" s="152">
        <f t="shared" si="71"/>
        <v>94.580432109033808</v>
      </c>
      <c r="O101" s="152">
        <f t="shared" si="71"/>
        <v>93.948117641093958</v>
      </c>
      <c r="P101" s="152">
        <f t="shared" si="71"/>
        <v>96.698763454878346</v>
      </c>
      <c r="Q101" s="152">
        <f t="shared" si="71"/>
        <v>99.36853230463467</v>
      </c>
      <c r="R101" s="152">
        <f t="shared" si="71"/>
        <v>95.176984350690631</v>
      </c>
      <c r="S101" s="152">
        <f t="shared" si="71"/>
        <v>100</v>
      </c>
      <c r="T101" s="152">
        <f t="shared" si="71"/>
        <v>106.95697977124539</v>
      </c>
      <c r="U101" s="152">
        <f t="shared" si="71"/>
        <v>108.21597297315198</v>
      </c>
      <c r="V101" s="152">
        <f t="shared" si="71"/>
        <v>112.17451433046126</v>
      </c>
      <c r="W101" s="152">
        <f t="shared" si="71"/>
        <v>115.56844497756369</v>
      </c>
      <c r="X101" s="152">
        <f t="shared" si="71"/>
        <v>117.72433945945495</v>
      </c>
      <c r="Y101" s="152">
        <f t="shared" si="71"/>
        <v>127.28536461615241</v>
      </c>
      <c r="Z101" s="152">
        <f t="shared" si="71"/>
        <v>127.81466365127314</v>
      </c>
      <c r="AA101" s="152">
        <f t="shared" ref="AA101:AD101" si="72">IF(AND(ISNUMBER(SUM(AA18:AA21)),(SUM($S18:$S21))&gt;0),(AA33/SUM(AA18:AA21))/($S$33/SUM($S18:$S21))*100,0)</f>
        <v>128.64747178673869</v>
      </c>
      <c r="AB101" s="152">
        <f t="shared" si="72"/>
        <v>136.9650726824749</v>
      </c>
      <c r="AC101" s="152">
        <f t="shared" si="72"/>
        <v>143.13875155891111</v>
      </c>
      <c r="AD101" s="152">
        <f t="shared" si="72"/>
        <v>148.42892345337538</v>
      </c>
      <c r="AE101" s="78" t="s">
        <v>350</v>
      </c>
      <c r="AF101" s="122"/>
    </row>
    <row r="102" spans="1:32" s="124" customFormat="1" ht="15" customHeight="1">
      <c r="A102" s="122"/>
      <c r="B102" s="172" t="s">
        <v>579</v>
      </c>
      <c r="C102" s="135" t="s">
        <v>377</v>
      </c>
      <c r="D102" s="78">
        <v>0</v>
      </c>
      <c r="E102" s="147" t="s">
        <v>383</v>
      </c>
      <c r="F102" s="78">
        <f>IF(AND(ISNUMBER(F18),($E18)&gt;0),(#REF!/F18)/(#REF!/$E18)*100,0)</f>
        <v>0</v>
      </c>
      <c r="G102" s="78">
        <f>IF(AND(ISNUMBER(G18),($E18)&gt;0),(#REF!/G18)/(#REF!/$E18)*100,0)</f>
        <v>0</v>
      </c>
      <c r="H102" s="78">
        <f>IF(AND(ISNUMBER(H18),($E18)&gt;0),(#REF!/H18)/(#REF!/$E18)*100,0)</f>
        <v>0</v>
      </c>
      <c r="I102" s="78">
        <f>IF(AND(ISNUMBER(I18),($I18)&gt;0),(I33/I18)/($I$33/$I18)*100,0)</f>
        <v>100</v>
      </c>
      <c r="J102" s="78">
        <f t="shared" ref="J102:AD102" si="73">IF(AND(ISNUMBER(J18),($I18)&gt;0),(J33/J18)/($I$33/$I18)*100,0)</f>
        <v>118.53515678597626</v>
      </c>
      <c r="K102" s="78">
        <f t="shared" si="73"/>
        <v>140.48570890868569</v>
      </c>
      <c r="L102" s="78">
        <f t="shared" si="73"/>
        <v>173.97067217931047</v>
      </c>
      <c r="M102" s="78">
        <f t="shared" si="73"/>
        <v>207.40849971872572</v>
      </c>
      <c r="N102" s="78">
        <f t="shared" si="73"/>
        <v>304.44669675248792</v>
      </c>
      <c r="O102" s="78">
        <f t="shared" si="73"/>
        <v>268.69367249446265</v>
      </c>
      <c r="P102" s="78">
        <f t="shared" si="73"/>
        <v>278.20699690625008</v>
      </c>
      <c r="Q102" s="78">
        <f t="shared" si="73"/>
        <v>292.40678344489726</v>
      </c>
      <c r="R102" s="78">
        <f t="shared" si="73"/>
        <v>248.28723140437435</v>
      </c>
      <c r="S102" s="78">
        <f t="shared" si="73"/>
        <v>269.32058094306603</v>
      </c>
      <c r="T102" s="78">
        <f t="shared" si="73"/>
        <v>343.74599810775146</v>
      </c>
      <c r="U102" s="78">
        <f t="shared" si="73"/>
        <v>323.57120027884321</v>
      </c>
      <c r="V102" s="78">
        <f t="shared" si="73"/>
        <v>327.1344655906243</v>
      </c>
      <c r="W102" s="78">
        <f t="shared" si="73"/>
        <v>362.43274115162154</v>
      </c>
      <c r="X102" s="78">
        <f t="shared" si="73"/>
        <v>411.73957590165094</v>
      </c>
      <c r="Y102" s="78">
        <f t="shared" si="73"/>
        <v>455.27064834516324</v>
      </c>
      <c r="Z102" s="78">
        <f t="shared" si="73"/>
        <v>452.27464721063961</v>
      </c>
      <c r="AA102" s="78">
        <f t="shared" si="73"/>
        <v>460.32304973432554</v>
      </c>
      <c r="AB102" s="78">
        <f t="shared" si="73"/>
        <v>493.05087576195803</v>
      </c>
      <c r="AC102" s="78">
        <f t="shared" si="73"/>
        <v>665.70362314112697</v>
      </c>
      <c r="AD102" s="78">
        <f t="shared" si="73"/>
        <v>694.7055016161471</v>
      </c>
      <c r="AE102" s="78" t="s">
        <v>350</v>
      </c>
      <c r="AF102" s="122"/>
    </row>
    <row r="103" spans="1:32" s="124" customFormat="1" ht="15" customHeight="1">
      <c r="A103" s="122"/>
      <c r="B103" s="128"/>
      <c r="C103" s="135" t="s">
        <v>374</v>
      </c>
      <c r="D103" s="153" t="s">
        <v>352</v>
      </c>
      <c r="E103" s="147" t="s">
        <v>383</v>
      </c>
      <c r="F103" s="78">
        <f>IF(AND(ISNUMBER(F18),($N18)&gt;0),(#REF!/F18)/(#REF!/$N18)*100,0)</f>
        <v>0</v>
      </c>
      <c r="G103" s="78">
        <f>IF(AND(ISNUMBER(G18),($N18)&gt;0),(#REF!/G18)/(#REF!/$N18)*100,0)</f>
        <v>0</v>
      </c>
      <c r="H103" s="78">
        <f>IF(AND(ISNUMBER(H18),($N18)&gt;0),(#REF!/H18)/(#REF!/$N18)*100,0)</f>
        <v>0</v>
      </c>
      <c r="I103" s="78">
        <f>IF(AND(ISNUMBER(I18),($S18)&gt;0),(I33/I18)/($S$33/$S18)*100,0)</f>
        <v>37.130470924217953</v>
      </c>
      <c r="J103" s="78">
        <f t="shared" ref="J103:AD103" si="74">IF(AND(ISNUMBER(J18),($S18)&gt;0),(J33/J18)/($S$33/$S18)*100,0)</f>
        <v>44.012661925393076</v>
      </c>
      <c r="K103" s="78">
        <f t="shared" si="74"/>
        <v>52.163005299021002</v>
      </c>
      <c r="L103" s="78">
        <f t="shared" si="74"/>
        <v>64.596129850205401</v>
      </c>
      <c r="M103" s="78">
        <f t="shared" si="74"/>
        <v>77.01175268241812</v>
      </c>
      <c r="N103" s="78">
        <f t="shared" si="74"/>
        <v>113.04249221742452</v>
      </c>
      <c r="O103" s="78">
        <f t="shared" si="74"/>
        <v>99.767225940769862</v>
      </c>
      <c r="P103" s="78">
        <f t="shared" si="74"/>
        <v>103.29956809541511</v>
      </c>
      <c r="Q103" s="78">
        <f t="shared" si="74"/>
        <v>108.57201570744851</v>
      </c>
      <c r="R103" s="78">
        <f t="shared" si="74"/>
        <v>92.190218265146967</v>
      </c>
      <c r="S103" s="78">
        <f t="shared" si="74"/>
        <v>100</v>
      </c>
      <c r="T103" s="78">
        <f t="shared" si="74"/>
        <v>127.63450788056146</v>
      </c>
      <c r="U103" s="78">
        <f t="shared" si="74"/>
        <v>120.14351043867893</v>
      </c>
      <c r="V103" s="78">
        <f t="shared" si="74"/>
        <v>121.46656762922254</v>
      </c>
      <c r="W103" s="78">
        <f t="shared" si="74"/>
        <v>134.57298357314895</v>
      </c>
      <c r="X103" s="78">
        <f t="shared" si="74"/>
        <v>152.88084351366084</v>
      </c>
      <c r="Y103" s="78">
        <f t="shared" si="74"/>
        <v>169.0441357102994</v>
      </c>
      <c r="Z103" s="78">
        <f t="shared" si="74"/>
        <v>167.93170638015584</v>
      </c>
      <c r="AA103" s="78">
        <f t="shared" si="74"/>
        <v>170.92011613907709</v>
      </c>
      <c r="AB103" s="78">
        <f t="shared" si="74"/>
        <v>183.07211206639579</v>
      </c>
      <c r="AC103" s="78">
        <f t="shared" si="74"/>
        <v>247.17889023188158</v>
      </c>
      <c r="AD103" s="78">
        <f t="shared" si="74"/>
        <v>257.94742428652597</v>
      </c>
      <c r="AE103" s="78" t="s">
        <v>350</v>
      </c>
      <c r="AF103" s="122"/>
    </row>
    <row r="104" spans="1:32" s="124" customFormat="1" ht="15" customHeight="1">
      <c r="A104" s="122"/>
      <c r="B104" s="172" t="s">
        <v>570</v>
      </c>
      <c r="C104" s="135" t="s">
        <v>377</v>
      </c>
      <c r="D104" s="78">
        <v>0</v>
      </c>
      <c r="E104" s="147" t="s">
        <v>383</v>
      </c>
      <c r="F104" s="78">
        <f>IF(AND(ISNUMBER(F19),($E19)&gt;0),(#REF!/F19)/(#REF!/$E19)*100,0)</f>
        <v>0</v>
      </c>
      <c r="G104" s="78">
        <f>IF(AND(ISNUMBER(G19),($E19)&gt;0),(#REF!/G19)/(#REF!/$E19)*100,0)</f>
        <v>0</v>
      </c>
      <c r="H104" s="78">
        <f>IF(AND(ISNUMBER(H19),($E19)&gt;0),(#REF!/H19)/(#REF!/$E19)*100,0)</f>
        <v>0</v>
      </c>
      <c r="I104" s="78">
        <f>IF(AND(ISNUMBER(I19),($I19)&gt;0),(I33/I19)/($I$33/$I19)*100,0)</f>
        <v>100</v>
      </c>
      <c r="J104" s="78">
        <f t="shared" ref="J104:AD104" si="75">IF(AND(ISNUMBER(J19),($I19)&gt;0),(J33/J19)/($I$33/$I19)*100,0)</f>
        <v>104.16836459145904</v>
      </c>
      <c r="K104" s="78">
        <f t="shared" si="75"/>
        <v>108.25138430194004</v>
      </c>
      <c r="L104" s="78">
        <f t="shared" si="75"/>
        <v>112.34329850249551</v>
      </c>
      <c r="M104" s="78">
        <f t="shared" si="75"/>
        <v>114.59902569347578</v>
      </c>
      <c r="N104" s="78">
        <f t="shared" si="75"/>
        <v>128.54906069796598</v>
      </c>
      <c r="O104" s="78">
        <f t="shared" si="75"/>
        <v>124.60038872725492</v>
      </c>
      <c r="P104" s="78">
        <f t="shared" si="75"/>
        <v>126.86222891185859</v>
      </c>
      <c r="Q104" s="78">
        <f t="shared" si="75"/>
        <v>129.32258136906253</v>
      </c>
      <c r="R104" s="78">
        <f t="shared" si="75"/>
        <v>123.27373398560395</v>
      </c>
      <c r="S104" s="78">
        <f t="shared" si="75"/>
        <v>129.73489172055824</v>
      </c>
      <c r="T104" s="78">
        <f t="shared" si="75"/>
        <v>135.24258756614819</v>
      </c>
      <c r="U104" s="78">
        <f t="shared" si="75"/>
        <v>133.60819899862099</v>
      </c>
      <c r="V104" s="78">
        <f t="shared" si="75"/>
        <v>139.34289438393461</v>
      </c>
      <c r="W104" s="78">
        <f t="shared" si="75"/>
        <v>145.29087271932093</v>
      </c>
      <c r="X104" s="78">
        <f t="shared" si="75"/>
        <v>147.32481734599955</v>
      </c>
      <c r="Y104" s="78">
        <f t="shared" si="75"/>
        <v>160.04675136352836</v>
      </c>
      <c r="Z104" s="78">
        <f t="shared" si="75"/>
        <v>157.977782621514</v>
      </c>
      <c r="AA104" s="78">
        <f t="shared" si="75"/>
        <v>158.74146656860844</v>
      </c>
      <c r="AB104" s="78">
        <f t="shared" si="75"/>
        <v>168.38470110044989</v>
      </c>
      <c r="AC104" s="78">
        <f t="shared" si="75"/>
        <v>171.38646969634414</v>
      </c>
      <c r="AD104" s="78">
        <f t="shared" si="75"/>
        <v>180.5697250009309</v>
      </c>
      <c r="AE104" s="78" t="s">
        <v>350</v>
      </c>
      <c r="AF104" s="122"/>
    </row>
    <row r="105" spans="1:32" s="124" customFormat="1" ht="15" customHeight="1">
      <c r="A105" s="122"/>
      <c r="B105" s="128"/>
      <c r="C105" s="135" t="s">
        <v>374</v>
      </c>
      <c r="D105" s="153" t="s">
        <v>352</v>
      </c>
      <c r="E105" s="147" t="s">
        <v>383</v>
      </c>
      <c r="F105" s="78">
        <f>IF(AND(ISNUMBER(F21),($E21)&gt;0),(#REF!/F21)/(#REF!/$E21)*100,0)</f>
        <v>0</v>
      </c>
      <c r="G105" s="78">
        <f>IF(AND(ISNUMBER(G21),($E21)&gt;0),(#REF!/G21)/(#REF!/$E21)*100,0)</f>
        <v>0</v>
      </c>
      <c r="H105" s="78">
        <f>IF(AND(ISNUMBER(H21),($E21)&gt;0),(#REF!/H21)/(#REF!/$E21)*100,0)</f>
        <v>0</v>
      </c>
      <c r="I105" s="152">
        <f>IF(AND(ISNUMBER(I19),($S19)&gt;0),(I33/I19)/($S$33/$S19)*100,0)</f>
        <v>77.080266282870497</v>
      </c>
      <c r="J105" s="152">
        <f t="shared" ref="J105:AD105" si="76">IF(AND(ISNUMBER(J19),($S19)&gt;0),(J33/J19)/($S$33/$S19)*100,0)</f>
        <v>80.29325280960802</v>
      </c>
      <c r="K105" s="152">
        <f t="shared" si="76"/>
        <v>83.440455274828864</v>
      </c>
      <c r="L105" s="152">
        <f t="shared" si="76"/>
        <v>86.594513636683629</v>
      </c>
      <c r="M105" s="152">
        <f t="shared" si="76"/>
        <v>88.333234162106308</v>
      </c>
      <c r="N105" s="152">
        <f t="shared" si="76"/>
        <v>99.085958290121027</v>
      </c>
      <c r="O105" s="152">
        <f t="shared" si="76"/>
        <v>96.042311420459853</v>
      </c>
      <c r="P105" s="152">
        <f t="shared" si="76"/>
        <v>97.785743857645329</v>
      </c>
      <c r="Q105" s="152">
        <f t="shared" si="76"/>
        <v>99.682190083155291</v>
      </c>
      <c r="R105" s="152">
        <f t="shared" si="76"/>
        <v>95.019722412940951</v>
      </c>
      <c r="S105" s="152">
        <f t="shared" si="76"/>
        <v>100</v>
      </c>
      <c r="T105" s="152">
        <f t="shared" si="76"/>
        <v>104.24534662383134</v>
      </c>
      <c r="U105" s="152">
        <f t="shared" si="76"/>
        <v>102.9855555638846</v>
      </c>
      <c r="V105" s="152">
        <f t="shared" si="76"/>
        <v>107.4058740373958</v>
      </c>
      <c r="W105" s="152">
        <f t="shared" si="76"/>
        <v>111.99059157675903</v>
      </c>
      <c r="X105" s="152">
        <f t="shared" si="76"/>
        <v>113.55836151104903</v>
      </c>
      <c r="Y105" s="152">
        <f t="shared" si="76"/>
        <v>123.36446212809136</v>
      </c>
      <c r="Z105" s="152">
        <f t="shared" si="76"/>
        <v>121.76969551243731</v>
      </c>
      <c r="AA105" s="152">
        <f t="shared" si="76"/>
        <v>122.35834513241726</v>
      </c>
      <c r="AB105" s="152">
        <f t="shared" si="76"/>
        <v>129.79137598784234</v>
      </c>
      <c r="AC105" s="152">
        <f t="shared" si="76"/>
        <v>132.10514721475323</v>
      </c>
      <c r="AD105" s="152">
        <f t="shared" si="76"/>
        <v>139.18362485696454</v>
      </c>
      <c r="AE105" s="78" t="s">
        <v>350</v>
      </c>
      <c r="AF105" s="122"/>
    </row>
    <row r="106" spans="1:32" s="124" customFormat="1" ht="15" customHeight="1">
      <c r="A106" s="122"/>
      <c r="B106" s="172" t="s">
        <v>361</v>
      </c>
      <c r="C106" s="135" t="s">
        <v>377</v>
      </c>
      <c r="D106" s="78">
        <v>0</v>
      </c>
      <c r="E106" s="147" t="s">
        <v>383</v>
      </c>
      <c r="F106" s="78">
        <f>IF(AND(ISNUMBER(F21),($N21)&gt;0),(#REF!/F21)/(#REF!/$N21)*100,0)</f>
        <v>0</v>
      </c>
      <c r="G106" s="78">
        <f>IF(AND(ISNUMBER(G21),($N21)&gt;0),(#REF!/G21)/(#REF!/$N21)*100,0)</f>
        <v>0</v>
      </c>
      <c r="H106" s="78">
        <f>IF(AND(ISNUMBER(H21),($N21)&gt;0),(#REF!/H21)/(#REF!/$N21)*100,0)</f>
        <v>0</v>
      </c>
      <c r="I106" s="78">
        <f>IF(AND(ISNUMBER(I20),($I20)&gt;0),(I33/I20)/($I$33/$I20)*100,0)</f>
        <v>100</v>
      </c>
      <c r="J106" s="78">
        <f t="shared" ref="J106:AD106" si="77">IF(AND(ISNUMBER(J20),($I20)&gt;0),(J33/J20)/($I$33/$I20)*100,0)</f>
        <v>104.45489711310678</v>
      </c>
      <c r="K106" s="78">
        <f t="shared" si="77"/>
        <v>107.70434603965991</v>
      </c>
      <c r="L106" s="78">
        <f t="shared" si="77"/>
        <v>112.34210878073353</v>
      </c>
      <c r="M106" s="78">
        <f t="shared" si="77"/>
        <v>123.762603026352</v>
      </c>
      <c r="N106" s="78">
        <f t="shared" si="77"/>
        <v>139.86436240074036</v>
      </c>
      <c r="O106" s="78">
        <f t="shared" si="77"/>
        <v>151.02317820082709</v>
      </c>
      <c r="P106" s="78">
        <f t="shared" si="77"/>
        <v>157.9454803077918</v>
      </c>
      <c r="Q106" s="78">
        <f t="shared" si="77"/>
        <v>164.5463832054464</v>
      </c>
      <c r="R106" s="78">
        <f t="shared" si="77"/>
        <v>164.74998397601655</v>
      </c>
      <c r="S106" s="78">
        <f t="shared" si="77"/>
        <v>172.48473014655201</v>
      </c>
      <c r="T106" s="78">
        <f t="shared" si="77"/>
        <v>177.11168010533572</v>
      </c>
      <c r="U106" s="78">
        <f t="shared" si="77"/>
        <v>191.7551458073082</v>
      </c>
      <c r="V106" s="78">
        <f t="shared" si="77"/>
        <v>202.89156356263214</v>
      </c>
      <c r="W106" s="78">
        <f t="shared" si="77"/>
        <v>208.33043464298356</v>
      </c>
      <c r="X106" s="78">
        <f t="shared" si="77"/>
        <v>196.94798159806922</v>
      </c>
      <c r="Y106" s="78">
        <f t="shared" si="77"/>
        <v>219.29421526362711</v>
      </c>
      <c r="Z106" s="78">
        <f t="shared" si="77"/>
        <v>225.11354127492376</v>
      </c>
      <c r="AA106" s="78">
        <f t="shared" si="77"/>
        <v>229.47059076415169</v>
      </c>
      <c r="AB106" s="78">
        <f t="shared" si="77"/>
        <v>251.68024027156082</v>
      </c>
      <c r="AC106" s="78">
        <f t="shared" si="77"/>
        <v>253.9149033925118</v>
      </c>
      <c r="AD106" s="78">
        <f t="shared" si="77"/>
        <v>256.11449504693252</v>
      </c>
      <c r="AE106" s="78" t="s">
        <v>350</v>
      </c>
      <c r="AF106" s="122"/>
    </row>
    <row r="107" spans="1:32" s="124" customFormat="1" ht="15" customHeight="1">
      <c r="A107" s="122"/>
      <c r="B107" s="128"/>
      <c r="C107" s="135" t="s">
        <v>374</v>
      </c>
      <c r="D107" s="153" t="s">
        <v>352</v>
      </c>
      <c r="E107" s="147" t="s">
        <v>383</v>
      </c>
      <c r="F107" s="147" t="s">
        <v>383</v>
      </c>
      <c r="G107" s="147" t="s">
        <v>383</v>
      </c>
      <c r="H107" s="147" t="s">
        <v>383</v>
      </c>
      <c r="I107" s="152">
        <f>IF(AND(ISNUMBER(I20),($S20)&gt;0),(I33/I20)/($S$33/$S20)*100,0)</f>
        <v>57.976146592822907</v>
      </c>
      <c r="J107" s="152">
        <f t="shared" ref="J107:AD107" si="78">IF(AND(ISNUMBER(J20),($S20)&gt;0),(J33/J20)/($S$33/$S20)*100,0)</f>
        <v>60.558924273677128</v>
      </c>
      <c r="K107" s="152">
        <f t="shared" si="78"/>
        <v>62.442829546794485</v>
      </c>
      <c r="L107" s="152">
        <f t="shared" si="78"/>
        <v>65.131625672186644</v>
      </c>
      <c r="M107" s="152">
        <f t="shared" si="78"/>
        <v>71.752788157651324</v>
      </c>
      <c r="N107" s="152">
        <f t="shared" si="78"/>
        <v>81.087967776570309</v>
      </c>
      <c r="O107" s="152">
        <f t="shared" si="78"/>
        <v>87.557419182851675</v>
      </c>
      <c r="P107" s="152">
        <f t="shared" si="78"/>
        <v>91.570703199983612</v>
      </c>
      <c r="Q107" s="152">
        <f t="shared" si="78"/>
        <v>95.397652340377746</v>
      </c>
      <c r="R107" s="152">
        <f t="shared" si="78"/>
        <v>95.515692221587599</v>
      </c>
      <c r="S107" s="152">
        <f t="shared" si="78"/>
        <v>100</v>
      </c>
      <c r="T107" s="152">
        <f t="shared" si="78"/>
        <v>102.68252729088101</v>
      </c>
      <c r="U107" s="152">
        <f t="shared" si="78"/>
        <v>111.17224443252631</v>
      </c>
      <c r="V107" s="152">
        <f t="shared" si="78"/>
        <v>117.62871031554208</v>
      </c>
      <c r="W107" s="152">
        <f t="shared" si="78"/>
        <v>120.78195818608125</v>
      </c>
      <c r="X107" s="152">
        <f t="shared" si="78"/>
        <v>114.18285052290251</v>
      </c>
      <c r="Y107" s="152">
        <f t="shared" si="78"/>
        <v>127.13833571082107</v>
      </c>
      <c r="Z107" s="152">
        <f t="shared" si="78"/>
        <v>130.51215668984472</v>
      </c>
      <c r="AA107" s="152">
        <f t="shared" si="78"/>
        <v>133.03820608884135</v>
      </c>
      <c r="AB107" s="152">
        <f t="shared" si="78"/>
        <v>145.91450504500901</v>
      </c>
      <c r="AC107" s="152">
        <f t="shared" si="78"/>
        <v>147.21007661186729</v>
      </c>
      <c r="AD107" s="152">
        <f t="shared" si="78"/>
        <v>148.48531509387777</v>
      </c>
      <c r="AE107" s="78" t="s">
        <v>350</v>
      </c>
      <c r="AF107" s="122"/>
    </row>
    <row r="108" spans="1:32" s="124" customFormat="1" ht="15" customHeight="1">
      <c r="A108" s="122"/>
      <c r="B108" s="172" t="s">
        <v>571</v>
      </c>
      <c r="C108" s="135" t="s">
        <v>377</v>
      </c>
      <c r="D108" s="78">
        <v>0</v>
      </c>
      <c r="E108" s="147" t="s">
        <v>383</v>
      </c>
      <c r="F108" s="147" t="s">
        <v>383</v>
      </c>
      <c r="G108" s="147" t="s">
        <v>383</v>
      </c>
      <c r="H108" s="147" t="s">
        <v>383</v>
      </c>
      <c r="I108" s="78">
        <f>IF(AND(ISNUMBER(I21),($I21)&gt;0),(I33/I21)/($I$33/$I21)*100,0)</f>
        <v>100</v>
      </c>
      <c r="J108" s="78">
        <f t="shared" ref="J108:AD108" si="79">IF(AND(ISNUMBER(J21),($I21)&gt;0),(J33/J21)/($I$33/$I21)*100,0)</f>
        <v>99.746945564378393</v>
      </c>
      <c r="K108" s="78">
        <f t="shared" si="79"/>
        <v>102.32684456834305</v>
      </c>
      <c r="L108" s="78">
        <f t="shared" si="79"/>
        <v>103.22939978311985</v>
      </c>
      <c r="M108" s="78">
        <f t="shared" si="79"/>
        <v>104.25509523712041</v>
      </c>
      <c r="N108" s="78">
        <f t="shared" si="79"/>
        <v>115.09307499211236</v>
      </c>
      <c r="O108" s="78">
        <f t="shared" si="79"/>
        <v>115.94858422990173</v>
      </c>
      <c r="P108" s="78">
        <f t="shared" si="79"/>
        <v>118.38928879077855</v>
      </c>
      <c r="Q108" s="78">
        <f t="shared" si="79"/>
        <v>117.96606613876277</v>
      </c>
      <c r="R108" s="78">
        <f t="shared" si="79"/>
        <v>121.28791353972012</v>
      </c>
      <c r="S108" s="78">
        <f t="shared" si="79"/>
        <v>122.35613030400579</v>
      </c>
      <c r="T108" s="78">
        <f t="shared" si="79"/>
        <v>126.68772314265155</v>
      </c>
      <c r="U108" s="78">
        <f t="shared" si="79"/>
        <v>130.36364096781568</v>
      </c>
      <c r="V108" s="78">
        <f t="shared" si="79"/>
        <v>130.69540582778009</v>
      </c>
      <c r="W108" s="78">
        <f t="shared" si="79"/>
        <v>120.98831102314576</v>
      </c>
      <c r="X108" s="78">
        <f t="shared" si="79"/>
        <v>129.9945790603833</v>
      </c>
      <c r="Y108" s="78">
        <f t="shared" si="79"/>
        <v>128.62050669378667</v>
      </c>
      <c r="Z108" s="78">
        <f t="shared" si="79"/>
        <v>131.69601302774259</v>
      </c>
      <c r="AA108" s="78">
        <f t="shared" si="79"/>
        <v>129.11922459690513</v>
      </c>
      <c r="AB108" s="78">
        <f t="shared" si="79"/>
        <v>131.64867713555927</v>
      </c>
      <c r="AC108" s="78">
        <f t="shared" si="79"/>
        <v>132.20803905193989</v>
      </c>
      <c r="AD108" s="78">
        <f t="shared" si="79"/>
        <v>136.7559598391972</v>
      </c>
      <c r="AE108" s="78" t="s">
        <v>350</v>
      </c>
      <c r="AF108" s="122"/>
    </row>
    <row r="109" spans="1:32" s="124" customFormat="1" ht="15" customHeight="1">
      <c r="A109" s="122"/>
      <c r="B109" s="128"/>
      <c r="C109" s="135" t="s">
        <v>374</v>
      </c>
      <c r="D109" s="153" t="s">
        <v>352</v>
      </c>
      <c r="E109" s="147" t="s">
        <v>383</v>
      </c>
      <c r="F109" s="147" t="s">
        <v>383</v>
      </c>
      <c r="G109" s="78">
        <f>IF(AND(ISNUMBER(G25),($E25)&gt;0),(#REF!/G25)/(#REF!/$E25)*100,0)</f>
        <v>0</v>
      </c>
      <c r="H109" s="78">
        <f>IF(AND(ISNUMBER(H25),($E25)&gt;0),(#REF!/H25)/(#REF!/$E25)*100,0)</f>
        <v>0</v>
      </c>
      <c r="I109" s="152">
        <f>IF(AND(ISNUMBER(I21),($S21)&gt;0),(I33/I21)/($S$33/$S21)*100,0)</f>
        <v>81.728638975047843</v>
      </c>
      <c r="J109" s="152">
        <f t="shared" ref="J109:AD109" si="80">IF(AND(ISNUMBER(J21),($S21)&gt;0),(J33/J21)/($S$33/$S21)*100,0)</f>
        <v>81.521821028948324</v>
      </c>
      <c r="K109" s="152">
        <f t="shared" si="80"/>
        <v>83.630337371819451</v>
      </c>
      <c r="L109" s="152">
        <f t="shared" si="80"/>
        <v>84.367983464854831</v>
      </c>
      <c r="M109" s="152">
        <f t="shared" si="80"/>
        <v>85.206270399438438</v>
      </c>
      <c r="N109" s="152">
        <f t="shared" si="80"/>
        <v>94.064003745584586</v>
      </c>
      <c r="O109" s="152">
        <f t="shared" si="80"/>
        <v>94.763199801935656</v>
      </c>
      <c r="P109" s="152">
        <f t="shared" si="80"/>
        <v>96.757954420942184</v>
      </c>
      <c r="Q109" s="152">
        <f t="shared" si="80"/>
        <v>96.41206030761559</v>
      </c>
      <c r="R109" s="152">
        <f t="shared" si="80"/>
        <v>99.126960977246043</v>
      </c>
      <c r="S109" s="152">
        <f t="shared" si="80"/>
        <v>100</v>
      </c>
      <c r="T109" s="152">
        <f t="shared" si="80"/>
        <v>103.54015187296581</v>
      </c>
      <c r="U109" s="152">
        <f t="shared" si="80"/>
        <v>106.54442948131366</v>
      </c>
      <c r="V109" s="152">
        <f t="shared" si="80"/>
        <v>106.81557638596004</v>
      </c>
      <c r="W109" s="152">
        <f t="shared" si="80"/>
        <v>98.882099918114818</v>
      </c>
      <c r="X109" s="152">
        <f t="shared" si="80"/>
        <v>106.2428002073938</v>
      </c>
      <c r="Y109" s="152">
        <f t="shared" si="80"/>
        <v>105.11978956364214</v>
      </c>
      <c r="Z109" s="152">
        <f t="shared" si="80"/>
        <v>107.63335903197573</v>
      </c>
      <c r="AA109" s="152">
        <f t="shared" si="80"/>
        <v>105.52738491818576</v>
      </c>
      <c r="AB109" s="152">
        <f t="shared" si="80"/>
        <v>107.59467205154758</v>
      </c>
      <c r="AC109" s="152">
        <f t="shared" si="80"/>
        <v>108.05183093275024</v>
      </c>
      <c r="AD109" s="152">
        <f t="shared" si="80"/>
        <v>111.76878469383891</v>
      </c>
      <c r="AE109" s="78" t="s">
        <v>350</v>
      </c>
      <c r="AF109" s="122"/>
    </row>
    <row r="110" spans="1:32" s="124" customFormat="1" ht="15" customHeight="1">
      <c r="A110" s="122"/>
      <c r="B110" s="136" t="s">
        <v>572</v>
      </c>
      <c r="C110" s="135" t="s">
        <v>380</v>
      </c>
      <c r="D110" s="143">
        <v>0</v>
      </c>
      <c r="E110" s="78">
        <f>IF(AND(ISNUMBER(E22),($E22)&gt;0),(E33/E22)/($E$33/$E22)*100,0)</f>
        <v>100</v>
      </c>
      <c r="F110" s="78">
        <f t="shared" ref="F110:AD110" si="81">IF(AND(ISNUMBER(F22),($E22)&gt;0),(F33/F22)/($E$33/$E22)*100,0)</f>
        <v>104.55726679701709</v>
      </c>
      <c r="G110" s="78">
        <f t="shared" si="81"/>
        <v>104.39188631747042</v>
      </c>
      <c r="H110" s="78">
        <f t="shared" si="81"/>
        <v>107.72114217721452</v>
      </c>
      <c r="I110" s="78">
        <f t="shared" si="81"/>
        <v>110.41552919934743</v>
      </c>
      <c r="J110" s="78">
        <f t="shared" si="81"/>
        <v>113.78219652376211</v>
      </c>
      <c r="K110" s="78">
        <f t="shared" si="81"/>
        <v>116.81499516363503</v>
      </c>
      <c r="L110" s="78">
        <f t="shared" si="81"/>
        <v>123.24110009396139</v>
      </c>
      <c r="M110" s="78">
        <f t="shared" si="81"/>
        <v>126.91673991473415</v>
      </c>
      <c r="N110" s="78">
        <f t="shared" si="81"/>
        <v>131.92598953431587</v>
      </c>
      <c r="O110" s="78">
        <f t="shared" si="81"/>
        <v>137.34953248772746</v>
      </c>
      <c r="P110" s="78">
        <f t="shared" si="81"/>
        <v>0</v>
      </c>
      <c r="Q110" s="78">
        <f t="shared" si="81"/>
        <v>0</v>
      </c>
      <c r="R110" s="78">
        <f t="shared" si="81"/>
        <v>149.37882488574928</v>
      </c>
      <c r="S110" s="78">
        <f t="shared" si="81"/>
        <v>0</v>
      </c>
      <c r="T110" s="78">
        <f t="shared" si="81"/>
        <v>0</v>
      </c>
      <c r="U110" s="78">
        <f t="shared" si="81"/>
        <v>172.91173361489669</v>
      </c>
      <c r="V110" s="78">
        <f t="shared" si="81"/>
        <v>0</v>
      </c>
      <c r="W110" s="78">
        <f t="shared" si="81"/>
        <v>0</v>
      </c>
      <c r="X110" s="78">
        <f t="shared" si="81"/>
        <v>170.07272266157233</v>
      </c>
      <c r="Y110" s="78">
        <f t="shared" si="81"/>
        <v>0</v>
      </c>
      <c r="Z110" s="78">
        <f t="shared" si="81"/>
        <v>0</v>
      </c>
      <c r="AA110" s="78">
        <f t="shared" si="81"/>
        <v>228.60060260853342</v>
      </c>
      <c r="AB110" s="78">
        <f t="shared" si="81"/>
        <v>0</v>
      </c>
      <c r="AC110" s="78">
        <f t="shared" si="81"/>
        <v>0</v>
      </c>
      <c r="AD110" s="78">
        <f t="shared" si="81"/>
        <v>252.08450205472781</v>
      </c>
      <c r="AE110" s="78" t="s">
        <v>350</v>
      </c>
      <c r="AF110" s="122"/>
    </row>
    <row r="111" spans="1:32" s="124" customFormat="1" ht="15" customHeight="1">
      <c r="A111" s="122"/>
      <c r="B111" s="123"/>
      <c r="C111" s="135" t="s">
        <v>376</v>
      </c>
      <c r="D111" s="144" t="s">
        <v>352</v>
      </c>
      <c r="E111" s="78">
        <f>IF(AND(ISNUMBER(E22),($N22)&gt;0),(E33/E22)/($N$33/$N22)*100,0)</f>
        <v>75.800075749281035</v>
      </c>
      <c r="F111" s="78">
        <f t="shared" ref="F111:AD111" si="82">IF(AND(ISNUMBER(F22),($N22)&gt;0),(F33/F22)/($N$33/$N22)*100,0)</f>
        <v>79.254487433516829</v>
      </c>
      <c r="G111" s="78">
        <f t="shared" si="82"/>
        <v>79.129128904745926</v>
      </c>
      <c r="H111" s="78">
        <f t="shared" si="82"/>
        <v>81.652707368319327</v>
      </c>
      <c r="I111" s="78">
        <f t="shared" si="82"/>
        <v>83.695054772074869</v>
      </c>
      <c r="J111" s="78">
        <f t="shared" si="82"/>
        <v>86.246991154207493</v>
      </c>
      <c r="K111" s="78">
        <f t="shared" si="82"/>
        <v>88.545854820554339</v>
      </c>
      <c r="L111" s="78">
        <f t="shared" si="82"/>
        <v>93.416847225470008</v>
      </c>
      <c r="M111" s="78">
        <f t="shared" si="82"/>
        <v>96.202984993886488</v>
      </c>
      <c r="N111" s="78">
        <f t="shared" si="82"/>
        <v>100</v>
      </c>
      <c r="O111" s="78">
        <f t="shared" si="82"/>
        <v>104.11104966698078</v>
      </c>
      <c r="P111" s="78">
        <f t="shared" si="82"/>
        <v>0</v>
      </c>
      <c r="Q111" s="78">
        <f t="shared" si="82"/>
        <v>0</v>
      </c>
      <c r="R111" s="78">
        <f t="shared" si="82"/>
        <v>113.22926241678384</v>
      </c>
      <c r="S111" s="78">
        <f t="shared" si="82"/>
        <v>0</v>
      </c>
      <c r="T111" s="78">
        <f t="shared" si="82"/>
        <v>0</v>
      </c>
      <c r="U111" s="78">
        <f t="shared" si="82"/>
        <v>131.06722505948673</v>
      </c>
      <c r="V111" s="78">
        <f t="shared" si="82"/>
        <v>0</v>
      </c>
      <c r="W111" s="78">
        <f t="shared" si="82"/>
        <v>0</v>
      </c>
      <c r="X111" s="78">
        <f t="shared" si="82"/>
        <v>128.91525260633648</v>
      </c>
      <c r="Y111" s="78">
        <f t="shared" si="82"/>
        <v>0</v>
      </c>
      <c r="Z111" s="78">
        <f t="shared" si="82"/>
        <v>0</v>
      </c>
      <c r="AA111" s="78">
        <f t="shared" si="82"/>
        <v>173.27942994058125</v>
      </c>
      <c r="AB111" s="78">
        <f t="shared" si="82"/>
        <v>0</v>
      </c>
      <c r="AC111" s="78">
        <f t="shared" si="82"/>
        <v>0</v>
      </c>
      <c r="AD111" s="78">
        <f t="shared" si="82"/>
        <v>191.08024350968159</v>
      </c>
      <c r="AE111" s="78" t="s">
        <v>350</v>
      </c>
      <c r="AF111" s="122"/>
    </row>
    <row r="112" spans="1:32" s="124" customFormat="1" ht="15" customHeight="1">
      <c r="A112" s="122"/>
      <c r="B112" s="136" t="s">
        <v>362</v>
      </c>
      <c r="C112" s="135" t="s">
        <v>380</v>
      </c>
      <c r="D112" s="143">
        <v>0</v>
      </c>
      <c r="E112" s="78">
        <f>IF(AND(ISNUMBER(E23),($E23)&gt;0),(E33/E23)/($E$33/$E23)*100,0)</f>
        <v>100</v>
      </c>
      <c r="F112" s="78">
        <f t="shared" ref="F112:AD112" si="83">IF(AND(ISNUMBER(F23),($E23)&gt;0),(F33/F23)/($E$33/$E23)*100,0)</f>
        <v>105.72804801492511</v>
      </c>
      <c r="G112" s="78">
        <f t="shared" si="83"/>
        <v>106.10344455419747</v>
      </c>
      <c r="H112" s="78">
        <f t="shared" si="83"/>
        <v>110.08185145670153</v>
      </c>
      <c r="I112" s="78">
        <f t="shared" si="83"/>
        <v>113.50541010453026</v>
      </c>
      <c r="J112" s="78">
        <f t="shared" si="83"/>
        <v>116.83866983782131</v>
      </c>
      <c r="K112" s="78">
        <f t="shared" si="83"/>
        <v>119.46692145544017</v>
      </c>
      <c r="L112" s="78">
        <f t="shared" si="83"/>
        <v>125.22074118087743</v>
      </c>
      <c r="M112" s="78">
        <f t="shared" si="83"/>
        <v>130.86206360285243</v>
      </c>
      <c r="N112" s="78">
        <f t="shared" si="83"/>
        <v>136.16930446007646</v>
      </c>
      <c r="O112" s="78">
        <f t="shared" si="83"/>
        <v>142.51960550264465</v>
      </c>
      <c r="P112" s="78">
        <f t="shared" si="83"/>
        <v>0</v>
      </c>
      <c r="Q112" s="78">
        <f t="shared" si="83"/>
        <v>0</v>
      </c>
      <c r="R112" s="78">
        <f t="shared" si="83"/>
        <v>152.86859963976593</v>
      </c>
      <c r="S112" s="78">
        <f t="shared" si="83"/>
        <v>0</v>
      </c>
      <c r="T112" s="78">
        <f t="shared" si="83"/>
        <v>0</v>
      </c>
      <c r="U112" s="78">
        <f t="shared" si="83"/>
        <v>183.88621705587218</v>
      </c>
      <c r="V112" s="78">
        <f t="shared" si="83"/>
        <v>0</v>
      </c>
      <c r="W112" s="78">
        <f t="shared" si="83"/>
        <v>0</v>
      </c>
      <c r="X112" s="78">
        <f t="shared" si="83"/>
        <v>181.00067431877594</v>
      </c>
      <c r="Y112" s="78">
        <f t="shared" si="83"/>
        <v>0</v>
      </c>
      <c r="Z112" s="78">
        <f t="shared" si="83"/>
        <v>0</v>
      </c>
      <c r="AA112" s="78">
        <f t="shared" si="83"/>
        <v>251.67184300149668</v>
      </c>
      <c r="AB112" s="78">
        <f t="shared" si="83"/>
        <v>0</v>
      </c>
      <c r="AC112" s="78">
        <f t="shared" si="83"/>
        <v>0</v>
      </c>
      <c r="AD112" s="78">
        <f t="shared" si="83"/>
        <v>278.78273894882017</v>
      </c>
      <c r="AE112" s="78" t="s">
        <v>350</v>
      </c>
      <c r="AF112" s="122"/>
    </row>
    <row r="113" spans="1:32" s="124" customFormat="1" ht="15" customHeight="1">
      <c r="A113" s="122"/>
      <c r="B113" s="123"/>
      <c r="C113" s="135" t="s">
        <v>376</v>
      </c>
      <c r="D113" s="144">
        <f>IF(AND(ISNUMBER(D23),($N23)&gt;0),(#REF!/D23)/(#REF!/$N23)*100,0)</f>
        <v>0</v>
      </c>
      <c r="E113" s="144">
        <f>IF(AND(ISNUMBER(E23),($N23)&gt;0),(E33/E23)/($N$33/$N23)*100,0)</f>
        <v>73.43798985866087</v>
      </c>
      <c r="F113" s="144">
        <f t="shared" ref="F113:AD113" si="84">IF(AND(ISNUMBER(F23),($N23)&gt;0),(F33/F23)/($N$33/$N23)*100,0)</f>
        <v>77.644553178960791</v>
      </c>
      <c r="G113" s="144">
        <f t="shared" si="84"/>
        <v>77.920236851401398</v>
      </c>
      <c r="H113" s="144">
        <f t="shared" si="84"/>
        <v>80.841898908998601</v>
      </c>
      <c r="I113" s="144">
        <f t="shared" si="84"/>
        <v>83.356091561596358</v>
      </c>
      <c r="J113" s="144">
        <f t="shared" si="84"/>
        <v>85.803970506493471</v>
      </c>
      <c r="K113" s="144">
        <f t="shared" si="84"/>
        <v>87.734105662900504</v>
      </c>
      <c r="L113" s="144">
        <f t="shared" si="84"/>
        <v>91.959595209352742</v>
      </c>
      <c r="M113" s="144">
        <f t="shared" si="84"/>
        <v>96.102468997497112</v>
      </c>
      <c r="N113" s="144">
        <f t="shared" si="84"/>
        <v>100</v>
      </c>
      <c r="O113" s="144">
        <f t="shared" si="84"/>
        <v>104.66353343563566</v>
      </c>
      <c r="P113" s="144">
        <f t="shared" si="84"/>
        <v>0</v>
      </c>
      <c r="Q113" s="144">
        <f t="shared" si="84"/>
        <v>0</v>
      </c>
      <c r="R113" s="144">
        <f t="shared" si="84"/>
        <v>112.26362670052819</v>
      </c>
      <c r="S113" s="144">
        <f t="shared" si="84"/>
        <v>0</v>
      </c>
      <c r="T113" s="144">
        <f t="shared" si="84"/>
        <v>0</v>
      </c>
      <c r="U113" s="144">
        <f t="shared" si="84"/>
        <v>135.04234143296651</v>
      </c>
      <c r="V113" s="144">
        <f t="shared" si="84"/>
        <v>0</v>
      </c>
      <c r="W113" s="144">
        <f t="shared" si="84"/>
        <v>0</v>
      </c>
      <c r="X113" s="144">
        <f t="shared" si="84"/>
        <v>132.92325685033046</v>
      </c>
      <c r="Y113" s="144">
        <f t="shared" si="84"/>
        <v>0</v>
      </c>
      <c r="Z113" s="144">
        <f t="shared" si="84"/>
        <v>0</v>
      </c>
      <c r="AA113" s="144">
        <f t="shared" si="84"/>
        <v>184.82274254054403</v>
      </c>
      <c r="AB113" s="144">
        <f t="shared" si="84"/>
        <v>0</v>
      </c>
      <c r="AC113" s="144">
        <f t="shared" si="84"/>
        <v>0</v>
      </c>
      <c r="AD113" s="144">
        <f t="shared" si="84"/>
        <v>204.73243955693158</v>
      </c>
      <c r="AE113" s="78" t="s">
        <v>350</v>
      </c>
      <c r="AF113" s="122"/>
    </row>
    <row r="114" spans="1:32" s="124" customFormat="1" ht="15" customHeight="1">
      <c r="A114" s="122"/>
      <c r="B114" s="136" t="s">
        <v>573</v>
      </c>
      <c r="C114" s="135" t="s">
        <v>378</v>
      </c>
      <c r="D114" s="143">
        <v>0</v>
      </c>
      <c r="E114" s="143">
        <f>IF(AND(ISNUMBER($D24),($E24)&gt;0),(#REF!/E24)/(#REF!/$E24)*100,0)</f>
        <v>0</v>
      </c>
      <c r="F114" s="143">
        <f>IF(AND(ISNUMBER($D24),($E24)&gt;0),(#REF!/F24)/(#REF!/$E24)*100,0)</f>
        <v>0</v>
      </c>
      <c r="G114" s="143">
        <f>IF(AND(ISNUMBER($D24),($E24)&gt;0),(#REF!/G24)/(#REF!/$E24)*100,0)</f>
        <v>0</v>
      </c>
      <c r="H114" s="143">
        <f>IF(AND(ISNUMBER($D24),($E24)&gt;0),(#REF!/H24)/(#REF!/$E24)*100,0)</f>
        <v>0</v>
      </c>
      <c r="I114" s="143">
        <f>IF(AND(ISNUMBER($D24),($E24)&gt;0),(#REF!/I24)/(#REF!/$E24)*100,0)</f>
        <v>0</v>
      </c>
      <c r="J114" s="152">
        <f>IF(AND(ISNUMBER(J24),($J24)&gt;0),(J33/J24)/($J$33/$J24)*100,0)</f>
        <v>100</v>
      </c>
      <c r="K114" s="152">
        <f t="shared" ref="K114:AD114" si="85">IF(AND(ISNUMBER(K24),($J24)&gt;0),(K33/K24)/($J$33/$J24)*100,0)</f>
        <v>99.492337023478839</v>
      </c>
      <c r="L114" s="152">
        <f t="shared" si="85"/>
        <v>101.04304592441002</v>
      </c>
      <c r="M114" s="152">
        <f t="shared" si="85"/>
        <v>100.76584423513447</v>
      </c>
      <c r="N114" s="152">
        <f t="shared" si="85"/>
        <v>103.34230109082954</v>
      </c>
      <c r="O114" s="152">
        <f t="shared" si="85"/>
        <v>108.13676636507627</v>
      </c>
      <c r="P114" s="152">
        <f t="shared" si="85"/>
        <v>112.09599022413228</v>
      </c>
      <c r="Q114" s="152">
        <f t="shared" si="85"/>
        <v>115.81111415045062</v>
      </c>
      <c r="R114" s="152">
        <f t="shared" si="85"/>
        <v>126.50282894110194</v>
      </c>
      <c r="S114" s="152">
        <f t="shared" si="85"/>
        <v>130.27305442266638</v>
      </c>
      <c r="T114" s="152">
        <f t="shared" si="85"/>
        <v>120.22925495326437</v>
      </c>
      <c r="U114" s="152">
        <f t="shared" si="85"/>
        <v>119.64471986552434</v>
      </c>
      <c r="V114" s="152">
        <f t="shared" si="85"/>
        <v>122.24376878812694</v>
      </c>
      <c r="W114" s="152">
        <f t="shared" si="85"/>
        <v>122.8971845406501</v>
      </c>
      <c r="X114" s="152">
        <f t="shared" si="85"/>
        <v>123.23942505372844</v>
      </c>
      <c r="Y114" s="152">
        <f t="shared" si="85"/>
        <v>123.23088463073084</v>
      </c>
      <c r="Z114" s="152">
        <f t="shared" si="85"/>
        <v>125.82663134267207</v>
      </c>
      <c r="AA114" s="152">
        <f t="shared" si="85"/>
        <v>124.75349616409504</v>
      </c>
      <c r="AB114" s="152">
        <f t="shared" si="85"/>
        <v>122.63070633404649</v>
      </c>
      <c r="AC114" s="152">
        <f t="shared" si="85"/>
        <v>124.36742575666864</v>
      </c>
      <c r="AD114" s="152">
        <f t="shared" si="85"/>
        <v>124.28580287481896</v>
      </c>
      <c r="AE114" s="78" t="s">
        <v>350</v>
      </c>
      <c r="AF114" s="122"/>
    </row>
    <row r="115" spans="1:32" s="124" customFormat="1" ht="15" customHeight="1">
      <c r="A115" s="122"/>
      <c r="B115" s="123"/>
      <c r="C115" s="135" t="s">
        <v>374</v>
      </c>
      <c r="D115" s="149" t="s">
        <v>352</v>
      </c>
      <c r="E115" s="149" t="s">
        <v>352</v>
      </c>
      <c r="F115" s="149" t="s">
        <v>352</v>
      </c>
      <c r="G115" s="149" t="s">
        <v>352</v>
      </c>
      <c r="H115" s="149" t="s">
        <v>352</v>
      </c>
      <c r="I115" s="149" t="s">
        <v>352</v>
      </c>
      <c r="J115" s="143">
        <f>IF(AND(ISNUMBER(J24),($S24)&gt;0),(J33/J24)/($S$33/$S24)*100,0)</f>
        <v>76.761844913494926</v>
      </c>
      <c r="K115" s="143">
        <f t="shared" ref="K115:AD115" si="86">IF(AND(ISNUMBER(K24),($S24)&gt;0),(K33/K24)/($S$33/$S24)*100,0)</f>
        <v>76.372153446774519</v>
      </c>
      <c r="L115" s="143">
        <f t="shared" si="86"/>
        <v>77.562506208367068</v>
      </c>
      <c r="M115" s="143">
        <f t="shared" si="86"/>
        <v>77.34972107754777</v>
      </c>
      <c r="N115" s="143">
        <f t="shared" si="86"/>
        <v>79.327456893379534</v>
      </c>
      <c r="O115" s="143">
        <f t="shared" si="86"/>
        <v>83.007776891628197</v>
      </c>
      <c r="P115" s="143">
        <f t="shared" si="86"/>
        <v>86.046950170094846</v>
      </c>
      <c r="Q115" s="143">
        <f t="shared" si="86"/>
        <v>88.898747836759469</v>
      </c>
      <c r="R115" s="143">
        <f t="shared" si="86"/>
        <v>97.105905362952441</v>
      </c>
      <c r="S115" s="143">
        <f t="shared" si="86"/>
        <v>100</v>
      </c>
      <c r="T115" s="143">
        <f t="shared" si="86"/>
        <v>92.290194227875205</v>
      </c>
      <c r="U115" s="143">
        <f t="shared" si="86"/>
        <v>91.841494310359238</v>
      </c>
      <c r="V115" s="143">
        <f t="shared" si="86"/>
        <v>93.836572213553325</v>
      </c>
      <c r="W115" s="143">
        <f t="shared" si="86"/>
        <v>94.338146200145488</v>
      </c>
      <c r="X115" s="143">
        <f t="shared" si="86"/>
        <v>94.600856332025842</v>
      </c>
      <c r="Y115" s="143">
        <f t="shared" si="86"/>
        <v>94.594300545769457</v>
      </c>
      <c r="Z115" s="143">
        <f t="shared" si="86"/>
        <v>96.586843611136928</v>
      </c>
      <c r="AA115" s="143">
        <f t="shared" si="86"/>
        <v>95.763085249645471</v>
      </c>
      <c r="AB115" s="143">
        <f t="shared" si="86"/>
        <v>94.13359261246417</v>
      </c>
      <c r="AC115" s="143">
        <f t="shared" si="86"/>
        <v>95.46673048223991</v>
      </c>
      <c r="AD115" s="143">
        <f t="shared" si="86"/>
        <v>95.40407525226054</v>
      </c>
      <c r="AE115" s="78" t="s">
        <v>350</v>
      </c>
      <c r="AF115" s="122"/>
    </row>
    <row r="116" spans="1:32" s="124" customFormat="1" ht="15" customHeight="1">
      <c r="A116" s="122"/>
      <c r="B116" s="136" t="s">
        <v>582</v>
      </c>
      <c r="C116" s="135" t="s">
        <v>379</v>
      </c>
      <c r="D116" s="143">
        <f>IF(ISNUMBER(D25),(#REF!/D25)/(#REF!/$F25)*100,0)</f>
        <v>0</v>
      </c>
      <c r="E116" s="143">
        <f>IF(ISNUMBER(E25),(#REF!/E25)/(#REF!/$F25)*100,0)</f>
        <v>0</v>
      </c>
      <c r="F116" s="143">
        <f>IF(AND(ISNUMBER(F25),($F25)&gt;0),(F33/F25)/($F$33/$F25)*100,0)</f>
        <v>100</v>
      </c>
      <c r="G116" s="143">
        <f t="shared" ref="G116:AD116" si="87">IF(AND(ISNUMBER(G25),($F25)&gt;0),(G33/G25)/($F$33/$F25)*100,0)</f>
        <v>0</v>
      </c>
      <c r="H116" s="143">
        <f t="shared" si="87"/>
        <v>0</v>
      </c>
      <c r="I116" s="143">
        <f t="shared" si="87"/>
        <v>0</v>
      </c>
      <c r="J116" s="143">
        <f t="shared" si="87"/>
        <v>99.761329243793156</v>
      </c>
      <c r="K116" s="149" t="s">
        <v>383</v>
      </c>
      <c r="L116" s="149" t="s">
        <v>383</v>
      </c>
      <c r="M116" s="149" t="s">
        <v>383</v>
      </c>
      <c r="N116" s="143">
        <f t="shared" si="87"/>
        <v>104.13393378157581</v>
      </c>
      <c r="O116" s="143">
        <f t="shared" si="87"/>
        <v>104.84481887227182</v>
      </c>
      <c r="P116" s="143">
        <f t="shared" si="87"/>
        <v>103.91062765453989</v>
      </c>
      <c r="Q116" s="143">
        <f t="shared" si="87"/>
        <v>102.34786831387072</v>
      </c>
      <c r="R116" s="143">
        <f t="shared" si="87"/>
        <v>102.45585954189811</v>
      </c>
      <c r="S116" s="143">
        <f t="shared" si="87"/>
        <v>102.21870903311165</v>
      </c>
      <c r="T116" s="143">
        <f t="shared" si="87"/>
        <v>105.11982956782451</v>
      </c>
      <c r="U116" s="143">
        <f t="shared" si="87"/>
        <v>107.72836263585842</v>
      </c>
      <c r="V116" s="143">
        <f t="shared" si="87"/>
        <v>108.09038548662355</v>
      </c>
      <c r="W116" s="143">
        <f t="shared" si="87"/>
        <v>101.4038290869822</v>
      </c>
      <c r="X116" s="143">
        <f t="shared" si="87"/>
        <v>104.92153563810356</v>
      </c>
      <c r="Y116" s="143">
        <f t="shared" si="87"/>
        <v>107.78777322446011</v>
      </c>
      <c r="Z116" s="143">
        <f t="shared" si="87"/>
        <v>107.79180906358097</v>
      </c>
      <c r="AA116" s="143">
        <f t="shared" si="87"/>
        <v>107.80911482111301</v>
      </c>
      <c r="AB116" s="143">
        <f t="shared" si="87"/>
        <v>109.45231655453343</v>
      </c>
      <c r="AC116" s="143">
        <f t="shared" si="87"/>
        <v>111.001613961036</v>
      </c>
      <c r="AD116" s="143">
        <f t="shared" si="87"/>
        <v>0</v>
      </c>
      <c r="AE116" s="78" t="s">
        <v>350</v>
      </c>
      <c r="AF116" s="122"/>
    </row>
    <row r="117" spans="1:32" s="124" customFormat="1" ht="15" customHeight="1">
      <c r="A117" s="122"/>
      <c r="B117" s="123"/>
      <c r="C117" s="135" t="s">
        <v>374</v>
      </c>
      <c r="D117" s="144">
        <f>IF(AND(ISNUMBER(D25),($N25)&gt;0),(#REF!/D25)/(#REF!/$N25)*100,0)</f>
        <v>0</v>
      </c>
      <c r="E117" s="144">
        <f>IF(AND(ISNUMBER(E25),($N25)&gt;0),(#REF!/E25)/(#REF!/$N25)*100,0)</f>
        <v>0</v>
      </c>
      <c r="F117" s="144">
        <f>IF(AND(ISNUMBER(F25),($S25)&gt;0),(F33/F25)/($S$33/$S25)*100,0)</f>
        <v>97.829449174130204</v>
      </c>
      <c r="G117" s="144">
        <f t="shared" ref="G117:J117" si="88">IF(AND(ISNUMBER(G25),($S25)&gt;0),(G33/G25)/($S$33/$S25)*100,0)</f>
        <v>0</v>
      </c>
      <c r="H117" s="144">
        <f t="shared" si="88"/>
        <v>0</v>
      </c>
      <c r="I117" s="144">
        <f t="shared" si="88"/>
        <v>0</v>
      </c>
      <c r="J117" s="144">
        <f t="shared" si="88"/>
        <v>97.595958887993305</v>
      </c>
      <c r="K117" s="149" t="s">
        <v>383</v>
      </c>
      <c r="L117" s="149" t="s">
        <v>383</v>
      </c>
      <c r="M117" s="149" t="s">
        <v>383</v>
      </c>
      <c r="N117" s="144">
        <f t="shared" ref="N117:AD117" si="89">IF(AND(ISNUMBER(N25),($S25)&gt;0),(N33/N25)/($S$33/$S25)*100,0)</f>
        <v>101.8736538218691</v>
      </c>
      <c r="O117" s="144">
        <f t="shared" si="89"/>
        <v>102.56910879035803</v>
      </c>
      <c r="P117" s="144">
        <f t="shared" si="89"/>
        <v>101.65519466781778</v>
      </c>
      <c r="Q117" s="144">
        <f t="shared" si="89"/>
        <v>100.12635581292386</v>
      </c>
      <c r="R117" s="144">
        <f t="shared" si="89"/>
        <v>100.23200303645943</v>
      </c>
      <c r="S117" s="144">
        <f t="shared" si="89"/>
        <v>100</v>
      </c>
      <c r="T117" s="144">
        <f t="shared" si="89"/>
        <v>102.83815023898717</v>
      </c>
      <c r="U117" s="144">
        <f t="shared" si="89"/>
        <v>105.39006377096976</v>
      </c>
      <c r="V117" s="144">
        <f t="shared" si="89"/>
        <v>105.7442287317578</v>
      </c>
      <c r="W117" s="144">
        <f t="shared" si="89"/>
        <v>99.202807437271119</v>
      </c>
      <c r="X117" s="144">
        <f t="shared" si="89"/>
        <v>102.64416037979542</v>
      </c>
      <c r="Y117" s="144">
        <f t="shared" si="89"/>
        <v>105.44818482254993</v>
      </c>
      <c r="Z117" s="144">
        <f t="shared" si="89"/>
        <v>105.45213306173142</v>
      </c>
      <c r="AA117" s="144">
        <f t="shared" si="89"/>
        <v>105.46906318900042</v>
      </c>
      <c r="AB117" s="144">
        <f t="shared" si="89"/>
        <v>107.07659839362537</v>
      </c>
      <c r="AC117" s="144">
        <f t="shared" si="89"/>
        <v>108.59226751247593</v>
      </c>
      <c r="AD117" s="144">
        <f t="shared" si="89"/>
        <v>0</v>
      </c>
      <c r="AE117" s="78" t="s">
        <v>350</v>
      </c>
      <c r="AF117" s="122"/>
    </row>
    <row r="118" spans="1:32" s="124" customFormat="1" ht="15" customHeight="1">
      <c r="A118" s="133"/>
      <c r="B118" s="136" t="s">
        <v>365</v>
      </c>
      <c r="C118" s="135" t="s">
        <v>380</v>
      </c>
      <c r="D118" s="143">
        <v>0</v>
      </c>
      <c r="E118" s="78">
        <f>IF(AND(ISNUMBER(E26),($E26)&gt;0),(E33/E26)/($E$33/$E26)*100,0)</f>
        <v>100</v>
      </c>
      <c r="F118" s="78">
        <f t="shared" ref="F118:AE118" si="90">IF(AND(ISNUMBER(F26),($E26)&gt;0),(F33/F26)/($E$33/$E26)*100,0)</f>
        <v>102.53464893389068</v>
      </c>
      <c r="G118" s="78">
        <f t="shared" si="90"/>
        <v>104.43437887201763</v>
      </c>
      <c r="H118" s="78">
        <f t="shared" si="90"/>
        <v>107.26773858335818</v>
      </c>
      <c r="I118" s="78">
        <f t="shared" si="90"/>
        <v>109.33111746038051</v>
      </c>
      <c r="J118" s="78">
        <f t="shared" si="90"/>
        <v>111.46880918559251</v>
      </c>
      <c r="K118" s="78">
        <f t="shared" si="90"/>
        <v>114.41787104612476</v>
      </c>
      <c r="L118" s="78">
        <f t="shared" si="90"/>
        <v>115.75333386386258</v>
      </c>
      <c r="M118" s="78">
        <f t="shared" si="90"/>
        <v>117.33352109652677</v>
      </c>
      <c r="N118" s="78">
        <f t="shared" si="90"/>
        <v>120.30041143205135</v>
      </c>
      <c r="O118" s="78">
        <f t="shared" si="90"/>
        <v>123.5314801103015</v>
      </c>
      <c r="P118" s="78">
        <f t="shared" si="90"/>
        <v>125.04771166231225</v>
      </c>
      <c r="Q118" s="78">
        <f t="shared" si="90"/>
        <v>126.06073820647796</v>
      </c>
      <c r="R118" s="78">
        <f t="shared" si="90"/>
        <v>127.31676846631809</v>
      </c>
      <c r="S118" s="78">
        <f t="shared" si="90"/>
        <v>129.24688629903162</v>
      </c>
      <c r="T118" s="78">
        <f t="shared" si="90"/>
        <v>131.73397048054926</v>
      </c>
      <c r="U118" s="78">
        <f t="shared" si="90"/>
        <v>133.73193246402292</v>
      </c>
      <c r="V118" s="78">
        <f t="shared" si="90"/>
        <v>133.98266446324166</v>
      </c>
      <c r="W118" s="78">
        <f t="shared" si="90"/>
        <v>130.54763645546811</v>
      </c>
      <c r="X118" s="78">
        <f t="shared" si="90"/>
        <v>133.77666916908063</v>
      </c>
      <c r="Y118" s="78">
        <f t="shared" si="90"/>
        <v>136.52727171072755</v>
      </c>
      <c r="Z118" s="78">
        <f t="shared" si="90"/>
        <v>137.37452277370343</v>
      </c>
      <c r="AA118" s="78">
        <f t="shared" si="90"/>
        <v>138.44685565196912</v>
      </c>
      <c r="AB118" s="78">
        <f t="shared" si="90"/>
        <v>139.86402664965857</v>
      </c>
      <c r="AC118" s="78">
        <f t="shared" si="90"/>
        <v>140.68022872766917</v>
      </c>
      <c r="AD118" s="78">
        <f t="shared" si="90"/>
        <v>142.67381474664353</v>
      </c>
      <c r="AE118" s="78">
        <f t="shared" si="90"/>
        <v>143.9483693904254</v>
      </c>
      <c r="AF118" s="122"/>
    </row>
    <row r="119" spans="1:32" s="124" customFormat="1" ht="15" customHeight="1">
      <c r="A119" s="133"/>
      <c r="B119" s="123"/>
      <c r="C119" s="135" t="s">
        <v>374</v>
      </c>
      <c r="D119" s="144">
        <f>IF(AND(ISNUMBER(D26),($N26)&gt;0),(#REF!/D26)/(#REF!/$N26)*100,0)</f>
        <v>0</v>
      </c>
      <c r="E119" s="144">
        <f>IF(AND(ISNUMBER(E26),($S26)&gt;0),(E33/E26)/($S$33/$S26)*100,0)</f>
        <v>77.371302987242061</v>
      </c>
      <c r="F119" s="144">
        <f t="shared" ref="F119:AE119" si="91">IF(AND(ISNUMBER(F26),($S26)&gt;0),(F33/F26)/($S$33/$S26)*100,0)</f>
        <v>79.332393893545529</v>
      </c>
      <c r="G119" s="144">
        <f t="shared" si="91"/>
        <v>80.802239699913073</v>
      </c>
      <c r="H119" s="144">
        <f t="shared" si="91"/>
        <v>82.994447026892828</v>
      </c>
      <c r="I119" s="144">
        <f t="shared" si="91"/>
        <v>84.590910149608519</v>
      </c>
      <c r="J119" s="144">
        <f t="shared" si="91"/>
        <v>86.244870091255493</v>
      </c>
      <c r="K119" s="144">
        <f t="shared" si="91"/>
        <v>88.526597678649097</v>
      </c>
      <c r="L119" s="144">
        <f t="shared" si="91"/>
        <v>89.559862661642981</v>
      </c>
      <c r="M119" s="144">
        <f t="shared" si="91"/>
        <v>90.782474113193317</v>
      </c>
      <c r="N119" s="144">
        <f t="shared" si="91"/>
        <v>93.077995823991245</v>
      </c>
      <c r="O119" s="144">
        <f t="shared" si="91"/>
        <v>95.577915760766047</v>
      </c>
      <c r="P119" s="144">
        <f t="shared" si="91"/>
        <v>96.751043868860449</v>
      </c>
      <c r="Q119" s="144">
        <f t="shared" si="91"/>
        <v>97.534835705688096</v>
      </c>
      <c r="R119" s="144">
        <f t="shared" si="91"/>
        <v>98.50664268364045</v>
      </c>
      <c r="S119" s="144">
        <f t="shared" si="91"/>
        <v>100</v>
      </c>
      <c r="T119" s="144">
        <f t="shared" si="91"/>
        <v>101.9242894376298</v>
      </c>
      <c r="U119" s="144">
        <f t="shared" si="91"/>
        <v>103.47013865743313</v>
      </c>
      <c r="V119" s="144">
        <f t="shared" si="91"/>
        <v>103.66413327223461</v>
      </c>
      <c r="W119" s="144">
        <f t="shared" si="91"/>
        <v>101.00640734464351</v>
      </c>
      <c r="X119" s="144">
        <f t="shared" si="91"/>
        <v>103.50475202904983</v>
      </c>
      <c r="Y119" s="144">
        <f t="shared" si="91"/>
        <v>105.63292905552221</v>
      </c>
      <c r="Z119" s="144">
        <f t="shared" si="91"/>
        <v>106.28845824251994</v>
      </c>
      <c r="AA119" s="144">
        <f t="shared" si="91"/>
        <v>107.11813616279471</v>
      </c>
      <c r="AB119" s="144">
        <f t="shared" si="91"/>
        <v>108.21461982926431</v>
      </c>
      <c r="AC119" s="144">
        <f t="shared" si="91"/>
        <v>108.84612601203007</v>
      </c>
      <c r="AD119" s="144">
        <f t="shared" si="91"/>
        <v>110.38858949108202</v>
      </c>
      <c r="AE119" s="144">
        <f t="shared" si="91"/>
        <v>111.37472902626044</v>
      </c>
      <c r="AF119" s="122"/>
    </row>
    <row r="120" spans="1:32" s="124" customFormat="1" ht="15" customHeight="1">
      <c r="A120" s="122"/>
      <c r="B120" s="136" t="s">
        <v>332</v>
      </c>
      <c r="C120" s="135" t="s">
        <v>380</v>
      </c>
      <c r="D120" s="143">
        <v>0</v>
      </c>
      <c r="E120" s="78">
        <f>IF(AND(ISNUMBER(E28),($E28)&gt;0),(E33/E28)/($E$33/$E28)*100,0)</f>
        <v>100</v>
      </c>
      <c r="F120" s="78">
        <f t="shared" ref="F120:AE120" si="92">IF(AND(ISNUMBER(F28),($E28)&gt;0),(F33/F28)/($E$33/$E28)*100,0)</f>
        <v>97.038150007637498</v>
      </c>
      <c r="G120" s="78">
        <f t="shared" si="92"/>
        <v>92.395263448230835</v>
      </c>
      <c r="H120" s="78">
        <f t="shared" si="92"/>
        <v>91.731787807133259</v>
      </c>
      <c r="I120" s="78">
        <f t="shared" si="92"/>
        <v>90.623556080017536</v>
      </c>
      <c r="J120" s="78">
        <f t="shared" si="92"/>
        <v>88.892361879170636</v>
      </c>
      <c r="K120" s="78">
        <f t="shared" si="92"/>
        <v>88.150732221113316</v>
      </c>
      <c r="L120" s="78">
        <f t="shared" si="92"/>
        <v>87.312161223487124</v>
      </c>
      <c r="M120" s="78">
        <f t="shared" si="92"/>
        <v>86.163739771738761</v>
      </c>
      <c r="N120" s="78">
        <f t="shared" si="92"/>
        <v>85.606922735386377</v>
      </c>
      <c r="O120" s="78">
        <f t="shared" si="92"/>
        <v>84.090816180689359</v>
      </c>
      <c r="P120" s="78">
        <f t="shared" si="92"/>
        <v>81.871779892906687</v>
      </c>
      <c r="Q120" s="78">
        <f t="shared" si="92"/>
        <v>79.746726124669124</v>
      </c>
      <c r="R120" s="78">
        <f t="shared" si="92"/>
        <v>79.440446969358007</v>
      </c>
      <c r="S120" s="78">
        <f t="shared" si="92"/>
        <v>78.765670376387249</v>
      </c>
      <c r="T120" s="78">
        <f t="shared" si="92"/>
        <v>80.194872816435876</v>
      </c>
      <c r="U120" s="78">
        <f t="shared" si="92"/>
        <v>80.937315442232077</v>
      </c>
      <c r="V120" s="78">
        <f t="shared" si="92"/>
        <v>79.889380727080933</v>
      </c>
      <c r="W120" s="78">
        <f t="shared" si="92"/>
        <v>74.226662510230085</v>
      </c>
      <c r="X120" s="78">
        <f t="shared" si="92"/>
        <v>76.420706239716509</v>
      </c>
      <c r="Y120" s="78">
        <f t="shared" si="92"/>
        <v>78.085464847797056</v>
      </c>
      <c r="Z120" s="78">
        <f t="shared" si="92"/>
        <v>77.251285482690619</v>
      </c>
      <c r="AA120" s="78">
        <f t="shared" si="92"/>
        <v>76.640348047265022</v>
      </c>
      <c r="AB120" s="78">
        <f t="shared" si="92"/>
        <v>77.309739330370533</v>
      </c>
      <c r="AC120" s="78">
        <f t="shared" si="92"/>
        <v>77.467175156087094</v>
      </c>
      <c r="AD120" s="78">
        <f t="shared" si="92"/>
        <v>77.869473177313481</v>
      </c>
      <c r="AE120" s="78">
        <f t="shared" si="92"/>
        <v>78.132387075705452</v>
      </c>
      <c r="AF120" s="122"/>
    </row>
    <row r="121" spans="1:32" s="124" customFormat="1" ht="15" customHeight="1">
      <c r="A121" s="122"/>
      <c r="B121" s="123"/>
      <c r="C121" s="135" t="s">
        <v>374</v>
      </c>
      <c r="D121" s="144">
        <f>IF(AND(ISNUMBER(D28),($N28)&gt;0),(#REF!/D28)/(#REF!/$N28)*100,0)</f>
        <v>0</v>
      </c>
      <c r="E121" s="144">
        <f>IF(AND(ISNUMBER(E28),($S28)&gt;0),(E33/E28)/($S$33/$S28)*100,0)</f>
        <v>126.95886357869239</v>
      </c>
      <c r="F121" s="144">
        <f t="shared" ref="F121:AE121" si="93">IF(AND(ISNUMBER(F28),($S28)&gt;0),(F33/F28)/($S$33/$S28)*100,0)</f>
        <v>123.19853248748338</v>
      </c>
      <c r="G121" s="144">
        <f t="shared" si="93"/>
        <v>117.30397647441282</v>
      </c>
      <c r="H121" s="144">
        <f t="shared" si="93"/>
        <v>116.46163534035389</v>
      </c>
      <c r="I121" s="144">
        <f t="shared" si="93"/>
        <v>115.05463693378924</v>
      </c>
      <c r="J121" s="144">
        <f t="shared" si="93"/>
        <v>112.85673245005378</v>
      </c>
      <c r="K121" s="144">
        <f t="shared" si="93"/>
        <v>111.91516786422169</v>
      </c>
      <c r="L121" s="144">
        <f t="shared" si="93"/>
        <v>110.85052765533496</v>
      </c>
      <c r="M121" s="144">
        <f t="shared" si="93"/>
        <v>109.39250483110132</v>
      </c>
      <c r="N121" s="144">
        <f t="shared" si="93"/>
        <v>108.68557624953579</v>
      </c>
      <c r="O121" s="144">
        <f t="shared" si="93"/>
        <v>106.76074459705038</v>
      </c>
      <c r="P121" s="144">
        <f t="shared" si="93"/>
        <v>103.94348134368269</v>
      </c>
      <c r="Q121" s="144">
        <f t="shared" si="93"/>
        <v>101.24553722909211</v>
      </c>
      <c r="R121" s="144">
        <f t="shared" si="93"/>
        <v>100.8566886941307</v>
      </c>
      <c r="S121" s="144">
        <f t="shared" si="93"/>
        <v>100</v>
      </c>
      <c r="T121" s="144">
        <f t="shared" si="93"/>
        <v>101.81449917612468</v>
      </c>
      <c r="U121" s="144">
        <f t="shared" si="93"/>
        <v>102.75709589655935</v>
      </c>
      <c r="V121" s="144">
        <f t="shared" si="93"/>
        <v>101.42664989115684</v>
      </c>
      <c r="W121" s="144">
        <f t="shared" si="93"/>
        <v>94.237327195379422</v>
      </c>
      <c r="X121" s="144">
        <f t="shared" si="93"/>
        <v>97.022860180754932</v>
      </c>
      <c r="Y121" s="144">
        <f t="shared" si="93"/>
        <v>99.136418790902454</v>
      </c>
      <c r="Z121" s="144">
        <f t="shared" si="93"/>
        <v>98.077354148755376</v>
      </c>
      <c r="AA121" s="144">
        <f t="shared" si="93"/>
        <v>97.301714923562244</v>
      </c>
      <c r="AB121" s="144">
        <f t="shared" si="93"/>
        <v>98.15156648948782</v>
      </c>
      <c r="AC121" s="144">
        <f t="shared" si="93"/>
        <v>98.351445224683303</v>
      </c>
      <c r="AD121" s="144">
        <f t="shared" si="93"/>
        <v>98.862198220631882</v>
      </c>
      <c r="AE121" s="144">
        <f t="shared" si="93"/>
        <v>99.19599071822077</v>
      </c>
      <c r="AF121" s="122"/>
    </row>
    <row r="122" spans="1:32" ht="15" customHeight="1">
      <c r="A122" s="154"/>
      <c r="B122" s="155" t="s">
        <v>384</v>
      </c>
      <c r="C122" s="156"/>
      <c r="D122" s="156"/>
      <c r="E122" s="157"/>
      <c r="F122" s="158"/>
      <c r="G122" s="158"/>
      <c r="H122" s="158"/>
      <c r="I122" s="158"/>
      <c r="J122" s="158"/>
      <c r="K122" s="158"/>
      <c r="L122" s="159"/>
      <c r="M122" s="79"/>
      <c r="N122" s="79"/>
      <c r="O122" s="91"/>
      <c r="P122" s="91"/>
      <c r="Q122" s="91"/>
      <c r="R122" s="130"/>
      <c r="S122" s="130"/>
      <c r="T122" s="130"/>
      <c r="U122" s="130"/>
      <c r="V122" s="130"/>
      <c r="W122" s="130"/>
      <c r="X122" s="130"/>
      <c r="Y122" s="130"/>
      <c r="Z122" s="130"/>
      <c r="AA122" s="130"/>
      <c r="AB122" s="130"/>
      <c r="AC122" s="130"/>
      <c r="AD122" s="130"/>
      <c r="AE122" s="130"/>
    </row>
    <row r="123" spans="1:32" ht="15" customHeight="1">
      <c r="A123" s="154"/>
      <c r="B123" s="161" t="s">
        <v>585</v>
      </c>
      <c r="C123" s="156"/>
      <c r="D123" s="156"/>
      <c r="E123" s="158"/>
      <c r="F123" s="158"/>
      <c r="G123" s="158"/>
      <c r="H123" s="158"/>
      <c r="I123" s="158"/>
      <c r="J123" s="158"/>
      <c r="K123" s="158"/>
      <c r="L123" s="159"/>
      <c r="M123" s="79"/>
      <c r="N123" s="79"/>
      <c r="O123" s="91"/>
      <c r="P123" s="91"/>
      <c r="Q123" s="91"/>
    </row>
    <row r="124" spans="1:32" ht="15" customHeight="1">
      <c r="B124" s="159" t="s">
        <v>586</v>
      </c>
      <c r="C124" s="156"/>
      <c r="D124" s="156"/>
      <c r="E124" s="162"/>
      <c r="F124" s="162"/>
      <c r="G124" s="162"/>
      <c r="H124" s="162"/>
      <c r="I124" s="162"/>
      <c r="J124" s="162"/>
      <c r="K124" s="163"/>
      <c r="L124" s="159"/>
      <c r="M124" s="79"/>
      <c r="N124" s="79"/>
      <c r="O124" s="91"/>
      <c r="P124" s="91"/>
      <c r="Q124" s="91"/>
    </row>
    <row r="125" spans="1:32" ht="15" customHeight="1">
      <c r="B125" s="159" t="s">
        <v>587</v>
      </c>
      <c r="C125" s="156"/>
      <c r="D125" s="156"/>
      <c r="E125" s="162"/>
      <c r="F125" s="162"/>
      <c r="G125" s="162"/>
      <c r="H125" s="162"/>
      <c r="I125" s="162"/>
      <c r="J125" s="162"/>
      <c r="K125" s="162"/>
      <c r="L125" s="159"/>
      <c r="M125" s="79"/>
      <c r="N125" s="79"/>
      <c r="O125" s="91"/>
      <c r="P125" s="91"/>
      <c r="Q125" s="91"/>
    </row>
    <row r="126" spans="1:32" ht="15" customHeight="1">
      <c r="B126" s="159" t="s">
        <v>588</v>
      </c>
      <c r="C126" s="159"/>
      <c r="D126" s="159"/>
      <c r="E126" s="159"/>
      <c r="F126" s="159"/>
      <c r="G126" s="159"/>
      <c r="H126" s="159"/>
      <c r="I126" s="159"/>
      <c r="J126" s="159"/>
      <c r="K126" s="159"/>
      <c r="L126" s="164"/>
      <c r="M126" s="79"/>
      <c r="N126" s="79"/>
      <c r="O126" s="91"/>
      <c r="P126" s="91"/>
      <c r="Q126" s="91"/>
    </row>
    <row r="127" spans="1:32" ht="15" customHeight="1">
      <c r="B127" s="269" t="s">
        <v>589</v>
      </c>
      <c r="C127" s="269"/>
      <c r="D127" s="269"/>
      <c r="E127" s="269"/>
      <c r="F127" s="269"/>
      <c r="G127" s="269"/>
      <c r="H127" s="269"/>
      <c r="I127" s="159"/>
      <c r="J127" s="159"/>
      <c r="K127" s="159"/>
      <c r="L127" s="164"/>
      <c r="M127" s="79"/>
      <c r="N127" s="79"/>
      <c r="O127" s="91"/>
      <c r="P127" s="91"/>
      <c r="Q127" s="91"/>
    </row>
    <row r="128" spans="1:32" ht="15" customHeight="1">
      <c r="B128" s="270" t="s">
        <v>590</v>
      </c>
      <c r="C128" s="269"/>
      <c r="D128" s="269"/>
      <c r="E128" s="269"/>
      <c r="F128" s="269"/>
      <c r="G128" s="269"/>
      <c r="H128" s="269"/>
      <c r="I128" s="159"/>
      <c r="J128" s="159"/>
      <c r="K128" s="159"/>
      <c r="L128" s="164"/>
      <c r="M128" s="79"/>
      <c r="N128" s="79"/>
      <c r="O128" s="91"/>
      <c r="P128" s="91"/>
      <c r="Q128" s="91"/>
    </row>
    <row r="129" spans="2:17" ht="15" customHeight="1">
      <c r="B129" s="79" t="s">
        <v>591</v>
      </c>
      <c r="C129" s="159"/>
      <c r="D129" s="159"/>
      <c r="E129" s="159"/>
      <c r="F129" s="159"/>
      <c r="G129" s="159"/>
      <c r="H129" s="159"/>
      <c r="I129" s="159"/>
      <c r="J129" s="159"/>
      <c r="K129" s="159"/>
      <c r="L129" s="164"/>
      <c r="M129" s="79"/>
      <c r="N129" s="79"/>
      <c r="O129" s="91"/>
      <c r="P129" s="91"/>
      <c r="Q129" s="91"/>
    </row>
    <row r="130" spans="2:17" ht="12.75" customHeight="1">
      <c r="B130" s="159"/>
      <c r="C130" s="165"/>
      <c r="D130" s="165"/>
      <c r="E130" s="166"/>
      <c r="F130" s="166"/>
      <c r="G130" s="166"/>
      <c r="H130" s="166"/>
      <c r="I130" s="166"/>
      <c r="J130" s="166"/>
      <c r="K130" s="159"/>
      <c r="L130" s="159"/>
      <c r="M130" s="79"/>
      <c r="N130" s="79"/>
      <c r="O130" s="91"/>
      <c r="P130" s="91"/>
      <c r="Q130" s="91"/>
    </row>
    <row r="131" spans="2:17" ht="12.75" customHeight="1">
      <c r="B131" s="159"/>
      <c r="C131" s="165"/>
      <c r="D131" s="165"/>
      <c r="E131" s="166"/>
      <c r="F131" s="166"/>
      <c r="G131" s="166"/>
      <c r="H131" s="166"/>
      <c r="I131" s="166"/>
      <c r="J131" s="166"/>
      <c r="K131" s="159"/>
      <c r="L131" s="159"/>
      <c r="M131" s="79"/>
      <c r="N131" s="91"/>
      <c r="O131" s="167"/>
      <c r="P131" s="167"/>
      <c r="Q131" s="167"/>
    </row>
    <row r="132" spans="2:17" ht="15" customHeight="1">
      <c r="D132" s="168"/>
      <c r="E132" s="168"/>
      <c r="F132" s="168"/>
      <c r="G132" s="168"/>
      <c r="H132" s="168"/>
      <c r="I132" s="168"/>
      <c r="J132" s="168"/>
      <c r="K132" s="168"/>
      <c r="L132" s="168"/>
      <c r="M132" s="168"/>
      <c r="N132" s="168"/>
      <c r="O132" s="168"/>
      <c r="P132" s="168"/>
      <c r="Q132" s="168"/>
    </row>
    <row r="133" spans="2:17" ht="15" customHeight="1">
      <c r="D133" s="168"/>
      <c r="E133" s="168"/>
      <c r="F133" s="168"/>
      <c r="G133" s="168"/>
      <c r="H133" s="168"/>
      <c r="I133" s="168"/>
      <c r="J133" s="168"/>
      <c r="K133" s="168"/>
      <c r="L133" s="168"/>
      <c r="M133" s="168"/>
      <c r="N133" s="168"/>
      <c r="O133" s="168"/>
      <c r="P133" s="168"/>
      <c r="Q133" s="168"/>
    </row>
    <row r="134" spans="2:17">
      <c r="D134" s="168"/>
      <c r="E134" s="168"/>
      <c r="F134" s="168"/>
      <c r="G134" s="168"/>
      <c r="H134" s="168"/>
      <c r="I134" s="168"/>
      <c r="J134" s="168"/>
      <c r="K134" s="168"/>
      <c r="L134" s="168"/>
      <c r="M134" s="168"/>
      <c r="N134" s="168"/>
      <c r="O134" s="168"/>
      <c r="P134" s="168"/>
      <c r="Q134" s="168"/>
    </row>
    <row r="135" spans="2:17">
      <c r="D135" s="168"/>
      <c r="E135" s="168"/>
      <c r="F135" s="168"/>
      <c r="G135" s="168"/>
      <c r="H135" s="168"/>
      <c r="I135" s="168"/>
      <c r="J135" s="168"/>
      <c r="K135" s="168"/>
      <c r="L135" s="168"/>
      <c r="M135" s="168"/>
      <c r="N135" s="168"/>
      <c r="O135" s="168"/>
      <c r="P135" s="168"/>
      <c r="Q135" s="168"/>
    </row>
    <row r="136" spans="2:17">
      <c r="D136" s="168"/>
      <c r="E136" s="168"/>
      <c r="F136" s="168"/>
      <c r="G136" s="168"/>
      <c r="H136" s="168"/>
      <c r="I136" s="168"/>
      <c r="J136" s="168"/>
      <c r="K136" s="168"/>
      <c r="L136" s="168"/>
      <c r="M136" s="168"/>
      <c r="N136" s="168"/>
      <c r="O136" s="168"/>
      <c r="P136" s="168"/>
      <c r="Q136" s="168"/>
    </row>
    <row r="137" spans="2:17">
      <c r="D137" s="168"/>
      <c r="E137" s="168"/>
      <c r="F137" s="168"/>
      <c r="G137" s="168"/>
      <c r="H137" s="168"/>
      <c r="I137" s="168"/>
      <c r="J137" s="168"/>
      <c r="K137" s="168"/>
      <c r="L137" s="168"/>
      <c r="M137" s="168"/>
      <c r="N137" s="168"/>
      <c r="O137" s="168"/>
      <c r="P137" s="168"/>
      <c r="Q137" s="168"/>
    </row>
    <row r="139" spans="2:17">
      <c r="B139" s="105"/>
    </row>
    <row r="140" spans="2:17">
      <c r="B140" s="105"/>
    </row>
  </sheetData>
  <mergeCells count="2">
    <mergeCell ref="D34:H34"/>
    <mergeCell ref="D77:H77"/>
  </mergeCells>
  <printOptions horizontalCentered="1"/>
  <pageMargins left="0.59055118110236227" right="0.19685039370078741" top="0.59055118110236227" bottom="0.59055118110236227" header="0.11811023622047245" footer="0.11811023622047245"/>
  <pageSetup paperSize="9" scale="65" firstPageNumber="4" fitToWidth="2" fitToHeight="2" pageOrder="overThenDown" orientation="portrait" useFirstPageNumber="1" r:id="rId1"/>
  <headerFooter alignWithMargins="0">
    <oddFooter>&amp;L&amp;"MetaNormalLF-Roman,Standard"&amp;10Statistisches Bundesamt, Tabellen zu den UGR, Teil 1, 2018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F355"/>
  <sheetViews>
    <sheetView workbookViewId="0"/>
  </sheetViews>
  <sheetFormatPr baseColWidth="10" defaultRowHeight="12.75"/>
  <cols>
    <col min="1" max="1" width="58" style="91" customWidth="1"/>
    <col min="2" max="2" width="10.7109375" style="91" customWidth="1"/>
    <col min="3" max="7" width="9.7109375" style="91" hidden="1" customWidth="1"/>
    <col min="8" max="8" width="10.5703125" style="91" customWidth="1"/>
    <col min="9" max="12" width="10.5703125" style="91" hidden="1" customWidth="1"/>
    <col min="13" max="13" width="10.5703125" style="91" customWidth="1"/>
    <col min="14" max="17" width="10.5703125" style="91" hidden="1" customWidth="1"/>
    <col min="18" max="18" width="10.5703125" style="91" customWidth="1"/>
    <col min="19" max="19" width="11" style="91" hidden="1" customWidth="1"/>
    <col min="20" max="20" width="12" style="91" hidden="1" customWidth="1"/>
    <col min="21" max="22" width="11" style="91" hidden="1" customWidth="1"/>
    <col min="23" max="23" width="11" style="91" customWidth="1"/>
    <col min="24" max="27" width="11" style="91" hidden="1" customWidth="1"/>
    <col min="28" max="30" width="11" style="91" customWidth="1"/>
    <col min="31" max="16384" width="11.42578125" style="91"/>
  </cols>
  <sheetData>
    <row r="1" spans="1:31" ht="18" customHeight="1">
      <c r="A1" s="297" t="s">
        <v>655</v>
      </c>
      <c r="B1" s="278"/>
      <c r="C1" s="278"/>
      <c r="D1" s="278"/>
      <c r="E1" s="278"/>
      <c r="F1" s="278"/>
      <c r="I1" s="278"/>
      <c r="J1" s="278"/>
      <c r="K1" s="278"/>
      <c r="L1" s="278"/>
      <c r="M1" s="278"/>
    </row>
    <row r="2" spans="1:31" ht="18" customHeight="1">
      <c r="A2" s="298"/>
      <c r="B2" s="104"/>
      <c r="C2" s="104"/>
      <c r="D2" s="280"/>
      <c r="E2" s="280"/>
      <c r="F2" s="280"/>
      <c r="G2" s="281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W2" s="279"/>
      <c r="X2" s="279"/>
      <c r="Y2" s="279"/>
      <c r="Z2" s="279"/>
      <c r="AA2" s="279"/>
      <c r="AB2" s="279"/>
      <c r="AC2" s="279"/>
      <c r="AD2" s="279"/>
    </row>
    <row r="3" spans="1:31" ht="15" customHeight="1">
      <c r="G3" s="282"/>
      <c r="H3" s="282"/>
      <c r="AC3" s="283"/>
      <c r="AD3" s="283"/>
    </row>
    <row r="4" spans="1:31" ht="27" customHeight="1">
      <c r="A4" s="237" t="s">
        <v>316</v>
      </c>
      <c r="B4" s="194" t="s">
        <v>317</v>
      </c>
      <c r="C4" s="194">
        <v>1990</v>
      </c>
      <c r="D4" s="194">
        <v>1991</v>
      </c>
      <c r="E4" s="194">
        <v>1992</v>
      </c>
      <c r="F4" s="194">
        <v>1993</v>
      </c>
      <c r="G4" s="194">
        <v>1994</v>
      </c>
      <c r="H4" s="194">
        <v>1995</v>
      </c>
      <c r="I4" s="237">
        <v>1996</v>
      </c>
      <c r="J4" s="194">
        <v>1997</v>
      </c>
      <c r="K4" s="194">
        <v>1998</v>
      </c>
      <c r="L4" s="194">
        <v>1999</v>
      </c>
      <c r="M4" s="238">
        <v>2000</v>
      </c>
      <c r="N4" s="238">
        <v>2001</v>
      </c>
      <c r="O4" s="238">
        <v>2002</v>
      </c>
      <c r="P4" s="238">
        <v>2003</v>
      </c>
      <c r="Q4" s="238">
        <v>2004</v>
      </c>
      <c r="R4" s="238">
        <v>2005</v>
      </c>
      <c r="S4" s="238">
        <v>2006</v>
      </c>
      <c r="T4" s="194">
        <v>2007</v>
      </c>
      <c r="U4" s="238">
        <v>2008</v>
      </c>
      <c r="V4" s="238">
        <v>2009</v>
      </c>
      <c r="W4" s="238">
        <v>2010</v>
      </c>
      <c r="X4" s="238">
        <v>2011</v>
      </c>
      <c r="Y4" s="238">
        <v>2012</v>
      </c>
      <c r="Z4" s="238">
        <v>2013</v>
      </c>
      <c r="AA4" s="238">
        <v>2014</v>
      </c>
      <c r="AB4" s="238">
        <v>2015</v>
      </c>
      <c r="AC4" s="194">
        <v>2016</v>
      </c>
      <c r="AD4" s="238">
        <v>2017</v>
      </c>
    </row>
    <row r="5" spans="1:31" s="79" customFormat="1" ht="30" customHeight="1">
      <c r="A5" s="284"/>
      <c r="B5" s="285"/>
      <c r="D5" s="323"/>
      <c r="E5" s="323"/>
      <c r="F5" s="323"/>
      <c r="G5" s="324"/>
      <c r="H5" s="325" t="s">
        <v>598</v>
      </c>
      <c r="I5" s="245"/>
      <c r="J5" s="245"/>
      <c r="K5" s="245"/>
      <c r="L5" s="245"/>
      <c r="M5" s="245"/>
      <c r="N5" s="245"/>
      <c r="O5" s="245"/>
      <c r="P5" s="245"/>
      <c r="Q5" s="245"/>
      <c r="R5" s="245"/>
      <c r="S5" s="245"/>
      <c r="T5" s="245"/>
      <c r="U5" s="245"/>
      <c r="V5" s="245"/>
      <c r="W5" s="245"/>
      <c r="X5" s="245"/>
      <c r="Y5" s="245"/>
      <c r="Z5" s="245"/>
      <c r="AA5" s="245"/>
      <c r="AB5" s="245"/>
      <c r="AC5" s="245"/>
      <c r="AD5" s="277"/>
    </row>
    <row r="6" spans="1:31" s="74" customFormat="1" ht="15" customHeight="1">
      <c r="A6" s="299" t="s">
        <v>634</v>
      </c>
      <c r="B6" s="288" t="s">
        <v>599</v>
      </c>
      <c r="C6" s="308" t="s">
        <v>352</v>
      </c>
      <c r="D6" s="302">
        <v>80274.563999999998</v>
      </c>
      <c r="E6" s="302">
        <v>80974.631999999998</v>
      </c>
      <c r="F6" s="302">
        <v>81338.092999999993</v>
      </c>
      <c r="G6" s="302">
        <v>81538.603000000003</v>
      </c>
      <c r="H6" s="302">
        <v>81817.498999999996</v>
      </c>
      <c r="I6" s="302">
        <v>82012.161999999997</v>
      </c>
      <c r="J6" s="302">
        <v>82057.379000000001</v>
      </c>
      <c r="K6" s="302">
        <v>82037.010999999999</v>
      </c>
      <c r="L6" s="302">
        <v>82163.475000000006</v>
      </c>
      <c r="M6" s="302">
        <v>82259.53</v>
      </c>
      <c r="N6" s="302">
        <v>82440.3</v>
      </c>
      <c r="O6" s="302">
        <v>82536.679999999993</v>
      </c>
      <c r="P6" s="302">
        <v>82531.671000000002</v>
      </c>
      <c r="Q6" s="302">
        <v>82500.849000000002</v>
      </c>
      <c r="R6" s="302">
        <v>82437.994999999995</v>
      </c>
      <c r="S6" s="302">
        <v>82314.906000000003</v>
      </c>
      <c r="T6" s="302">
        <v>82217.837</v>
      </c>
      <c r="U6" s="302">
        <v>82002.356</v>
      </c>
      <c r="V6" s="302">
        <v>81802.3</v>
      </c>
      <c r="W6" s="303">
        <v>81751.601999999999</v>
      </c>
      <c r="X6" s="303">
        <v>80327.899999999994</v>
      </c>
      <c r="Y6" s="303">
        <v>80523.7</v>
      </c>
      <c r="Z6" s="303">
        <v>80767.5</v>
      </c>
      <c r="AA6" s="303">
        <v>81197.5</v>
      </c>
      <c r="AB6" s="303">
        <v>82175.7</v>
      </c>
      <c r="AC6" s="303">
        <v>82521.7</v>
      </c>
      <c r="AD6" s="303">
        <v>82792.399999999994</v>
      </c>
      <c r="AE6" s="286"/>
    </row>
    <row r="7" spans="1:31" s="74" customFormat="1" ht="15" customHeight="1">
      <c r="A7" s="299" t="s">
        <v>635</v>
      </c>
      <c r="B7" s="288" t="s">
        <v>599</v>
      </c>
      <c r="C7" s="308" t="s">
        <v>352</v>
      </c>
      <c r="D7" s="304">
        <v>35367</v>
      </c>
      <c r="E7" s="304">
        <v>35832.5</v>
      </c>
      <c r="F7" s="304">
        <v>36346.25</v>
      </c>
      <c r="G7" s="304">
        <v>36755.75</v>
      </c>
      <c r="H7" s="304">
        <v>37023.75</v>
      </c>
      <c r="I7" s="304">
        <v>37325</v>
      </c>
      <c r="J7" s="304">
        <v>37475.75</v>
      </c>
      <c r="K7" s="304">
        <v>37597.75</v>
      </c>
      <c r="L7" s="304">
        <v>37877.25</v>
      </c>
      <c r="M7" s="304">
        <v>38207</v>
      </c>
      <c r="N7" s="304">
        <v>38521.5</v>
      </c>
      <c r="O7" s="304">
        <v>38774.5</v>
      </c>
      <c r="P7" s="304">
        <v>38988.5</v>
      </c>
      <c r="Q7" s="304">
        <v>39136</v>
      </c>
      <c r="R7" s="304">
        <v>39178</v>
      </c>
      <c r="S7" s="304">
        <v>39767</v>
      </c>
      <c r="T7" s="304">
        <v>39722</v>
      </c>
      <c r="U7" s="304">
        <v>40076</v>
      </c>
      <c r="V7" s="304">
        <v>40189</v>
      </c>
      <c r="W7" s="304">
        <v>40301</v>
      </c>
      <c r="X7" s="304">
        <v>39510</v>
      </c>
      <c r="Y7" s="304">
        <v>39707</v>
      </c>
      <c r="Z7" s="304">
        <v>39933</v>
      </c>
      <c r="AA7" s="304">
        <v>40222</v>
      </c>
      <c r="AB7" s="304">
        <v>40773</v>
      </c>
      <c r="AC7" s="304">
        <v>40959</v>
      </c>
      <c r="AD7" s="304">
        <v>41304</v>
      </c>
      <c r="AE7" s="287"/>
    </row>
    <row r="8" spans="1:31" s="74" customFormat="1" ht="15" customHeight="1">
      <c r="A8" s="299" t="s">
        <v>600</v>
      </c>
      <c r="B8" s="288" t="s">
        <v>601</v>
      </c>
      <c r="C8" s="308" t="s">
        <v>352</v>
      </c>
      <c r="D8" s="302">
        <v>2771.0082033645699</v>
      </c>
      <c r="E8" s="302">
        <v>2806.0499374673473</v>
      </c>
      <c r="F8" s="302">
        <v>2845.9318675507038</v>
      </c>
      <c r="G8" s="302">
        <v>2896.5080693104492</v>
      </c>
      <c r="H8" s="302">
        <v>2955.0739743629238</v>
      </c>
      <c r="I8" s="302">
        <v>3014.0137709733481</v>
      </c>
      <c r="J8" s="302">
        <v>3072.053133865822</v>
      </c>
      <c r="K8" s="302">
        <v>3128.7926347281473</v>
      </c>
      <c r="L8" s="302">
        <v>3182.1727999435761</v>
      </c>
      <c r="M8" s="302">
        <v>3233.5541321650398</v>
      </c>
      <c r="N8" s="302">
        <v>3277.7945328035112</v>
      </c>
      <c r="O8" s="302">
        <v>3314.1525007521791</v>
      </c>
      <c r="P8" s="302">
        <v>3348.7954958831579</v>
      </c>
      <c r="Q8" s="302">
        <v>3382.8307878433898</v>
      </c>
      <c r="R8" s="302">
        <v>3415.8083220129365</v>
      </c>
      <c r="S8" s="302">
        <v>3446.0623840974849</v>
      </c>
      <c r="T8" s="302">
        <v>3472.6963527773219</v>
      </c>
      <c r="U8" s="302">
        <v>3494.4743434563693</v>
      </c>
      <c r="V8" s="302">
        <v>3512.6573530388928</v>
      </c>
      <c r="W8" s="303">
        <v>3530.4057119840918</v>
      </c>
      <c r="X8" s="302">
        <v>3550.7321298211837</v>
      </c>
      <c r="Y8" s="302">
        <v>3570.7411433328293</v>
      </c>
      <c r="Z8" s="302">
        <v>3591.9463699307062</v>
      </c>
      <c r="AA8" s="302">
        <v>3615.0846039231401</v>
      </c>
      <c r="AB8" s="302">
        <v>3639.8077793039824</v>
      </c>
      <c r="AC8" s="302">
        <v>3665.1895352235333</v>
      </c>
      <c r="AD8" s="302">
        <v>3691.9172311494603</v>
      </c>
    </row>
    <row r="9" spans="1:31" s="74" customFormat="1" ht="15" customHeight="1">
      <c r="A9" s="299" t="s">
        <v>636</v>
      </c>
      <c r="B9" s="288">
        <v>1000</v>
      </c>
      <c r="C9" s="305">
        <v>33856</v>
      </c>
      <c r="D9" s="305">
        <v>34174</v>
      </c>
      <c r="E9" s="305">
        <v>34547</v>
      </c>
      <c r="F9" s="305">
        <v>34989</v>
      </c>
      <c r="G9" s="305">
        <v>35371</v>
      </c>
      <c r="H9" s="305">
        <v>35954.317000000003</v>
      </c>
      <c r="I9" s="305">
        <v>36492.322999999997</v>
      </c>
      <c r="J9" s="305">
        <v>37050.368999999999</v>
      </c>
      <c r="K9" s="305">
        <v>37529.144</v>
      </c>
      <c r="L9" s="305">
        <v>37984.298000000003</v>
      </c>
      <c r="M9" s="305">
        <v>38383.644999999997</v>
      </c>
      <c r="N9" s="305">
        <v>38681.800999999999</v>
      </c>
      <c r="O9" s="305">
        <v>38924.836000000003</v>
      </c>
      <c r="P9" s="305">
        <v>39141.542999999998</v>
      </c>
      <c r="Q9" s="306">
        <v>39362.266000000003</v>
      </c>
      <c r="R9" s="306">
        <v>39551.203000000001</v>
      </c>
      <c r="S9" s="306">
        <v>39753.733</v>
      </c>
      <c r="T9" s="306">
        <v>39918.192000000003</v>
      </c>
      <c r="U9" s="306">
        <v>40057.281999999999</v>
      </c>
      <c r="V9" s="306">
        <v>40183.563000000002</v>
      </c>
      <c r="W9" s="306">
        <v>41223.25</v>
      </c>
      <c r="X9" s="306">
        <v>40630.302000000003</v>
      </c>
      <c r="Y9" s="306">
        <v>40805.805</v>
      </c>
      <c r="Z9" s="306">
        <v>40995.141000000003</v>
      </c>
      <c r="AA9" s="306">
        <v>41221.21</v>
      </c>
      <c r="AB9" s="306">
        <v>41446.269</v>
      </c>
      <c r="AC9" s="306">
        <v>41703.347000000002</v>
      </c>
      <c r="AD9" s="306">
        <v>41968.065999999999</v>
      </c>
    </row>
    <row r="10" spans="1:31" s="74" customFormat="1" ht="15" customHeight="1">
      <c r="A10" s="299" t="s">
        <v>602</v>
      </c>
      <c r="B10" s="288" t="s">
        <v>477</v>
      </c>
      <c r="C10" s="308" t="s">
        <v>352</v>
      </c>
      <c r="D10" s="305">
        <f>'1.1'!C10</f>
        <v>857.85</v>
      </c>
      <c r="E10" s="305">
        <f>'1.1'!D10</f>
        <v>918.11500000000001</v>
      </c>
      <c r="F10" s="305">
        <f>'1.1'!E10</f>
        <v>955.73900000000003</v>
      </c>
      <c r="G10" s="305">
        <f>'1.1'!F10</f>
        <v>990.63</v>
      </c>
      <c r="H10" s="305">
        <f>'1.1'!G10</f>
        <v>1021.579</v>
      </c>
      <c r="I10" s="305">
        <f>'1.1'!H10</f>
        <v>1046.2940000000001</v>
      </c>
      <c r="J10" s="305">
        <f>'1.1'!I10</f>
        <v>1066.7860000000001</v>
      </c>
      <c r="K10" s="305">
        <f>'1.1'!J10</f>
        <v>1084.941</v>
      </c>
      <c r="L10" s="305">
        <f>'1.1'!K10</f>
        <v>1113.5319999999999</v>
      </c>
      <c r="M10" s="305">
        <f>'1.1'!L10</f>
        <v>1144.713</v>
      </c>
      <c r="N10" s="305">
        <f>'1.1'!M10</f>
        <v>1184.3520000000001</v>
      </c>
      <c r="O10" s="305">
        <f>'1.1'!N10</f>
        <v>1188.7139999999999</v>
      </c>
      <c r="P10" s="305">
        <f>'1.1'!O10</f>
        <v>1208.4580000000001</v>
      </c>
      <c r="Q10" s="305">
        <f>'1.1'!P10</f>
        <v>1232.1479999999999</v>
      </c>
      <c r="R10" s="305">
        <f>'1.1'!Q10</f>
        <v>1258.4690000000001</v>
      </c>
      <c r="S10" s="305">
        <f>'1.1'!R10</f>
        <v>1294.2629999999999</v>
      </c>
      <c r="T10" s="305">
        <f>'1.1'!S10</f>
        <v>1314.268</v>
      </c>
      <c r="U10" s="305">
        <f>'1.1'!T10</f>
        <v>1343.2439999999999</v>
      </c>
      <c r="V10" s="305">
        <f>'1.1'!U10</f>
        <v>1340.434</v>
      </c>
      <c r="W10" s="305">
        <f>'1.1'!V10</f>
        <v>1372.877</v>
      </c>
      <c r="X10" s="305">
        <f>'1.1'!W10</f>
        <v>1418.51</v>
      </c>
      <c r="Y10" s="305">
        <f>'1.1'!X10</f>
        <v>1455.2550000000001</v>
      </c>
      <c r="Z10" s="305">
        <f>'1.1'!Y10</f>
        <v>1472.4359999999999</v>
      </c>
      <c r="AA10" s="305">
        <f>'1.1'!Z10</f>
        <v>1503.498</v>
      </c>
      <c r="AB10" s="305">
        <f>'1.1'!AA10</f>
        <v>1540.2750000000001</v>
      </c>
      <c r="AC10" s="305">
        <f>'1.1'!AB10</f>
        <v>1582.923</v>
      </c>
      <c r="AD10" s="305">
        <f>'1.1'!AC10</f>
        <v>1636.8150000000001</v>
      </c>
      <c r="AE10" s="124"/>
    </row>
    <row r="11" spans="1:31" s="74" customFormat="1" ht="24">
      <c r="A11" s="299" t="s">
        <v>603</v>
      </c>
      <c r="B11" s="316" t="s">
        <v>604</v>
      </c>
      <c r="C11" s="308" t="s">
        <v>352</v>
      </c>
      <c r="D11" s="315">
        <f>'1.1'!C11</f>
        <v>85.556814669825897</v>
      </c>
      <c r="E11" s="315">
        <f>'1.1'!D11</f>
        <v>87.720201916142997</v>
      </c>
      <c r="F11" s="315">
        <f>'1.1'!E11</f>
        <v>87.864427732564138</v>
      </c>
      <c r="G11" s="315">
        <f>'1.1'!F11</f>
        <v>89.110950860203985</v>
      </c>
      <c r="H11" s="315">
        <f>'1.1'!G11</f>
        <v>90.604718244565788</v>
      </c>
      <c r="I11" s="315">
        <f>'1.1'!H11</f>
        <v>91.964561656536532</v>
      </c>
      <c r="J11" s="315">
        <f>'1.1'!I11</f>
        <v>92.747501802822711</v>
      </c>
      <c r="K11" s="315">
        <f>'1.1'!J11</f>
        <v>93.942515710312151</v>
      </c>
      <c r="L11" s="315">
        <f>'1.1'!K11</f>
        <v>96.136808488719481</v>
      </c>
      <c r="M11" s="315">
        <f>'1.1'!L11</f>
        <v>98.104460698465033</v>
      </c>
      <c r="N11" s="315">
        <f>'1.1'!M11</f>
        <v>99.866076027608955</v>
      </c>
      <c r="O11" s="315">
        <f>'1.1'!N11</f>
        <v>98.918306376841457</v>
      </c>
      <c r="P11" s="315">
        <f>'1.1'!O11</f>
        <v>98.640156588029257</v>
      </c>
      <c r="Q11" s="315">
        <f>'1.1'!P11</f>
        <v>99.340681982074813</v>
      </c>
      <c r="R11" s="309">
        <f>'1.1'!Q11</f>
        <v>100</v>
      </c>
      <c r="S11" s="315">
        <f>'1.1'!R11</f>
        <v>101.75131348511384</v>
      </c>
      <c r="T11" s="315">
        <f>'1.1'!S11</f>
        <v>101.6173895127228</v>
      </c>
      <c r="U11" s="315">
        <f>'1.1'!T11</f>
        <v>102.12217987019676</v>
      </c>
      <c r="V11" s="315">
        <f>'1.1'!U11</f>
        <v>102.41063150303904</v>
      </c>
      <c r="W11" s="315">
        <f>'1.1'!V11</f>
        <v>103.01844030081386</v>
      </c>
      <c r="X11" s="315">
        <f>'1.1'!W11</f>
        <v>104.35768002472443</v>
      </c>
      <c r="Y11" s="315">
        <f>'1.1'!X11</f>
        <v>105.58359946430411</v>
      </c>
      <c r="Z11" s="315">
        <f>'1.1'!Y11</f>
        <v>105.7587308128155</v>
      </c>
      <c r="AA11" s="315">
        <f>'1.1'!Z11</f>
        <v>107.03615947254559</v>
      </c>
      <c r="AB11" s="315">
        <f>'1.1'!AA11</f>
        <v>109.10683012259194</v>
      </c>
      <c r="AC11" s="315">
        <f>'1.1'!AB11</f>
        <v>111.39383949727002</v>
      </c>
      <c r="AD11" s="315">
        <f>'1.1'!AC11</f>
        <v>113.39239723910579</v>
      </c>
      <c r="AE11" s="124"/>
    </row>
    <row r="12" spans="1:31" s="74" customFormat="1" ht="15" customHeight="1">
      <c r="A12" s="200" t="s">
        <v>605</v>
      </c>
      <c r="B12" s="301"/>
      <c r="C12" s="310"/>
      <c r="D12" s="311"/>
      <c r="E12" s="311"/>
      <c r="F12" s="311"/>
      <c r="G12" s="311"/>
      <c r="H12" s="312"/>
      <c r="I12" s="311"/>
      <c r="J12" s="311"/>
      <c r="K12" s="311"/>
      <c r="L12" s="311"/>
      <c r="M12" s="311"/>
      <c r="N12" s="311"/>
      <c r="O12" s="311"/>
      <c r="P12" s="311"/>
      <c r="Q12" s="311"/>
      <c r="R12" s="311"/>
      <c r="S12" s="311"/>
      <c r="T12" s="311"/>
      <c r="U12" s="311"/>
      <c r="V12" s="311"/>
      <c r="W12" s="311"/>
      <c r="X12" s="311"/>
      <c r="Y12" s="311"/>
      <c r="Z12" s="311"/>
      <c r="AA12" s="311"/>
      <c r="AB12" s="311"/>
      <c r="AC12" s="311"/>
      <c r="AD12" s="311"/>
    </row>
    <row r="13" spans="1:31" s="74" customFormat="1" ht="15" customHeight="1">
      <c r="A13" s="300" t="s">
        <v>606</v>
      </c>
      <c r="B13" s="288" t="s">
        <v>477</v>
      </c>
      <c r="C13" s="308" t="s">
        <v>352</v>
      </c>
      <c r="D13" s="302">
        <v>50112</v>
      </c>
      <c r="E13" s="302">
        <v>56730</v>
      </c>
      <c r="F13" s="302">
        <v>65869</v>
      </c>
      <c r="G13" s="302">
        <v>72426</v>
      </c>
      <c r="H13" s="302">
        <v>77454</v>
      </c>
      <c r="I13" s="302">
        <v>81299</v>
      </c>
      <c r="J13" s="302">
        <v>84932</v>
      </c>
      <c r="K13" s="302">
        <v>86774</v>
      </c>
      <c r="L13" s="302">
        <v>89440</v>
      </c>
      <c r="M13" s="302">
        <v>92166</v>
      </c>
      <c r="N13" s="302">
        <v>93806</v>
      </c>
      <c r="O13" s="302">
        <v>95484</v>
      </c>
      <c r="P13" s="302">
        <v>96886</v>
      </c>
      <c r="Q13" s="302">
        <v>98146</v>
      </c>
      <c r="R13" s="302">
        <v>99469</v>
      </c>
      <c r="S13" s="302">
        <v>100753</v>
      </c>
      <c r="T13" s="302">
        <v>102007</v>
      </c>
      <c r="U13" s="302">
        <v>103274</v>
      </c>
      <c r="V13" s="302">
        <v>104307</v>
      </c>
      <c r="W13" s="302">
        <v>105368</v>
      </c>
      <c r="X13" s="302">
        <v>106701</v>
      </c>
      <c r="Y13" s="302">
        <v>108051</v>
      </c>
      <c r="Z13" s="302">
        <v>109584</v>
      </c>
      <c r="AA13" s="302">
        <v>111358</v>
      </c>
      <c r="AB13" s="302">
        <v>112985</v>
      </c>
      <c r="AC13" s="302">
        <v>114661</v>
      </c>
      <c r="AD13" s="302">
        <v>116750</v>
      </c>
      <c r="AE13" s="124"/>
    </row>
    <row r="14" spans="1:31" s="74" customFormat="1" ht="15" customHeight="1">
      <c r="A14" s="300" t="s">
        <v>607</v>
      </c>
      <c r="B14" s="288" t="s">
        <v>477</v>
      </c>
      <c r="C14" s="308" t="s">
        <v>352</v>
      </c>
      <c r="D14" s="302">
        <v>58040</v>
      </c>
      <c r="E14" s="302">
        <v>64736.999999999993</v>
      </c>
      <c r="F14" s="302">
        <v>73465</v>
      </c>
      <c r="G14" s="302">
        <v>80648</v>
      </c>
      <c r="H14" s="302">
        <v>86786</v>
      </c>
      <c r="I14" s="302">
        <v>91306</v>
      </c>
      <c r="J14" s="302">
        <v>95544</v>
      </c>
      <c r="K14" s="302">
        <v>98136</v>
      </c>
      <c r="L14" s="302">
        <v>100887</v>
      </c>
      <c r="M14" s="302">
        <v>103517</v>
      </c>
      <c r="N14" s="302">
        <v>106487</v>
      </c>
      <c r="O14" s="302">
        <v>109583</v>
      </c>
      <c r="P14" s="302">
        <v>112284</v>
      </c>
      <c r="Q14" s="302">
        <v>114816</v>
      </c>
      <c r="R14" s="302">
        <v>117483</v>
      </c>
      <c r="S14" s="302">
        <v>120160</v>
      </c>
      <c r="T14" s="302">
        <v>122870</v>
      </c>
      <c r="U14" s="302">
        <v>125575</v>
      </c>
      <c r="V14" s="302">
        <v>127977</v>
      </c>
      <c r="W14" s="302">
        <v>130518</v>
      </c>
      <c r="X14" s="302">
        <v>133677</v>
      </c>
      <c r="Y14" s="302">
        <v>136795</v>
      </c>
      <c r="Z14" s="302">
        <v>141109</v>
      </c>
      <c r="AA14" s="302">
        <v>146178</v>
      </c>
      <c r="AB14" s="302">
        <v>150024</v>
      </c>
      <c r="AC14" s="302">
        <v>153881</v>
      </c>
      <c r="AD14" s="302">
        <v>158302</v>
      </c>
      <c r="AE14" s="124"/>
    </row>
    <row r="15" spans="1:31" s="74" customFormat="1" ht="15" customHeight="1">
      <c r="A15" s="300" t="s">
        <v>647</v>
      </c>
      <c r="B15" s="288" t="s">
        <v>519</v>
      </c>
      <c r="C15" s="308" t="s">
        <v>352</v>
      </c>
      <c r="D15" s="315">
        <v>75.677838919459731</v>
      </c>
      <c r="E15" s="315">
        <v>79.169584792396179</v>
      </c>
      <c r="F15" s="315">
        <v>83.821910955477748</v>
      </c>
      <c r="G15" s="315">
        <v>87.353676838419219</v>
      </c>
      <c r="H15" s="315">
        <v>89.584792396198097</v>
      </c>
      <c r="I15" s="315">
        <v>91.195597798899456</v>
      </c>
      <c r="J15" s="315">
        <v>92.976488244122066</v>
      </c>
      <c r="K15" s="315">
        <v>94.12706353176587</v>
      </c>
      <c r="L15" s="315">
        <v>96.208104052026016</v>
      </c>
      <c r="M15" s="315">
        <v>97.988994497248612</v>
      </c>
      <c r="N15" s="315">
        <v>98.679339669834903</v>
      </c>
      <c r="O15" s="315">
        <v>99.029514757378692</v>
      </c>
      <c r="P15" s="315">
        <v>99.27963981990996</v>
      </c>
      <c r="Q15" s="315">
        <v>99.619809904952476</v>
      </c>
      <c r="R15" s="302">
        <v>100</v>
      </c>
      <c r="S15" s="315">
        <v>100.15007503751876</v>
      </c>
      <c r="T15" s="315">
        <v>100.19009504752377</v>
      </c>
      <c r="U15" s="315">
        <v>100.23011505752876</v>
      </c>
      <c r="V15" s="315">
        <v>100.13006503251624</v>
      </c>
      <c r="W15" s="315">
        <v>100.05002501250627</v>
      </c>
      <c r="X15" s="315">
        <v>100.05002501250627</v>
      </c>
      <c r="Y15" s="315">
        <v>100.05002501250627</v>
      </c>
      <c r="Z15" s="315">
        <v>100.16008004002002</v>
      </c>
      <c r="AA15" s="315">
        <v>100.07003501750876</v>
      </c>
      <c r="AB15" s="315">
        <v>100.27013506753377</v>
      </c>
      <c r="AC15" s="315">
        <v>100.46023011505751</v>
      </c>
      <c r="AD15" s="315">
        <v>100.58029014507252</v>
      </c>
      <c r="AE15" s="124"/>
    </row>
    <row r="16" spans="1:31" s="74" customFormat="1" ht="15" customHeight="1">
      <c r="A16" s="300" t="s">
        <v>648</v>
      </c>
      <c r="B16" s="316" t="s">
        <v>519</v>
      </c>
      <c r="C16" s="308" t="s">
        <v>352</v>
      </c>
      <c r="D16" s="315">
        <v>72.495274102079392</v>
      </c>
      <c r="E16" s="315">
        <v>75.42533081285444</v>
      </c>
      <c r="F16" s="315">
        <v>79.206049149338369</v>
      </c>
      <c r="G16" s="315">
        <v>82.356647763074989</v>
      </c>
      <c r="H16" s="315">
        <v>85.066162570888466</v>
      </c>
      <c r="I16" s="315">
        <v>86.704473850031505</v>
      </c>
      <c r="J16" s="315">
        <v>88.615837009031722</v>
      </c>
      <c r="K16" s="315">
        <v>90.054610375971436</v>
      </c>
      <c r="L16" s="315">
        <v>91.671917664356243</v>
      </c>
      <c r="M16" s="315">
        <v>93.058181054400336</v>
      </c>
      <c r="N16" s="315">
        <v>94.780508296576343</v>
      </c>
      <c r="O16" s="315">
        <v>96.229783658895187</v>
      </c>
      <c r="P16" s="315">
        <v>97.395505145977737</v>
      </c>
      <c r="Q16" s="315">
        <v>98.655744591472384</v>
      </c>
      <c r="R16" s="302">
        <v>100</v>
      </c>
      <c r="S16" s="315">
        <v>101.12371350556606</v>
      </c>
      <c r="T16" s="315">
        <v>102.1424070573409</v>
      </c>
      <c r="U16" s="315">
        <v>103.18210459987398</v>
      </c>
      <c r="V16" s="315">
        <v>104.06427221172024</v>
      </c>
      <c r="W16" s="315">
        <v>105.01995379122033</v>
      </c>
      <c r="X16" s="315">
        <v>106.26969124133585</v>
      </c>
      <c r="Y16" s="315">
        <v>107.43541272841838</v>
      </c>
      <c r="Z16" s="315">
        <v>109.46229783658896</v>
      </c>
      <c r="AA16" s="315">
        <v>111.48918294475951</v>
      </c>
      <c r="AB16" s="315">
        <v>112.98046628859484</v>
      </c>
      <c r="AC16" s="315">
        <v>114.40873766015542</v>
      </c>
      <c r="AD16" s="315">
        <v>115.77399705944129</v>
      </c>
      <c r="AE16" s="124"/>
    </row>
    <row r="17" spans="1:31" s="74" customFormat="1" ht="15" customHeight="1">
      <c r="A17" s="299" t="s">
        <v>25</v>
      </c>
      <c r="B17" s="288" t="s">
        <v>351</v>
      </c>
      <c r="C17" s="308" t="s">
        <v>352</v>
      </c>
      <c r="D17" s="302">
        <v>3550</v>
      </c>
      <c r="E17" s="302">
        <v>3490.75</v>
      </c>
      <c r="F17" s="302">
        <v>3431.5</v>
      </c>
      <c r="G17" s="302">
        <v>3372.25</v>
      </c>
      <c r="H17" s="302">
        <v>3313</v>
      </c>
      <c r="I17" s="302">
        <v>3292</v>
      </c>
      <c r="J17" s="302">
        <v>3271</v>
      </c>
      <c r="K17" s="302">
        <v>3250</v>
      </c>
      <c r="L17" s="302">
        <v>3241.3141812861754</v>
      </c>
      <c r="M17" s="302">
        <v>3232.6283625723509</v>
      </c>
      <c r="N17" s="302">
        <v>3223.9425438585263</v>
      </c>
      <c r="O17" s="308" t="s">
        <v>352</v>
      </c>
      <c r="P17" s="308" t="s">
        <v>352</v>
      </c>
      <c r="Q17" s="302">
        <v>3209.2106467968169</v>
      </c>
      <c r="R17" s="308" t="s">
        <v>352</v>
      </c>
      <c r="S17" s="308" t="s">
        <v>352</v>
      </c>
      <c r="T17" s="302">
        <v>3103.1568004360715</v>
      </c>
      <c r="U17" s="308" t="s">
        <v>352</v>
      </c>
      <c r="V17" s="308" t="s">
        <v>352</v>
      </c>
      <c r="W17" s="304">
        <v>3004.0730878095383</v>
      </c>
      <c r="X17" s="308" t="s">
        <v>352</v>
      </c>
      <c r="Y17" s="308" t="s">
        <v>352</v>
      </c>
      <c r="Z17" s="304">
        <v>2967.0300238538575</v>
      </c>
      <c r="AA17" s="308" t="s">
        <v>352</v>
      </c>
      <c r="AB17" s="308" t="s">
        <v>352</v>
      </c>
      <c r="AC17" s="304">
        <v>3113.4434950271607</v>
      </c>
      <c r="AD17" s="305" t="s">
        <v>350</v>
      </c>
      <c r="AE17" s="287"/>
    </row>
    <row r="18" spans="1:31" s="74" customFormat="1" ht="15" customHeight="1">
      <c r="A18" s="300" t="s">
        <v>300</v>
      </c>
      <c r="B18" s="288" t="s">
        <v>351</v>
      </c>
      <c r="C18" s="308" t="s">
        <v>352</v>
      </c>
      <c r="D18" s="302">
        <v>83</v>
      </c>
      <c r="E18" s="302">
        <v>74</v>
      </c>
      <c r="F18" s="302">
        <v>65</v>
      </c>
      <c r="G18" s="302">
        <v>56</v>
      </c>
      <c r="H18" s="302">
        <v>47</v>
      </c>
      <c r="I18" s="302">
        <v>46.666666666666664</v>
      </c>
      <c r="J18" s="302">
        <v>46.333333333333336</v>
      </c>
      <c r="K18" s="302">
        <v>46</v>
      </c>
      <c r="L18" s="302">
        <v>39.18990563776687</v>
      </c>
      <c r="M18" s="302">
        <v>32.37981127553374</v>
      </c>
      <c r="N18" s="302">
        <v>25.569716913300606</v>
      </c>
      <c r="O18" s="308" t="s">
        <v>352</v>
      </c>
      <c r="P18" s="308" t="s">
        <v>352</v>
      </c>
      <c r="Q18" s="302">
        <v>27.650965035012025</v>
      </c>
      <c r="R18" s="308" t="s">
        <v>352</v>
      </c>
      <c r="S18" s="308" t="s">
        <v>352</v>
      </c>
      <c r="T18" s="302">
        <v>28.187980244357963</v>
      </c>
      <c r="U18" s="308" t="s">
        <v>352</v>
      </c>
      <c r="V18" s="308" t="s">
        <v>352</v>
      </c>
      <c r="W18" s="304">
        <v>23.001089043916529</v>
      </c>
      <c r="X18" s="308" t="s">
        <v>352</v>
      </c>
      <c r="Y18" s="308" t="s">
        <v>352</v>
      </c>
      <c r="Z18" s="304">
        <v>23.812025083381823</v>
      </c>
      <c r="AA18" s="308" t="s">
        <v>352</v>
      </c>
      <c r="AB18" s="308" t="s">
        <v>352</v>
      </c>
      <c r="AC18" s="304">
        <v>19.036327799501127</v>
      </c>
      <c r="AD18" s="305" t="s">
        <v>350</v>
      </c>
      <c r="AE18" s="287"/>
    </row>
    <row r="19" spans="1:31" s="74" customFormat="1" ht="15" customHeight="1">
      <c r="A19" s="300" t="s">
        <v>638</v>
      </c>
      <c r="B19" s="288" t="s">
        <v>351</v>
      </c>
      <c r="C19" s="308" t="s">
        <v>352</v>
      </c>
      <c r="D19" s="302">
        <v>3467</v>
      </c>
      <c r="E19" s="302">
        <v>3416.75</v>
      </c>
      <c r="F19" s="302">
        <v>3366.5</v>
      </c>
      <c r="G19" s="302">
        <v>3316.25</v>
      </c>
      <c r="H19" s="302">
        <v>3266</v>
      </c>
      <c r="I19" s="302">
        <v>3245.3333333333335</v>
      </c>
      <c r="J19" s="302">
        <v>3224.6666666666665</v>
      </c>
      <c r="K19" s="302">
        <v>3204</v>
      </c>
      <c r="L19" s="302">
        <v>3202.1242756484085</v>
      </c>
      <c r="M19" s="302">
        <v>3200.2485512968169</v>
      </c>
      <c r="N19" s="302">
        <v>3198.3728269452258</v>
      </c>
      <c r="O19" s="308" t="s">
        <v>352</v>
      </c>
      <c r="P19" s="308" t="s">
        <v>352</v>
      </c>
      <c r="Q19" s="302">
        <v>3181.5596817618048</v>
      </c>
      <c r="R19" s="308" t="s">
        <v>352</v>
      </c>
      <c r="S19" s="308" t="s">
        <v>352</v>
      </c>
      <c r="T19" s="302">
        <v>3074.9688201917133</v>
      </c>
      <c r="U19" s="308" t="s">
        <v>352</v>
      </c>
      <c r="V19" s="308" t="s">
        <v>352</v>
      </c>
      <c r="W19" s="304">
        <v>2981.0719987656216</v>
      </c>
      <c r="X19" s="308" t="s">
        <v>352</v>
      </c>
      <c r="Y19" s="308" t="s">
        <v>352</v>
      </c>
      <c r="Z19" s="304">
        <v>2943.2179987704758</v>
      </c>
      <c r="AA19" s="308" t="s">
        <v>352</v>
      </c>
      <c r="AB19" s="308" t="s">
        <v>352</v>
      </c>
      <c r="AC19" s="304">
        <v>3094.4071672276596</v>
      </c>
      <c r="AD19" s="305" t="s">
        <v>350</v>
      </c>
      <c r="AE19" s="287"/>
    </row>
    <row r="20" spans="1:31" s="74" customFormat="1" ht="15" customHeight="1">
      <c r="A20" s="299" t="s">
        <v>610</v>
      </c>
      <c r="B20" s="288" t="s">
        <v>611</v>
      </c>
      <c r="C20" s="308" t="s">
        <v>352</v>
      </c>
      <c r="D20" s="302">
        <v>43.189272258146431</v>
      </c>
      <c r="E20" s="302">
        <v>42.195313712571121</v>
      </c>
      <c r="F20" s="302">
        <v>41.388971339664927</v>
      </c>
      <c r="G20" s="302">
        <v>40.670920005828407</v>
      </c>
      <c r="H20" s="302">
        <v>39.918110916590109</v>
      </c>
      <c r="I20" s="302">
        <v>39.571366663072894</v>
      </c>
      <c r="J20" s="302">
        <v>39.297704922633059</v>
      </c>
      <c r="K20" s="302">
        <v>39.055542869547018</v>
      </c>
      <c r="L20" s="302">
        <v>38.972600363463307</v>
      </c>
      <c r="M20" s="302">
        <v>38.904289281701672</v>
      </c>
      <c r="N20" s="302">
        <v>38.796229840808749</v>
      </c>
      <c r="O20" s="308" t="s">
        <v>352</v>
      </c>
      <c r="P20" s="308" t="s">
        <v>352</v>
      </c>
      <c r="Q20" s="302">
        <v>38.563962920694365</v>
      </c>
      <c r="R20" s="308" t="s">
        <v>352</v>
      </c>
      <c r="S20" s="308" t="s">
        <v>352</v>
      </c>
      <c r="T20" s="302">
        <v>37.400264132364775</v>
      </c>
      <c r="U20" s="308" t="s">
        <v>352</v>
      </c>
      <c r="V20" s="308" t="s">
        <v>352</v>
      </c>
      <c r="W20" s="302">
        <v>36.464997942983693</v>
      </c>
      <c r="X20" s="308" t="s">
        <v>352</v>
      </c>
      <c r="Y20" s="308" t="s">
        <v>352</v>
      </c>
      <c r="Z20" s="302">
        <v>36.44062276002694</v>
      </c>
      <c r="AA20" s="308" t="s">
        <v>352</v>
      </c>
      <c r="AB20" s="308" t="s">
        <v>352</v>
      </c>
      <c r="AC20" s="302">
        <v>37.498102526095067</v>
      </c>
      <c r="AD20" s="305" t="s">
        <v>350</v>
      </c>
      <c r="AE20" s="287"/>
    </row>
    <row r="21" spans="1:31" s="74" customFormat="1" ht="15" customHeight="1">
      <c r="A21" s="299" t="s">
        <v>223</v>
      </c>
      <c r="B21" s="288" t="s">
        <v>347</v>
      </c>
      <c r="C21" s="308" t="s">
        <v>352</v>
      </c>
      <c r="D21" s="302">
        <v>3635.2716962464224</v>
      </c>
      <c r="E21" s="302">
        <v>3726.449507437057</v>
      </c>
      <c r="F21" s="302">
        <v>3882.6888528684349</v>
      </c>
      <c r="G21" s="302">
        <v>3835.4157979220918</v>
      </c>
      <c r="H21" s="302">
        <v>3943.7287672164325</v>
      </c>
      <c r="I21" s="302">
        <v>4058.9597891663702</v>
      </c>
      <c r="J21" s="302">
        <v>4106.4545259633642</v>
      </c>
      <c r="K21" s="302">
        <v>4101.8516569986132</v>
      </c>
      <c r="L21" s="302">
        <v>4140.8766204037838</v>
      </c>
      <c r="M21" s="302">
        <v>4147.4565983215298</v>
      </c>
      <c r="N21" s="302">
        <v>4123.9120140250561</v>
      </c>
      <c r="O21" s="302">
        <v>4156.0936362196353</v>
      </c>
      <c r="P21" s="302">
        <v>4076.8368986233095</v>
      </c>
      <c r="Q21" s="302">
        <v>4014.7789238671685</v>
      </c>
      <c r="R21" s="302">
        <v>3885.6216513541203</v>
      </c>
      <c r="S21" s="302">
        <v>3906.1750962706437</v>
      </c>
      <c r="T21" s="302">
        <v>3803.1563065959572</v>
      </c>
      <c r="U21" s="302">
        <v>3802.5917068316903</v>
      </c>
      <c r="V21" s="302">
        <v>3788.0701428558723</v>
      </c>
      <c r="W21" s="302">
        <v>3759.2287963245271</v>
      </c>
      <c r="X21" s="302">
        <v>3775.3559610882326</v>
      </c>
      <c r="Y21" s="302">
        <v>3671.0951851406144</v>
      </c>
      <c r="Z21" s="302">
        <v>3783.8558854663261</v>
      </c>
      <c r="AA21" s="302">
        <v>3666.7037357271802</v>
      </c>
      <c r="AB21" s="302">
        <v>3707.0147500055609</v>
      </c>
      <c r="AC21" s="302">
        <v>3775.5281773246179</v>
      </c>
      <c r="AD21" s="305" t="s">
        <v>350</v>
      </c>
      <c r="AE21" s="287"/>
    </row>
    <row r="22" spans="1:31" s="74" customFormat="1" ht="15" customHeight="1">
      <c r="A22" s="300" t="s">
        <v>639</v>
      </c>
      <c r="B22" s="288" t="s">
        <v>347</v>
      </c>
      <c r="C22" s="302">
        <v>1246.6715175816978</v>
      </c>
      <c r="D22" s="302">
        <v>1326.4791122431425</v>
      </c>
      <c r="E22" s="302">
        <v>1348.7022167990958</v>
      </c>
      <c r="F22" s="302">
        <v>1364.0204224478398</v>
      </c>
      <c r="G22" s="302">
        <v>1317.4165754760038</v>
      </c>
      <c r="H22" s="302">
        <v>1392.2657428902585</v>
      </c>
      <c r="I22" s="302">
        <v>1413.6376392629786</v>
      </c>
      <c r="J22" s="302">
        <v>1413.6586370032537</v>
      </c>
      <c r="K22" s="302">
        <v>1393.327439989815</v>
      </c>
      <c r="L22" s="302">
        <v>1420.2592858562039</v>
      </c>
      <c r="M22" s="302">
        <v>1383.9902144087548</v>
      </c>
      <c r="N22" s="302">
        <v>1402.4397798901575</v>
      </c>
      <c r="O22" s="302">
        <v>1449.9225356964507</v>
      </c>
      <c r="P22" s="302">
        <v>1431.8384491229349</v>
      </c>
      <c r="Q22" s="302">
        <v>1451.5992209255098</v>
      </c>
      <c r="R22" s="302">
        <v>1409.2760031040202</v>
      </c>
      <c r="S22" s="302">
        <v>1367.2872318281554</v>
      </c>
      <c r="T22" s="302">
        <v>1358.7749776149244</v>
      </c>
      <c r="U22" s="302">
        <v>1325.7835720515488</v>
      </c>
      <c r="V22" s="302">
        <v>1347.8066782906224</v>
      </c>
      <c r="W22" s="302">
        <v>1351.6857958540654</v>
      </c>
      <c r="X22" s="302">
        <v>1366.0217299371493</v>
      </c>
      <c r="Y22" s="302">
        <v>1346.7984397908012</v>
      </c>
      <c r="Z22" s="302">
        <v>1358.529918525654</v>
      </c>
      <c r="AA22" s="302">
        <v>1348.214345981962</v>
      </c>
      <c r="AB22" s="302">
        <v>1345.5053345427275</v>
      </c>
      <c r="AC22" s="302">
        <v>1368.2420270917144</v>
      </c>
      <c r="AD22" s="313" t="s">
        <v>350</v>
      </c>
      <c r="AE22" s="287"/>
    </row>
    <row r="23" spans="1:31" s="74" customFormat="1" ht="15" customHeight="1">
      <c r="A23" s="300" t="s">
        <v>640</v>
      </c>
      <c r="B23" s="288" t="s">
        <v>347</v>
      </c>
      <c r="C23" s="308" t="s">
        <v>352</v>
      </c>
      <c r="D23" s="302">
        <v>2308.7925840032799</v>
      </c>
      <c r="E23" s="302">
        <v>2377.7472906379612</v>
      </c>
      <c r="F23" s="302">
        <v>2518.6684304205951</v>
      </c>
      <c r="G23" s="302">
        <v>2517.999222446088</v>
      </c>
      <c r="H23" s="302">
        <v>2551.463024326174</v>
      </c>
      <c r="I23" s="302">
        <v>2645.3221499033916</v>
      </c>
      <c r="J23" s="302">
        <v>2692.7958889601105</v>
      </c>
      <c r="K23" s="302">
        <v>2708.5242170087977</v>
      </c>
      <c r="L23" s="302">
        <v>2720.6173345475804</v>
      </c>
      <c r="M23" s="302">
        <v>2763.4663839127747</v>
      </c>
      <c r="N23" s="302">
        <v>2721.4722341348988</v>
      </c>
      <c r="O23" s="302">
        <v>2706.1711005231841</v>
      </c>
      <c r="P23" s="302">
        <v>2644.9984495003746</v>
      </c>
      <c r="Q23" s="302">
        <v>2563.1797029416584</v>
      </c>
      <c r="R23" s="302">
        <v>2476.3456482501001</v>
      </c>
      <c r="S23" s="302">
        <v>2538.8878644424885</v>
      </c>
      <c r="T23" s="302">
        <v>2444.3813289810328</v>
      </c>
      <c r="U23" s="302">
        <v>2476.8081347801412</v>
      </c>
      <c r="V23" s="302">
        <v>2440.2634645652497</v>
      </c>
      <c r="W23" s="302">
        <v>2407.5430004704617</v>
      </c>
      <c r="X23" s="302">
        <v>2409.3342311510833</v>
      </c>
      <c r="Y23" s="302">
        <v>2324.2967453498131</v>
      </c>
      <c r="Z23" s="302">
        <v>2425.3259669406721</v>
      </c>
      <c r="AA23" s="302">
        <v>2318.4893897452184</v>
      </c>
      <c r="AB23" s="302">
        <v>2361.5094154628332</v>
      </c>
      <c r="AC23" s="302">
        <v>2407.2861502329033</v>
      </c>
      <c r="AD23" s="313" t="s">
        <v>350</v>
      </c>
      <c r="AE23" s="287"/>
    </row>
    <row r="24" spans="1:31" s="74" customFormat="1" ht="15" customHeight="1">
      <c r="A24" s="300" t="s">
        <v>612</v>
      </c>
      <c r="B24" s="288" t="s">
        <v>347</v>
      </c>
      <c r="C24" s="308" t="s">
        <v>352</v>
      </c>
      <c r="D24" s="302">
        <v>2435.8011046622059</v>
      </c>
      <c r="E24" s="302">
        <v>2617.5614063059343</v>
      </c>
      <c r="F24" s="302">
        <v>2557.907059492009</v>
      </c>
      <c r="G24" s="302">
        <v>2654.9780000000001</v>
      </c>
      <c r="H24" s="302">
        <v>2654.9780000000001</v>
      </c>
      <c r="I24" s="302">
        <v>2890.4050000000002</v>
      </c>
      <c r="J24" s="302">
        <v>2854.0050000000001</v>
      </c>
      <c r="K24" s="302">
        <v>2781.8380000000002</v>
      </c>
      <c r="L24" s="302">
        <v>2612.4580000000001</v>
      </c>
      <c r="M24" s="302">
        <v>2584.2249999999999</v>
      </c>
      <c r="N24" s="302">
        <v>2821.6779999999999</v>
      </c>
      <c r="O24" s="302">
        <v>2688.6860000000001</v>
      </c>
      <c r="P24" s="302">
        <v>2749.6595300000004</v>
      </c>
      <c r="Q24" s="302">
        <v>2634.1504689999997</v>
      </c>
      <c r="R24" s="302">
        <v>2590.7574224869963</v>
      </c>
      <c r="S24" s="302">
        <v>2622.2000144343451</v>
      </c>
      <c r="T24" s="302">
        <v>2258.5662574226221</v>
      </c>
      <c r="U24" s="302">
        <v>2558.1424858089149</v>
      </c>
      <c r="V24" s="302">
        <v>2477.7185485598102</v>
      </c>
      <c r="W24" s="302">
        <v>2675.6640000000002</v>
      </c>
      <c r="X24" s="302">
        <v>2333.4450000000002</v>
      </c>
      <c r="Y24" s="302">
        <v>2427.4580000000001</v>
      </c>
      <c r="Z24" s="302">
        <v>2555.9699999999998</v>
      </c>
      <c r="AA24" s="302">
        <v>2188.0410000000002</v>
      </c>
      <c r="AB24" s="302">
        <v>2301.6570000000002</v>
      </c>
      <c r="AC24" s="302">
        <v>2376.268</v>
      </c>
      <c r="AD24" s="313" t="s">
        <v>350</v>
      </c>
      <c r="AE24" s="287"/>
    </row>
    <row r="25" spans="1:31" s="74" customFormat="1" ht="15" customHeight="1">
      <c r="A25" s="299" t="s">
        <v>613</v>
      </c>
      <c r="B25" s="288" t="s">
        <v>614</v>
      </c>
      <c r="C25" s="308" t="s">
        <v>352</v>
      </c>
      <c r="D25" s="302">
        <v>45.285474191381752</v>
      </c>
      <c r="E25" s="302">
        <v>46.019962244929459</v>
      </c>
      <c r="F25" s="302">
        <v>47.735184212745622</v>
      </c>
      <c r="G25" s="302">
        <v>47.038036669846939</v>
      </c>
      <c r="H25" s="302">
        <v>48.201531645649943</v>
      </c>
      <c r="I25" s="302">
        <v>49.492169090315784</v>
      </c>
      <c r="J25" s="302">
        <v>50.043695960156903</v>
      </c>
      <c r="K25" s="302">
        <v>50.000013493892574</v>
      </c>
      <c r="L25" s="302">
        <v>50.398021997046541</v>
      </c>
      <c r="M25" s="302">
        <v>50.419162355067307</v>
      </c>
      <c r="N25" s="302">
        <v>50.023010760817904</v>
      </c>
      <c r="O25" s="302">
        <v>50.354504642295225</v>
      </c>
      <c r="P25" s="302">
        <v>49.397241679782653</v>
      </c>
      <c r="Q25" s="302">
        <v>48.663486164453509</v>
      </c>
      <c r="R25" s="302">
        <v>47.133868932087935</v>
      </c>
      <c r="S25" s="302">
        <v>47.454043089967733</v>
      </c>
      <c r="T25" s="302">
        <v>46.257070793481923</v>
      </c>
      <c r="U25" s="302">
        <v>46.371737256325787</v>
      </c>
      <c r="V25" s="302">
        <v>46.307623903678412</v>
      </c>
      <c r="W25" s="302">
        <v>45.983548999131877</v>
      </c>
      <c r="X25" s="302">
        <v>46.999311087283907</v>
      </c>
      <c r="Y25" s="302">
        <v>45.590244675053611</v>
      </c>
      <c r="Z25" s="302">
        <v>46.848743435990045</v>
      </c>
      <c r="AA25" s="302">
        <v>45.157840274973744</v>
      </c>
      <c r="AB25" s="302">
        <v>45.110838727331327</v>
      </c>
      <c r="AC25" s="302">
        <v>45.75194375933382</v>
      </c>
      <c r="AD25" s="313" t="s">
        <v>350</v>
      </c>
      <c r="AE25" s="287"/>
    </row>
    <row r="26" spans="1:31" s="74" customFormat="1" ht="15" customHeight="1">
      <c r="A26" s="299" t="s">
        <v>615</v>
      </c>
      <c r="B26" s="288" t="s">
        <v>614</v>
      </c>
      <c r="C26" s="308" t="s">
        <v>352</v>
      </c>
      <c r="D26" s="302">
        <v>102.78710934618211</v>
      </c>
      <c r="E26" s="302">
        <v>103.99635826238908</v>
      </c>
      <c r="F26" s="302">
        <v>106.82501916617079</v>
      </c>
      <c r="G26" s="302">
        <v>104.34872905387842</v>
      </c>
      <c r="H26" s="302">
        <v>106.51889036676275</v>
      </c>
      <c r="I26" s="302">
        <v>108.74641096226043</v>
      </c>
      <c r="J26" s="302">
        <v>109.57631337500555</v>
      </c>
      <c r="K26" s="302">
        <v>109.09832787862607</v>
      </c>
      <c r="L26" s="302">
        <v>109.32358131606132</v>
      </c>
      <c r="M26" s="302">
        <v>108.55227048241237</v>
      </c>
      <c r="N26" s="302">
        <v>107.05481390976614</v>
      </c>
      <c r="O26" s="302">
        <v>107.18625994454177</v>
      </c>
      <c r="P26" s="302">
        <v>104.56511275435858</v>
      </c>
      <c r="Q26" s="302">
        <v>102.58531592056337</v>
      </c>
      <c r="R26" s="302">
        <v>99.178662804485171</v>
      </c>
      <c r="S26" s="302">
        <v>98.22654704329328</v>
      </c>
      <c r="T26" s="302">
        <v>95.744330763706699</v>
      </c>
      <c r="U26" s="302">
        <v>94.884512097806422</v>
      </c>
      <c r="V26" s="302">
        <v>94.256392118636256</v>
      </c>
      <c r="W26" s="302">
        <v>93.278796960981794</v>
      </c>
      <c r="X26" s="302">
        <v>95.554440928580931</v>
      </c>
      <c r="Y26" s="302">
        <v>92.454609644158822</v>
      </c>
      <c r="Z26" s="302">
        <v>94.755111949173013</v>
      </c>
      <c r="AA26" s="302">
        <v>91.16164625645618</v>
      </c>
      <c r="AB26" s="302">
        <v>90.918371226192846</v>
      </c>
      <c r="AC26" s="302">
        <v>92.178231336815301</v>
      </c>
      <c r="AD26" s="313" t="s">
        <v>350</v>
      </c>
      <c r="AE26" s="287"/>
    </row>
    <row r="27" spans="1:31" s="74" customFormat="1" ht="15" customHeight="1">
      <c r="A27" s="299" t="s">
        <v>616</v>
      </c>
      <c r="B27" s="288" t="s">
        <v>347</v>
      </c>
      <c r="C27" s="308" t="s">
        <v>352</v>
      </c>
      <c r="D27" s="302">
        <v>3159.4298096042539</v>
      </c>
      <c r="E27" s="302">
        <v>3101.7963998247046</v>
      </c>
      <c r="F27" s="302">
        <v>3286.7713214725377</v>
      </c>
      <c r="G27" s="302">
        <v>3184.7875021815544</v>
      </c>
      <c r="H27" s="302">
        <v>3340.7933122034133</v>
      </c>
      <c r="I27" s="302">
        <v>3579.7223618854555</v>
      </c>
      <c r="J27" s="302">
        <v>3578.7503732993641</v>
      </c>
      <c r="K27" s="302">
        <v>3486.195681997202</v>
      </c>
      <c r="L27" s="302">
        <v>3356.0826757595278</v>
      </c>
      <c r="M27" s="302">
        <v>3296.3680607265114</v>
      </c>
      <c r="N27" s="302">
        <v>3536.0600678379378</v>
      </c>
      <c r="O27" s="302">
        <v>3440.2800994049348</v>
      </c>
      <c r="P27" s="302">
        <v>3451.1654409211114</v>
      </c>
      <c r="Q27" s="302">
        <v>3350.0780475845813</v>
      </c>
      <c r="R27" s="302">
        <v>3277.37174182642</v>
      </c>
      <c r="S27" s="302">
        <v>3273.4157565221876</v>
      </c>
      <c r="T27" s="302">
        <v>2911.9376443236497</v>
      </c>
      <c r="U27" s="302">
        <v>3168.843258795092</v>
      </c>
      <c r="V27" s="302">
        <v>3110.743472794542</v>
      </c>
      <c r="W27" s="302">
        <v>3285.5959198799828</v>
      </c>
      <c r="X27" s="302">
        <v>3009.4895944314012</v>
      </c>
      <c r="Y27" s="302">
        <v>3061.8551509273539</v>
      </c>
      <c r="Z27" s="302">
        <v>3186.6359868704853</v>
      </c>
      <c r="AA27" s="302">
        <v>2856.0366067490413</v>
      </c>
      <c r="AB27" s="302">
        <v>2946.1281570571937</v>
      </c>
      <c r="AC27" s="302">
        <v>3023.5488524745128</v>
      </c>
      <c r="AD27" s="313" t="s">
        <v>350</v>
      </c>
      <c r="AE27" s="287"/>
    </row>
    <row r="28" spans="1:31" s="74" customFormat="1" ht="15" customHeight="1">
      <c r="A28" s="300" t="s">
        <v>641</v>
      </c>
      <c r="B28" s="288" t="s">
        <v>347</v>
      </c>
      <c r="C28" s="302">
        <v>1246.6715175816978</v>
      </c>
      <c r="D28" s="302">
        <v>1326.4791122431425</v>
      </c>
      <c r="E28" s="302">
        <v>1348.7022167990958</v>
      </c>
      <c r="F28" s="302">
        <v>1364.0204224478398</v>
      </c>
      <c r="G28" s="302">
        <v>1317.4165754760038</v>
      </c>
      <c r="H28" s="302">
        <v>1392.2657428902585</v>
      </c>
      <c r="I28" s="302">
        <v>1413.6376392629786</v>
      </c>
      <c r="J28" s="302">
        <v>1413.6586370032537</v>
      </c>
      <c r="K28" s="302">
        <v>1393.327439989815</v>
      </c>
      <c r="L28" s="302">
        <v>1420.2592858562039</v>
      </c>
      <c r="M28" s="302">
        <v>1383.9902144087548</v>
      </c>
      <c r="N28" s="302">
        <v>1402.4397798901575</v>
      </c>
      <c r="O28" s="302">
        <v>1449.9225356964507</v>
      </c>
      <c r="P28" s="302">
        <v>1431.8384491229349</v>
      </c>
      <c r="Q28" s="302">
        <v>1451.5992209255098</v>
      </c>
      <c r="R28" s="302">
        <v>1409.2760031040202</v>
      </c>
      <c r="S28" s="302">
        <v>1367.2872318281554</v>
      </c>
      <c r="T28" s="302">
        <v>1358.7749776149244</v>
      </c>
      <c r="U28" s="302">
        <v>1325.7835720515488</v>
      </c>
      <c r="V28" s="302">
        <v>1347.8066782906224</v>
      </c>
      <c r="W28" s="302">
        <v>1351.6857958540654</v>
      </c>
      <c r="X28" s="302">
        <v>1366.0217299371493</v>
      </c>
      <c r="Y28" s="302">
        <v>1346.7984397908012</v>
      </c>
      <c r="Z28" s="302">
        <v>1358.529918525654</v>
      </c>
      <c r="AA28" s="302">
        <v>1348.214345981962</v>
      </c>
      <c r="AB28" s="302">
        <v>1345.5053345427275</v>
      </c>
      <c r="AC28" s="302">
        <v>1368.2420270917144</v>
      </c>
      <c r="AD28" s="313" t="s">
        <v>350</v>
      </c>
      <c r="AE28" s="287"/>
    </row>
    <row r="29" spans="1:31" s="74" customFormat="1" ht="15" customHeight="1">
      <c r="A29" s="300" t="s">
        <v>642</v>
      </c>
      <c r="B29" s="288" t="s">
        <v>347</v>
      </c>
      <c r="C29" s="308" t="s">
        <v>352</v>
      </c>
      <c r="D29" s="302">
        <v>1832.9506973611115</v>
      </c>
      <c r="E29" s="302">
        <v>1753.0941830256088</v>
      </c>
      <c r="F29" s="302">
        <v>1922.7508990246979</v>
      </c>
      <c r="G29" s="302">
        <v>1867.3709267055506</v>
      </c>
      <c r="H29" s="302">
        <v>1948.5275693131548</v>
      </c>
      <c r="I29" s="302">
        <v>2166.0847226224769</v>
      </c>
      <c r="J29" s="302">
        <v>2165.0917362961104</v>
      </c>
      <c r="K29" s="302">
        <v>2092.8682420073869</v>
      </c>
      <c r="L29" s="302">
        <v>1935.8233899033239</v>
      </c>
      <c r="M29" s="302">
        <v>1912.3778463177566</v>
      </c>
      <c r="N29" s="302">
        <v>2133.6202879477805</v>
      </c>
      <c r="O29" s="302">
        <v>1990.3575637084841</v>
      </c>
      <c r="P29" s="302">
        <v>2019.3269917981766</v>
      </c>
      <c r="Q29" s="302">
        <v>1898.4788266590715</v>
      </c>
      <c r="R29" s="302">
        <v>1868.0957387223998</v>
      </c>
      <c r="S29" s="302">
        <v>1906.1285246940322</v>
      </c>
      <c r="T29" s="302">
        <v>1553.1626667087253</v>
      </c>
      <c r="U29" s="302">
        <v>1843.0596867435431</v>
      </c>
      <c r="V29" s="302">
        <v>1762.9367945039196</v>
      </c>
      <c r="W29" s="302">
        <v>1933.9101240259174</v>
      </c>
      <c r="X29" s="302">
        <v>1643.4678644942519</v>
      </c>
      <c r="Y29" s="302">
        <v>1715.0567111365526</v>
      </c>
      <c r="Z29" s="302">
        <v>1828.1060683448313</v>
      </c>
      <c r="AA29" s="302">
        <v>1507.8222607670793</v>
      </c>
      <c r="AB29" s="302">
        <v>1600.6228225144662</v>
      </c>
      <c r="AC29" s="302">
        <v>1655.3068253827985</v>
      </c>
      <c r="AD29" s="313" t="s">
        <v>350</v>
      </c>
      <c r="AE29" s="287"/>
    </row>
    <row r="30" spans="1:31" s="74" customFormat="1" ht="15" customHeight="1">
      <c r="A30" s="299" t="s">
        <v>617</v>
      </c>
      <c r="B30" s="288" t="s">
        <v>348</v>
      </c>
      <c r="C30" s="308" t="s">
        <v>352</v>
      </c>
      <c r="D30" s="308" t="s">
        <v>352</v>
      </c>
      <c r="E30" s="308" t="s">
        <v>352</v>
      </c>
      <c r="F30" s="308" t="s">
        <v>352</v>
      </c>
      <c r="G30" s="308" t="s">
        <v>352</v>
      </c>
      <c r="H30" s="314">
        <v>236.17787043788294</v>
      </c>
      <c r="I30" s="314">
        <v>251.13048105874407</v>
      </c>
      <c r="J30" s="314">
        <v>253.44130487732113</v>
      </c>
      <c r="K30" s="314">
        <v>246.25561352576909</v>
      </c>
      <c r="L30" s="314">
        <v>237.08182332114441</v>
      </c>
      <c r="M30" s="314">
        <v>233.27469699355896</v>
      </c>
      <c r="N30" s="314">
        <v>250.30067870993329</v>
      </c>
      <c r="O30" s="314">
        <v>243.45909044576251</v>
      </c>
      <c r="P30" s="314">
        <v>243.55779839694313</v>
      </c>
      <c r="Q30" s="314">
        <v>236.43522935931307</v>
      </c>
      <c r="R30" s="314">
        <v>231.20328743489651</v>
      </c>
      <c r="S30" s="314">
        <v>231.76354020619178</v>
      </c>
      <c r="T30" s="314">
        <v>205.97764280950318</v>
      </c>
      <c r="U30" s="314">
        <v>224.73444738425434</v>
      </c>
      <c r="V30" s="314">
        <v>221.41158340813499</v>
      </c>
      <c r="W30" s="314">
        <v>235.01042770240326</v>
      </c>
      <c r="X30" s="314">
        <v>216.52006053596583</v>
      </c>
      <c r="Y30" s="314">
        <v>218.24119554427494</v>
      </c>
      <c r="Z30" s="314">
        <v>227.16079353555881</v>
      </c>
      <c r="AA30" s="314">
        <v>204.88687432648871</v>
      </c>
      <c r="AB30" s="314">
        <v>212.55511627676756</v>
      </c>
      <c r="AC30" s="314">
        <v>220.2163792048232</v>
      </c>
      <c r="AD30" s="313" t="s">
        <v>350</v>
      </c>
      <c r="AE30" s="287"/>
    </row>
    <row r="31" spans="1:31" s="74" customFormat="1" ht="15" customHeight="1">
      <c r="A31" s="300" t="s">
        <v>643</v>
      </c>
      <c r="B31" s="288" t="s">
        <v>348</v>
      </c>
      <c r="C31" s="308" t="s">
        <v>352</v>
      </c>
      <c r="D31" s="308" t="s">
        <v>352</v>
      </c>
      <c r="E31" s="308" t="s">
        <v>352</v>
      </c>
      <c r="F31" s="308" t="s">
        <v>352</v>
      </c>
      <c r="G31" s="308" t="s">
        <v>352</v>
      </c>
      <c r="H31" s="314">
        <v>102.0052462886578</v>
      </c>
      <c r="I31" s="314">
        <v>103.57516116078409</v>
      </c>
      <c r="J31" s="314">
        <v>103.53803618743655</v>
      </c>
      <c r="K31" s="314">
        <v>102.07251413571596</v>
      </c>
      <c r="L31" s="314">
        <v>104.05563788814536</v>
      </c>
      <c r="M31" s="314">
        <v>102.10260982395459</v>
      </c>
      <c r="N31" s="314">
        <v>103.4903935983177</v>
      </c>
      <c r="O31" s="314">
        <v>107.21756140001358</v>
      </c>
      <c r="P31" s="314">
        <v>105.91951123804027</v>
      </c>
      <c r="Q31" s="314">
        <v>107.52120426282708</v>
      </c>
      <c r="R31" s="314">
        <v>104.80520233768785</v>
      </c>
      <c r="S31" s="314">
        <v>101.73490187241076</v>
      </c>
      <c r="T31" s="314">
        <v>101.37471667501291</v>
      </c>
      <c r="U31" s="314">
        <v>99.465703611903223</v>
      </c>
      <c r="V31" s="314">
        <v>102.00870200050427</v>
      </c>
      <c r="W31" s="314">
        <v>102.22766724405903</v>
      </c>
      <c r="X31" s="314">
        <v>103.36287894089281</v>
      </c>
      <c r="Y31" s="314">
        <v>102.16732954180057</v>
      </c>
      <c r="Z31" s="314">
        <v>102.90019220632726</v>
      </c>
      <c r="AA31" s="314">
        <v>102.17908261263426</v>
      </c>
      <c r="AB31" s="314">
        <v>103.60726260625776</v>
      </c>
      <c r="AC31" s="314">
        <v>105.42029080358776</v>
      </c>
      <c r="AD31" s="313" t="s">
        <v>350</v>
      </c>
      <c r="AE31" s="287"/>
    </row>
    <row r="32" spans="1:31" s="74" customFormat="1" ht="15" customHeight="1">
      <c r="A32" s="300" t="s">
        <v>644</v>
      </c>
      <c r="B32" s="288" t="s">
        <v>348</v>
      </c>
      <c r="C32" s="308" t="s">
        <v>352</v>
      </c>
      <c r="D32" s="308" t="s">
        <v>352</v>
      </c>
      <c r="E32" s="308" t="s">
        <v>352</v>
      </c>
      <c r="F32" s="308" t="s">
        <v>352</v>
      </c>
      <c r="G32" s="308" t="s">
        <v>352</v>
      </c>
      <c r="H32" s="314">
        <v>134.17262414922516</v>
      </c>
      <c r="I32" s="314">
        <v>147.55531989795998</v>
      </c>
      <c r="J32" s="314">
        <v>149.90326868988458</v>
      </c>
      <c r="K32" s="314">
        <v>144.18309939005314</v>
      </c>
      <c r="L32" s="314">
        <v>133.02618543299906</v>
      </c>
      <c r="M32" s="314">
        <v>131.17208716960437</v>
      </c>
      <c r="N32" s="314">
        <v>146.8102851116156</v>
      </c>
      <c r="O32" s="314">
        <v>136.24152904574893</v>
      </c>
      <c r="P32" s="314">
        <v>137.63828715890287</v>
      </c>
      <c r="Q32" s="314">
        <v>128.914025096486</v>
      </c>
      <c r="R32" s="314">
        <v>126.39808509720866</v>
      </c>
      <c r="S32" s="314">
        <v>130.02863833378103</v>
      </c>
      <c r="T32" s="314">
        <v>104.60292613449027</v>
      </c>
      <c r="U32" s="314">
        <v>125.26874377235112</v>
      </c>
      <c r="V32" s="314">
        <v>119.40288140763072</v>
      </c>
      <c r="W32" s="314">
        <v>132.78276045834423</v>
      </c>
      <c r="X32" s="314">
        <v>113.15718159507301</v>
      </c>
      <c r="Y32" s="314">
        <v>116.07386600247438</v>
      </c>
      <c r="Z32" s="314">
        <v>124.26060132923155</v>
      </c>
      <c r="AA32" s="314">
        <v>102.70779171385445</v>
      </c>
      <c r="AB32" s="314">
        <v>108.9478536705098</v>
      </c>
      <c r="AC32" s="314">
        <v>114.79608840123544</v>
      </c>
      <c r="AD32" s="313" t="s">
        <v>350</v>
      </c>
      <c r="AE32" s="287"/>
    </row>
    <row r="33" spans="1:32" s="74" customFormat="1" ht="15" customHeight="1">
      <c r="A33" s="140" t="s">
        <v>566</v>
      </c>
      <c r="B33" s="262" t="s">
        <v>360</v>
      </c>
      <c r="C33" s="308" t="s">
        <v>352</v>
      </c>
      <c r="D33" s="308" t="s">
        <v>352</v>
      </c>
      <c r="E33" s="308" t="s">
        <v>352</v>
      </c>
      <c r="F33" s="308" t="s">
        <v>352</v>
      </c>
      <c r="G33" s="308" t="s">
        <v>352</v>
      </c>
      <c r="H33" s="314">
        <v>6.8860007999361805</v>
      </c>
      <c r="I33" s="314">
        <v>6.9840925570426204</v>
      </c>
      <c r="J33" s="314">
        <v>6.8407707159274098</v>
      </c>
      <c r="K33" s="314">
        <v>6.5385112712296651</v>
      </c>
      <c r="L33" s="314">
        <v>6.3198542302143395</v>
      </c>
      <c r="M33" s="314">
        <v>5.8548394018370571</v>
      </c>
      <c r="N33" s="314">
        <v>5.7743462057950943</v>
      </c>
      <c r="O33" s="314">
        <v>4.7032036878044066</v>
      </c>
      <c r="P33" s="314">
        <v>4.2990476993882494</v>
      </c>
      <c r="Q33" s="314">
        <v>3.9755606539441533</v>
      </c>
      <c r="R33" s="314">
        <v>3.6475335244644249</v>
      </c>
      <c r="S33" s="314">
        <v>3.6212392235906807</v>
      </c>
      <c r="T33" s="314">
        <v>3.404712115769283</v>
      </c>
      <c r="U33" s="314">
        <v>3.4981362354095031</v>
      </c>
      <c r="V33" s="314">
        <v>3.3690551187102225</v>
      </c>
      <c r="W33" s="314">
        <v>3.6809969880116751</v>
      </c>
      <c r="X33" s="314">
        <v>3.6663408582750776</v>
      </c>
      <c r="Y33" s="314">
        <v>3.1576578498474785</v>
      </c>
      <c r="Z33" s="314">
        <v>3.1915137296658909</v>
      </c>
      <c r="AA33" s="314">
        <v>2.9922576090925506</v>
      </c>
      <c r="AB33" s="314">
        <v>3.0852239872112892</v>
      </c>
      <c r="AC33" s="314">
        <v>3.1528741934428375</v>
      </c>
      <c r="AD33" s="313" t="s">
        <v>350</v>
      </c>
      <c r="AE33" s="287"/>
    </row>
    <row r="34" spans="1:32" s="74" customFormat="1" ht="15" customHeight="1">
      <c r="A34" s="140" t="s">
        <v>637</v>
      </c>
      <c r="B34" s="262" t="s">
        <v>360</v>
      </c>
      <c r="C34" s="308" t="s">
        <v>352</v>
      </c>
      <c r="D34" s="308" t="s">
        <v>352</v>
      </c>
      <c r="E34" s="308" t="s">
        <v>352</v>
      </c>
      <c r="F34" s="308" t="s">
        <v>352</v>
      </c>
      <c r="G34" s="308" t="s">
        <v>352</v>
      </c>
      <c r="H34" s="314">
        <v>86.273500548664018</v>
      </c>
      <c r="I34" s="314">
        <v>85.350341022440887</v>
      </c>
      <c r="J34" s="314">
        <v>80.58193130294616</v>
      </c>
      <c r="K34" s="314">
        <v>76.003261221209144</v>
      </c>
      <c r="L34" s="314">
        <v>74.176961187593932</v>
      </c>
      <c r="M34" s="314">
        <v>70.384374786407705</v>
      </c>
      <c r="N34" s="314">
        <v>71.700353077771609</v>
      </c>
      <c r="O34" s="314">
        <v>67.815419251387453</v>
      </c>
      <c r="P34" s="314">
        <v>67.23055034863242</v>
      </c>
      <c r="Q34" s="314">
        <v>63.988037094624175</v>
      </c>
      <c r="R34" s="314">
        <v>62.637522935245812</v>
      </c>
      <c r="S34" s="314">
        <v>61.954411037757467</v>
      </c>
      <c r="T34" s="314">
        <v>58.603234190338419</v>
      </c>
      <c r="U34" s="314">
        <v>60.577282784819019</v>
      </c>
      <c r="V34" s="314">
        <v>61.229576026710404</v>
      </c>
      <c r="W34" s="314">
        <v>70.844994513280554</v>
      </c>
      <c r="X34" s="314">
        <v>64.956948575086031</v>
      </c>
      <c r="Y34" s="314">
        <v>59.210629633313687</v>
      </c>
      <c r="Z34" s="314">
        <v>60.310936978073109</v>
      </c>
      <c r="AA34" s="314">
        <v>54.167355501645801</v>
      </c>
      <c r="AB34" s="314">
        <v>57.398120240432561</v>
      </c>
      <c r="AC34" s="314">
        <v>60.886139668948964</v>
      </c>
      <c r="AD34" s="313" t="s">
        <v>350</v>
      </c>
      <c r="AE34" s="287"/>
    </row>
    <row r="35" spans="1:32" s="74" customFormat="1" ht="15" customHeight="1">
      <c r="A35" s="140" t="s">
        <v>579</v>
      </c>
      <c r="B35" s="262" t="s">
        <v>360</v>
      </c>
      <c r="C35" s="308" t="s">
        <v>352</v>
      </c>
      <c r="D35" s="308" t="s">
        <v>352</v>
      </c>
      <c r="E35" s="308" t="s">
        <v>352</v>
      </c>
      <c r="F35" s="308" t="s">
        <v>352</v>
      </c>
      <c r="G35" s="308" t="s">
        <v>352</v>
      </c>
      <c r="H35" s="314">
        <v>167.18156519242839</v>
      </c>
      <c r="I35" s="314">
        <v>154.93597224408299</v>
      </c>
      <c r="J35" s="314">
        <v>128.17606205753069</v>
      </c>
      <c r="K35" s="314">
        <v>108.73804469166798</v>
      </c>
      <c r="L35" s="314">
        <v>92.848700944364765</v>
      </c>
      <c r="M35" s="314">
        <v>80.558459566824482</v>
      </c>
      <c r="N35" s="314">
        <v>85.777282164618683</v>
      </c>
      <c r="O35" s="314">
        <v>67.861828434984432</v>
      </c>
      <c r="P35" s="314">
        <v>60.824394071723844</v>
      </c>
      <c r="Q35" s="314">
        <v>50.419370948745986</v>
      </c>
      <c r="R35" s="314">
        <v>49.093964199037458</v>
      </c>
      <c r="S35" s="314">
        <v>52.957673370561153</v>
      </c>
      <c r="T35" s="314">
        <v>37.213703294259993</v>
      </c>
      <c r="U35" s="314">
        <v>47.947129461268766</v>
      </c>
      <c r="V35" s="314">
        <v>35.219269191785372</v>
      </c>
      <c r="W35" s="314">
        <v>37.929450012590991</v>
      </c>
      <c r="X35" s="314">
        <v>30.41287230039573</v>
      </c>
      <c r="Y35" s="314">
        <v>19.550205069920761</v>
      </c>
      <c r="Z35" s="314">
        <v>16.813756127094205</v>
      </c>
      <c r="AA35" s="314">
        <v>14.461357767926396</v>
      </c>
      <c r="AB35" s="314">
        <v>16.046721581582137</v>
      </c>
      <c r="AC35" s="314">
        <v>15.740780742506182</v>
      </c>
      <c r="AD35" s="313" t="s">
        <v>350</v>
      </c>
      <c r="AE35" s="287"/>
    </row>
    <row r="36" spans="1:32" s="74" customFormat="1" ht="15" customHeight="1">
      <c r="A36" s="140" t="s">
        <v>580</v>
      </c>
      <c r="B36" s="262" t="s">
        <v>360</v>
      </c>
      <c r="C36" s="308" t="s">
        <v>352</v>
      </c>
      <c r="D36" s="308" t="s">
        <v>352</v>
      </c>
      <c r="E36" s="308" t="s">
        <v>352</v>
      </c>
      <c r="F36" s="308" t="s">
        <v>352</v>
      </c>
      <c r="G36" s="308" t="s">
        <v>352</v>
      </c>
      <c r="H36" s="314">
        <v>686.24148286878858</v>
      </c>
      <c r="I36" s="314">
        <v>663.17652596265555</v>
      </c>
      <c r="J36" s="314">
        <v>638.44117592761609</v>
      </c>
      <c r="K36" s="314">
        <v>616.39013227315979</v>
      </c>
      <c r="L36" s="314">
        <v>603.29635038679703</v>
      </c>
      <c r="M36" s="314">
        <v>567.2089065075171</v>
      </c>
      <c r="N36" s="314">
        <v>559.73683579131125</v>
      </c>
      <c r="O36" s="314">
        <v>522.94670824304239</v>
      </c>
      <c r="P36" s="314">
        <v>491.19163276220866</v>
      </c>
      <c r="Q36" s="314">
        <v>464.97850089233117</v>
      </c>
      <c r="R36" s="314">
        <v>432.14360330569934</v>
      </c>
      <c r="S36" s="314">
        <v>416.76652778616864</v>
      </c>
      <c r="T36" s="314">
        <v>376.94039317448784</v>
      </c>
      <c r="U36" s="314">
        <v>347.50134772011239</v>
      </c>
      <c r="V36" s="314">
        <v>319.51325602853609</v>
      </c>
      <c r="W36" s="314">
        <v>319.85662620334642</v>
      </c>
      <c r="X36" s="314">
        <v>303.18149985552651</v>
      </c>
      <c r="Y36" s="314">
        <v>268.16357224313782</v>
      </c>
      <c r="Z36" s="314">
        <v>279.89452204066504</v>
      </c>
      <c r="AA36" s="314">
        <v>271.42402040384366</v>
      </c>
      <c r="AB36" s="314">
        <v>275.38016565552141</v>
      </c>
      <c r="AC36" s="314">
        <v>277.79024703191976</v>
      </c>
      <c r="AD36" s="313" t="s">
        <v>350</v>
      </c>
      <c r="AE36" s="287"/>
    </row>
    <row r="37" spans="1:32" s="74" customFormat="1" ht="15" customHeight="1">
      <c r="A37" s="140" t="s">
        <v>361</v>
      </c>
      <c r="B37" s="262" t="s">
        <v>360</v>
      </c>
      <c r="C37" s="308" t="s">
        <v>352</v>
      </c>
      <c r="D37" s="308" t="s">
        <v>352</v>
      </c>
      <c r="E37" s="308" t="s">
        <v>352</v>
      </c>
      <c r="F37" s="308" t="s">
        <v>352</v>
      </c>
      <c r="G37" s="308" t="s">
        <v>352</v>
      </c>
      <c r="H37" s="314">
        <v>999.095949505063</v>
      </c>
      <c r="I37" s="314">
        <v>955.96984432713418</v>
      </c>
      <c r="J37" s="314">
        <v>917.51460078947753</v>
      </c>
      <c r="K37" s="314">
        <v>873.55102267971915</v>
      </c>
      <c r="L37" s="314">
        <v>813.96488661044191</v>
      </c>
      <c r="M37" s="314">
        <v>751.16737326586087</v>
      </c>
      <c r="N37" s="314">
        <v>696.19693136050955</v>
      </c>
      <c r="O37" s="314">
        <v>619.11292815909098</v>
      </c>
      <c r="P37" s="314">
        <v>574.35766813339922</v>
      </c>
      <c r="Q37" s="314">
        <v>545.89759891633946</v>
      </c>
      <c r="R37" s="314">
        <v>357.64108739812428</v>
      </c>
      <c r="S37" s="314">
        <v>366.14734632016484</v>
      </c>
      <c r="T37" s="314">
        <v>344.05889052693465</v>
      </c>
      <c r="U37" s="314">
        <v>317.2167220180574</v>
      </c>
      <c r="V37" s="314">
        <v>313.12420014453937</v>
      </c>
      <c r="W37" s="314">
        <v>358.23349714359881</v>
      </c>
      <c r="X37" s="314">
        <v>318.90604560086052</v>
      </c>
      <c r="Y37" s="314">
        <v>297.77889293310471</v>
      </c>
      <c r="Z37" s="314">
        <v>304.08099366658195</v>
      </c>
      <c r="AA37" s="314">
        <v>282.64227734857309</v>
      </c>
      <c r="AB37" s="314">
        <v>284.01369527827171</v>
      </c>
      <c r="AC37" s="314">
        <v>289.41980659938974</v>
      </c>
      <c r="AD37" s="313" t="s">
        <v>350</v>
      </c>
      <c r="AE37" s="287"/>
    </row>
    <row r="38" spans="1:32" s="74" customFormat="1" ht="15" customHeight="1">
      <c r="A38" s="140" t="s">
        <v>571</v>
      </c>
      <c r="B38" s="262" t="s">
        <v>360</v>
      </c>
      <c r="C38" s="308" t="s">
        <v>352</v>
      </c>
      <c r="D38" s="308" t="s">
        <v>352</v>
      </c>
      <c r="E38" s="308" t="s">
        <v>352</v>
      </c>
      <c r="F38" s="308" t="s">
        <v>352</v>
      </c>
      <c r="G38" s="308" t="s">
        <v>352</v>
      </c>
      <c r="H38" s="314">
        <v>20.274981419334051</v>
      </c>
      <c r="I38" s="314">
        <v>23.418221819310489</v>
      </c>
      <c r="J38" s="314">
        <v>26.518786569812494</v>
      </c>
      <c r="K38" s="314">
        <v>28.065205216134899</v>
      </c>
      <c r="L38" s="314">
        <v>28.430418652106205</v>
      </c>
      <c r="M38" s="314">
        <v>32.171705985666037</v>
      </c>
      <c r="N38" s="314">
        <v>31.056622094318012</v>
      </c>
      <c r="O38" s="314">
        <v>30.048281639924085</v>
      </c>
      <c r="P38" s="314">
        <v>29.142670614822467</v>
      </c>
      <c r="Q38" s="314">
        <v>27.906503340439372</v>
      </c>
      <c r="R38" s="314">
        <v>25.741073684317609</v>
      </c>
      <c r="S38" s="314">
        <v>24.933411376341077</v>
      </c>
      <c r="T38" s="314">
        <v>23.155834854123995</v>
      </c>
      <c r="U38" s="314">
        <v>22.181125409680551</v>
      </c>
      <c r="V38" s="314">
        <v>20.883835717197858</v>
      </c>
      <c r="W38" s="314">
        <v>19.444538171575648</v>
      </c>
      <c r="X38" s="314">
        <v>18.71989618701955</v>
      </c>
      <c r="Y38" s="314">
        <v>17.082460519646414</v>
      </c>
      <c r="Z38" s="314">
        <v>16.367067875709726</v>
      </c>
      <c r="AA38" s="314">
        <v>15.463828662683332</v>
      </c>
      <c r="AB38" s="314">
        <v>14.581548976116293</v>
      </c>
      <c r="AC38" s="314">
        <v>14.533593801911575</v>
      </c>
      <c r="AD38" s="313" t="s">
        <v>350</v>
      </c>
      <c r="AE38" s="287"/>
    </row>
    <row r="39" spans="1:32" s="74" customFormat="1" ht="15" customHeight="1">
      <c r="A39" s="299" t="s">
        <v>618</v>
      </c>
      <c r="B39" s="288" t="s">
        <v>351</v>
      </c>
      <c r="C39" s="308" t="s">
        <v>352</v>
      </c>
      <c r="D39" s="302">
        <v>3348.9109562519002</v>
      </c>
      <c r="E39" s="302">
        <v>3310.0632040139999</v>
      </c>
      <c r="F39" s="302">
        <v>3269.7731847780001</v>
      </c>
      <c r="G39" s="302">
        <v>3213.6550341048001</v>
      </c>
      <c r="H39" s="302">
        <v>3176.2207308678999</v>
      </c>
      <c r="I39" s="302">
        <v>3225.0593586969999</v>
      </c>
      <c r="J39" s="302">
        <v>3262.3909226718001</v>
      </c>
      <c r="K39" s="302">
        <v>3251.2323813252001</v>
      </c>
      <c r="L39" s="302">
        <v>3259.7061212004619</v>
      </c>
      <c r="M39" s="302">
        <v>3283.7948637175227</v>
      </c>
      <c r="N39" s="302">
        <v>3274.5559892131846</v>
      </c>
      <c r="O39" s="308" t="s">
        <v>352</v>
      </c>
      <c r="P39" s="308" t="s">
        <v>352</v>
      </c>
      <c r="Q39" s="302">
        <v>3266.9308668498907</v>
      </c>
      <c r="R39" s="308" t="s">
        <v>352</v>
      </c>
      <c r="S39" s="308" t="s">
        <v>352</v>
      </c>
      <c r="T39" s="302">
        <v>3181.6253647451113</v>
      </c>
      <c r="U39" s="308" t="s">
        <v>352</v>
      </c>
      <c r="V39" s="308" t="s">
        <v>352</v>
      </c>
      <c r="W39" s="302">
        <v>3085.5050006236397</v>
      </c>
      <c r="X39" s="308" t="s">
        <v>352</v>
      </c>
      <c r="Y39" s="308" t="s">
        <v>352</v>
      </c>
      <c r="Z39" s="302">
        <v>3067.8199805514073</v>
      </c>
      <c r="AA39" s="308" t="s">
        <v>352</v>
      </c>
      <c r="AB39" s="308" t="s">
        <v>352</v>
      </c>
      <c r="AC39" s="302">
        <v>3204.6945044575737</v>
      </c>
      <c r="AD39" s="313" t="s">
        <v>350</v>
      </c>
      <c r="AF39" s="322"/>
    </row>
    <row r="40" spans="1:32" s="74" customFormat="1" ht="15" customHeight="1">
      <c r="A40" s="300" t="s">
        <v>645</v>
      </c>
      <c r="B40" s="288" t="s">
        <v>351</v>
      </c>
      <c r="C40" s="308" t="s">
        <v>352</v>
      </c>
      <c r="D40" s="302">
        <v>273.91095625190019</v>
      </c>
      <c r="E40" s="302">
        <v>271.31320401399989</v>
      </c>
      <c r="F40" s="302">
        <v>267.27318477800009</v>
      </c>
      <c r="G40" s="302">
        <v>247.40503410480005</v>
      </c>
      <c r="H40" s="302">
        <v>246.22073086789987</v>
      </c>
      <c r="I40" s="302">
        <v>256.05935869699988</v>
      </c>
      <c r="J40" s="302">
        <v>254.39092267180013</v>
      </c>
      <c r="K40" s="302">
        <v>204.23238132520009</v>
      </c>
      <c r="L40" s="302">
        <v>196.71117383240022</v>
      </c>
      <c r="M40" s="302">
        <v>204.80496898139984</v>
      </c>
      <c r="N40" s="302">
        <v>179.57114710900004</v>
      </c>
      <c r="O40" s="308" t="s">
        <v>352</v>
      </c>
      <c r="P40" s="308" t="s">
        <v>352</v>
      </c>
      <c r="Q40" s="302">
        <v>186.08864592494623</v>
      </c>
      <c r="R40" s="308" t="s">
        <v>352</v>
      </c>
      <c r="S40" s="308" t="s">
        <v>352</v>
      </c>
      <c r="T40" s="302">
        <v>202.59483632648298</v>
      </c>
      <c r="U40" s="308" t="s">
        <v>352</v>
      </c>
      <c r="V40" s="308" t="s">
        <v>352</v>
      </c>
      <c r="W40" s="302">
        <v>201.59483632648283</v>
      </c>
      <c r="X40" s="308" t="s">
        <v>352</v>
      </c>
      <c r="Y40" s="308" t="s">
        <v>352</v>
      </c>
      <c r="Z40" s="302">
        <v>219.4711576517042</v>
      </c>
      <c r="AA40" s="308" t="s">
        <v>352</v>
      </c>
      <c r="AB40" s="308" t="s">
        <v>352</v>
      </c>
      <c r="AC40" s="302">
        <v>215.78874923149993</v>
      </c>
      <c r="AD40" s="313" t="s">
        <v>350</v>
      </c>
    </row>
    <row r="41" spans="1:32" s="74" customFormat="1" ht="15" customHeight="1">
      <c r="A41" s="300" t="s">
        <v>646</v>
      </c>
      <c r="B41" s="288" t="s">
        <v>351</v>
      </c>
      <c r="C41" s="308" t="s">
        <v>352</v>
      </c>
      <c r="D41" s="302">
        <v>3075</v>
      </c>
      <c r="E41" s="302">
        <v>3038.75</v>
      </c>
      <c r="F41" s="302">
        <v>3002.5</v>
      </c>
      <c r="G41" s="302">
        <v>2966.25</v>
      </c>
      <c r="H41" s="302">
        <v>2930</v>
      </c>
      <c r="I41" s="302">
        <v>2969</v>
      </c>
      <c r="J41" s="302">
        <v>3008</v>
      </c>
      <c r="K41" s="302">
        <v>3047</v>
      </c>
      <c r="L41" s="302">
        <v>3062.9949473680617</v>
      </c>
      <c r="M41" s="302">
        <v>3078.989894736123</v>
      </c>
      <c r="N41" s="302">
        <v>3094.9848421041847</v>
      </c>
      <c r="O41" s="308" t="s">
        <v>352</v>
      </c>
      <c r="P41" s="308" t="s">
        <v>352</v>
      </c>
      <c r="Q41" s="302">
        <v>3080.8422209249443</v>
      </c>
      <c r="R41" s="308" t="s">
        <v>352</v>
      </c>
      <c r="S41" s="308" t="s">
        <v>352</v>
      </c>
      <c r="T41" s="302">
        <v>2979.0305284186284</v>
      </c>
      <c r="U41" s="308" t="s">
        <v>352</v>
      </c>
      <c r="V41" s="308" t="s">
        <v>352</v>
      </c>
      <c r="W41" s="302">
        <v>2883.9101642971568</v>
      </c>
      <c r="X41" s="308" t="s">
        <v>352</v>
      </c>
      <c r="Y41" s="308" t="s">
        <v>352</v>
      </c>
      <c r="Z41" s="302">
        <v>2848.348822899703</v>
      </c>
      <c r="AA41" s="308" t="s">
        <v>352</v>
      </c>
      <c r="AB41" s="308" t="s">
        <v>352</v>
      </c>
      <c r="AC41" s="302">
        <v>2988.9057552260738</v>
      </c>
      <c r="AD41" s="313" t="s">
        <v>350</v>
      </c>
    </row>
    <row r="42" spans="1:32" s="291" customFormat="1" ht="30" customHeight="1">
      <c r="A42" s="289"/>
      <c r="B42" s="290"/>
      <c r="D42" s="324"/>
      <c r="E42" s="324"/>
      <c r="F42" s="324"/>
      <c r="G42" s="324"/>
      <c r="H42" s="257" t="s">
        <v>619</v>
      </c>
      <c r="I42" s="256"/>
      <c r="J42" s="256"/>
      <c r="K42" s="256"/>
      <c r="L42" s="256"/>
      <c r="M42" s="256"/>
      <c r="N42" s="256"/>
      <c r="O42" s="256"/>
      <c r="P42" s="256"/>
      <c r="Q42" s="256"/>
      <c r="R42" s="256"/>
      <c r="S42" s="256"/>
      <c r="T42" s="256"/>
      <c r="U42" s="256"/>
      <c r="V42" s="256"/>
      <c r="W42" s="256"/>
      <c r="X42" s="256"/>
      <c r="Y42" s="256"/>
      <c r="Z42" s="256"/>
      <c r="AA42" s="256"/>
      <c r="AB42" s="256"/>
      <c r="AC42" s="256"/>
      <c r="AD42" s="256"/>
      <c r="AE42" s="289"/>
    </row>
    <row r="43" spans="1:32" s="74" customFormat="1" ht="15" customHeight="1">
      <c r="A43" s="299" t="s">
        <v>620</v>
      </c>
      <c r="B43" s="316" t="s">
        <v>374</v>
      </c>
      <c r="C43" s="317" t="s">
        <v>352</v>
      </c>
      <c r="D43" s="94">
        <f t="shared" ref="D43:AD48" si="0">IF(AND(ISNUMBER(D6),($R6)&gt;0),D6/$R6*100,0)</f>
        <v>97.375687023926289</v>
      </c>
      <c r="E43" s="94">
        <f t="shared" si="0"/>
        <v>98.22489253893184</v>
      </c>
      <c r="F43" s="94">
        <f t="shared" si="0"/>
        <v>98.665782689159286</v>
      </c>
      <c r="G43" s="94">
        <f t="shared" si="0"/>
        <v>98.909007915585534</v>
      </c>
      <c r="H43" s="94">
        <f t="shared" si="0"/>
        <v>99.247317938773264</v>
      </c>
      <c r="I43" s="94">
        <f t="shared" si="0"/>
        <v>99.483450561843483</v>
      </c>
      <c r="J43" s="94">
        <f t="shared" si="0"/>
        <v>99.538300270403241</v>
      </c>
      <c r="K43" s="94">
        <f t="shared" si="0"/>
        <v>99.51359321633187</v>
      </c>
      <c r="L43" s="94">
        <f t="shared" si="0"/>
        <v>99.666998208774984</v>
      </c>
      <c r="M43" s="94">
        <f t="shared" si="0"/>
        <v>99.783516083815485</v>
      </c>
      <c r="N43" s="94">
        <f t="shared" si="0"/>
        <v>100.00279604083045</v>
      </c>
      <c r="O43" s="94">
        <f t="shared" si="0"/>
        <v>100.11970815156288</v>
      </c>
      <c r="P43" s="94">
        <f t="shared" si="0"/>
        <v>100.11363206977559</v>
      </c>
      <c r="Q43" s="94">
        <f t="shared" si="0"/>
        <v>100.07624396978602</v>
      </c>
      <c r="R43" s="319">
        <f t="shared" si="0"/>
        <v>100</v>
      </c>
      <c r="S43" s="94">
        <f t="shared" si="0"/>
        <v>99.850688993588463</v>
      </c>
      <c r="T43" s="94">
        <f t="shared" si="0"/>
        <v>99.732941103189134</v>
      </c>
      <c r="U43" s="94">
        <f t="shared" si="0"/>
        <v>99.471555561243335</v>
      </c>
      <c r="V43" s="94">
        <f t="shared" si="0"/>
        <v>99.228881051752907</v>
      </c>
      <c r="W43" s="94">
        <f t="shared" si="0"/>
        <v>99.167382709877899</v>
      </c>
      <c r="X43" s="94">
        <f t="shared" si="0"/>
        <v>97.440385346586851</v>
      </c>
      <c r="Y43" s="94">
        <f t="shared" si="0"/>
        <v>97.677897188062374</v>
      </c>
      <c r="Z43" s="94">
        <f t="shared" si="0"/>
        <v>97.973634608653455</v>
      </c>
      <c r="AA43" s="94">
        <f t="shared" si="0"/>
        <v>98.495238754896945</v>
      </c>
      <c r="AB43" s="94">
        <f t="shared" si="0"/>
        <v>99.681827535955975</v>
      </c>
      <c r="AC43" s="94">
        <f t="shared" si="0"/>
        <v>100.10153691874723</v>
      </c>
      <c r="AD43" s="94">
        <f t="shared" si="0"/>
        <v>100.429904924301</v>
      </c>
    </row>
    <row r="44" spans="1:32" s="74" customFormat="1" ht="15" customHeight="1">
      <c r="A44" s="299" t="s">
        <v>621</v>
      </c>
      <c r="B44" s="316" t="s">
        <v>374</v>
      </c>
      <c r="C44" s="317" t="s">
        <v>352</v>
      </c>
      <c r="D44" s="94">
        <f t="shared" si="0"/>
        <v>90.272601970493653</v>
      </c>
      <c r="E44" s="94">
        <f t="shared" si="0"/>
        <v>91.460768798815664</v>
      </c>
      <c r="F44" s="94">
        <f t="shared" si="0"/>
        <v>92.772091479912206</v>
      </c>
      <c r="G44" s="94">
        <f t="shared" si="0"/>
        <v>93.817320945428563</v>
      </c>
      <c r="H44" s="94">
        <f t="shared" si="0"/>
        <v>94.501378324569913</v>
      </c>
      <c r="I44" s="94">
        <f t="shared" si="0"/>
        <v>95.270304762877117</v>
      </c>
      <c r="J44" s="94">
        <f t="shared" si="0"/>
        <v>95.65508703864414</v>
      </c>
      <c r="K44" s="94">
        <f t="shared" si="0"/>
        <v>95.96648629332789</v>
      </c>
      <c r="L44" s="94">
        <f t="shared" si="0"/>
        <v>96.679896880902547</v>
      </c>
      <c r="M44" s="94">
        <f t="shared" si="0"/>
        <v>97.521568227066211</v>
      </c>
      <c r="N44" s="94">
        <f t="shared" si="0"/>
        <v>98.324314666394415</v>
      </c>
      <c r="O44" s="94">
        <f t="shared" si="0"/>
        <v>98.970085251927102</v>
      </c>
      <c r="P44" s="94">
        <f t="shared" si="0"/>
        <v>99.51631017407729</v>
      </c>
      <c r="Q44" s="94">
        <f t="shared" si="0"/>
        <v>99.892796977895756</v>
      </c>
      <c r="R44" s="319">
        <f t="shared" si="0"/>
        <v>100</v>
      </c>
      <c r="S44" s="94">
        <f t="shared" si="0"/>
        <v>101.50339476236663</v>
      </c>
      <c r="T44" s="94">
        <f t="shared" si="0"/>
        <v>101.38853438154065</v>
      </c>
      <c r="U44" s="94">
        <f t="shared" si="0"/>
        <v>102.292102710705</v>
      </c>
      <c r="V44" s="94">
        <f t="shared" si="0"/>
        <v>102.58052988922356</v>
      </c>
      <c r="W44" s="94">
        <f t="shared" si="0"/>
        <v>102.86640461483485</v>
      </c>
      <c r="X44" s="94">
        <f t="shared" si="0"/>
        <v>100.84741436520497</v>
      </c>
      <c r="Y44" s="94">
        <f t="shared" si="0"/>
        <v>101.350247587932</v>
      </c>
      <c r="Z44" s="94">
        <f t="shared" si="0"/>
        <v>101.92710194496912</v>
      </c>
      <c r="AA44" s="94">
        <f t="shared" si="0"/>
        <v>102.66476083516258</v>
      </c>
      <c r="AB44" s="94">
        <f t="shared" si="0"/>
        <v>104.07116238705396</v>
      </c>
      <c r="AC44" s="94">
        <f t="shared" si="0"/>
        <v>104.54591862780131</v>
      </c>
      <c r="AD44" s="94">
        <f t="shared" si="0"/>
        <v>105.42651488080045</v>
      </c>
    </row>
    <row r="45" spans="1:32" s="74" customFormat="1" ht="15" customHeight="1">
      <c r="A45" s="299" t="s">
        <v>622</v>
      </c>
      <c r="B45" s="316" t="s">
        <v>374</v>
      </c>
      <c r="C45" s="317" t="s">
        <v>352</v>
      </c>
      <c r="D45" s="94">
        <f>IF(AND(ISNUMBER(D8),($R8)&gt;0),D8/$R8*100,0)</f>
        <v>81.12305908698103</v>
      </c>
      <c r="E45" s="94">
        <f t="shared" si="0"/>
        <v>82.148928538640646</v>
      </c>
      <c r="F45" s="94">
        <f t="shared" si="0"/>
        <v>83.316497861144484</v>
      </c>
      <c r="G45" s="94">
        <f t="shared" si="0"/>
        <v>84.797148910379619</v>
      </c>
      <c r="H45" s="94">
        <f t="shared" si="0"/>
        <v>86.511703695993631</v>
      </c>
      <c r="I45" s="94">
        <f t="shared" si="0"/>
        <v>88.237204399021692</v>
      </c>
      <c r="J45" s="94">
        <f t="shared" si="0"/>
        <v>89.936344322021583</v>
      </c>
      <c r="K45" s="94">
        <f t="shared" si="0"/>
        <v>91.597429942566251</v>
      </c>
      <c r="L45" s="94">
        <f t="shared" si="0"/>
        <v>93.16016883723502</v>
      </c>
      <c r="M45" s="94">
        <f t="shared" si="0"/>
        <v>94.664390601973409</v>
      </c>
      <c r="N45" s="94">
        <f t="shared" si="0"/>
        <v>95.959556971624977</v>
      </c>
      <c r="O45" s="94">
        <f t="shared" si="0"/>
        <v>97.023960021244648</v>
      </c>
      <c r="P45" s="94">
        <f t="shared" si="0"/>
        <v>98.038156131363721</v>
      </c>
      <c r="Q45" s="94">
        <f t="shared" si="0"/>
        <v>99.034561337735923</v>
      </c>
      <c r="R45" s="319">
        <f t="shared" si="0"/>
        <v>100</v>
      </c>
      <c r="S45" s="94">
        <f t="shared" si="0"/>
        <v>100.88570725381685</v>
      </c>
      <c r="T45" s="94">
        <f t="shared" si="0"/>
        <v>101.66543392958482</v>
      </c>
      <c r="U45" s="94">
        <f t="shared" si="0"/>
        <v>102.3029987056497</v>
      </c>
      <c r="V45" s="94">
        <f t="shared" si="0"/>
        <v>102.83531808274545</v>
      </c>
      <c r="W45" s="94">
        <f t="shared" si="0"/>
        <v>103.35491278104338</v>
      </c>
      <c r="X45" s="94">
        <f t="shared" si="0"/>
        <v>103.94998182242077</v>
      </c>
      <c r="Y45" s="94">
        <f t="shared" si="0"/>
        <v>104.53575864668517</v>
      </c>
      <c r="Z45" s="94">
        <f t="shared" si="0"/>
        <v>105.15655538346986</v>
      </c>
      <c r="AA45" s="94">
        <f t="shared" si="0"/>
        <v>105.83394216314721</v>
      </c>
      <c r="AB45" s="94">
        <f t="shared" si="0"/>
        <v>106.55772912805139</v>
      </c>
      <c r="AC45" s="94">
        <f t="shared" si="0"/>
        <v>107.30079646458724</v>
      </c>
      <c r="AD45" s="94">
        <f t="shared" si="0"/>
        <v>108.08326706616292</v>
      </c>
    </row>
    <row r="46" spans="1:32" s="74" customFormat="1" ht="15" customHeight="1">
      <c r="A46" s="299" t="s">
        <v>623</v>
      </c>
      <c r="B46" s="316" t="s">
        <v>374</v>
      </c>
      <c r="C46" s="94">
        <f>IF(AND(ISNUMBER(C9),($R9)&gt;0),C9/$R9*100,0)</f>
        <v>85.600430409158477</v>
      </c>
      <c r="D46" s="94">
        <f>IF(AND(ISNUMBER(D9),($R9)&gt;0),D9/$R9*100,0)</f>
        <v>86.404451465104614</v>
      </c>
      <c r="E46" s="94">
        <f t="shared" si="0"/>
        <v>87.347532766576023</v>
      </c>
      <c r="F46" s="94">
        <f t="shared" si="0"/>
        <v>88.46507146697914</v>
      </c>
      <c r="G46" s="94">
        <f t="shared" si="0"/>
        <v>89.430908081354687</v>
      </c>
      <c r="H46" s="94">
        <f t="shared" si="0"/>
        <v>90.905748176610459</v>
      </c>
      <c r="I46" s="94">
        <f t="shared" si="0"/>
        <v>92.266025384866282</v>
      </c>
      <c r="J46" s="94">
        <f t="shared" si="0"/>
        <v>93.676971089855343</v>
      </c>
      <c r="K46" s="94">
        <f t="shared" si="0"/>
        <v>94.887490527152863</v>
      </c>
      <c r="L46" s="94">
        <f t="shared" si="0"/>
        <v>96.038287381549438</v>
      </c>
      <c r="M46" s="94">
        <f t="shared" si="0"/>
        <v>97.04798359736364</v>
      </c>
      <c r="N46" s="94">
        <f t="shared" si="0"/>
        <v>97.801831716724266</v>
      </c>
      <c r="O46" s="94">
        <f t="shared" si="0"/>
        <v>98.416313658019462</v>
      </c>
      <c r="P46" s="94">
        <f t="shared" si="0"/>
        <v>98.964228723965732</v>
      </c>
      <c r="Q46" s="94">
        <f t="shared" si="0"/>
        <v>99.522297716203482</v>
      </c>
      <c r="R46" s="319">
        <f t="shared" si="0"/>
        <v>100</v>
      </c>
      <c r="S46" s="94">
        <f t="shared" si="0"/>
        <v>100.51207039138608</v>
      </c>
      <c r="T46" s="94">
        <f t="shared" si="0"/>
        <v>100.92788328081956</v>
      </c>
      <c r="U46" s="94">
        <f t="shared" si="0"/>
        <v>101.27955399991247</v>
      </c>
      <c r="V46" s="94">
        <f t="shared" si="0"/>
        <v>101.59883885200659</v>
      </c>
      <c r="W46" s="94">
        <f t="shared" si="0"/>
        <v>104.22755029726909</v>
      </c>
      <c r="X46" s="94">
        <f t="shared" si="0"/>
        <v>102.72835948883781</v>
      </c>
      <c r="Y46" s="94">
        <f t="shared" si="0"/>
        <v>103.17209567557275</v>
      </c>
      <c r="Z46" s="94">
        <f t="shared" si="0"/>
        <v>103.65080677824136</v>
      </c>
      <c r="AA46" s="94">
        <f t="shared" si="0"/>
        <v>104.22239242634414</v>
      </c>
      <c r="AB46" s="94">
        <f t="shared" si="0"/>
        <v>104.79142442266547</v>
      </c>
      <c r="AC46" s="94">
        <f t="shared" si="0"/>
        <v>105.44141223719541</v>
      </c>
      <c r="AD46" s="94">
        <f t="shared" si="0"/>
        <v>106.11071931238097</v>
      </c>
    </row>
    <row r="47" spans="1:32" s="74" customFormat="1" ht="15" customHeight="1">
      <c r="A47" s="299" t="s">
        <v>624</v>
      </c>
      <c r="B47" s="316" t="s">
        <v>374</v>
      </c>
      <c r="C47" s="317" t="s">
        <v>352</v>
      </c>
      <c r="D47" s="94">
        <f>IF(AND(ISNUMBER(D10),($R10)&gt;0),D10/$R10*100,0)</f>
        <v>68.166160628509715</v>
      </c>
      <c r="E47" s="94">
        <f t="shared" si="0"/>
        <v>72.954915854105266</v>
      </c>
      <c r="F47" s="94">
        <f t="shared" si="0"/>
        <v>75.944580279689049</v>
      </c>
      <c r="G47" s="94">
        <f t="shared" si="0"/>
        <v>78.717076066236032</v>
      </c>
      <c r="H47" s="94">
        <f t="shared" si="0"/>
        <v>81.176334101197554</v>
      </c>
      <c r="I47" s="94">
        <f t="shared" si="0"/>
        <v>83.140228325052107</v>
      </c>
      <c r="J47" s="94">
        <f t="shared" si="0"/>
        <v>84.768556078854544</v>
      </c>
      <c r="K47" s="94">
        <f t="shared" si="0"/>
        <v>86.211181999715521</v>
      </c>
      <c r="L47" s="94">
        <f t="shared" si="0"/>
        <v>88.483069507472962</v>
      </c>
      <c r="M47" s="94">
        <f t="shared" si="0"/>
        <v>90.960762640954997</v>
      </c>
      <c r="N47" s="94">
        <f t="shared" si="0"/>
        <v>94.110542254119892</v>
      </c>
      <c r="O47" s="94">
        <f t="shared" si="0"/>
        <v>94.457153890957969</v>
      </c>
      <c r="P47" s="94">
        <f t="shared" si="0"/>
        <v>96.026044344358112</v>
      </c>
      <c r="Q47" s="94">
        <f t="shared" si="0"/>
        <v>97.90849039586989</v>
      </c>
      <c r="R47" s="319">
        <f t="shared" si="0"/>
        <v>100</v>
      </c>
      <c r="S47" s="94">
        <f t="shared" si="0"/>
        <v>102.84424963984013</v>
      </c>
      <c r="T47" s="94">
        <f t="shared" si="0"/>
        <v>104.43387957907584</v>
      </c>
      <c r="U47" s="94">
        <f t="shared" si="0"/>
        <v>106.73635981498153</v>
      </c>
      <c r="V47" s="94">
        <f t="shared" si="0"/>
        <v>106.51307263031509</v>
      </c>
      <c r="W47" s="94">
        <f t="shared" si="0"/>
        <v>109.09104634281812</v>
      </c>
      <c r="X47" s="94">
        <f t="shared" si="0"/>
        <v>112.71711897551707</v>
      </c>
      <c r="Y47" s="94">
        <f t="shared" si="0"/>
        <v>115.636936626965</v>
      </c>
      <c r="Z47" s="94">
        <f t="shared" si="0"/>
        <v>117.00216691869247</v>
      </c>
      <c r="AA47" s="94">
        <f t="shared" si="0"/>
        <v>119.47040411801959</v>
      </c>
      <c r="AB47" s="94">
        <f t="shared" si="0"/>
        <v>122.39276454167722</v>
      </c>
      <c r="AC47" s="94">
        <f t="shared" si="0"/>
        <v>125.78164420418778</v>
      </c>
      <c r="AD47" s="94">
        <f t="shared" si="0"/>
        <v>130.06399045189033</v>
      </c>
    </row>
    <row r="48" spans="1:32" s="74" customFormat="1" ht="15" customHeight="1">
      <c r="A48" s="299" t="s">
        <v>625</v>
      </c>
      <c r="B48" s="316" t="s">
        <v>374</v>
      </c>
      <c r="C48" s="317" t="s">
        <v>352</v>
      </c>
      <c r="D48" s="94">
        <f>IF(AND(ISNUMBER(D11),($R11)&gt;0),D11/$R11*100,0)</f>
        <v>85.556814669825897</v>
      </c>
      <c r="E48" s="94">
        <f t="shared" si="0"/>
        <v>87.720201916142997</v>
      </c>
      <c r="F48" s="94">
        <f t="shared" si="0"/>
        <v>87.864427732564138</v>
      </c>
      <c r="G48" s="94">
        <f t="shared" si="0"/>
        <v>89.110950860203985</v>
      </c>
      <c r="H48" s="94">
        <f t="shared" si="0"/>
        <v>90.604718244565788</v>
      </c>
      <c r="I48" s="94">
        <f t="shared" si="0"/>
        <v>91.964561656536532</v>
      </c>
      <c r="J48" s="94">
        <f t="shared" si="0"/>
        <v>92.747501802822711</v>
      </c>
      <c r="K48" s="94">
        <f t="shared" si="0"/>
        <v>93.942515710312151</v>
      </c>
      <c r="L48" s="94">
        <f t="shared" si="0"/>
        <v>96.136808488719481</v>
      </c>
      <c r="M48" s="94">
        <f t="shared" si="0"/>
        <v>98.104460698465033</v>
      </c>
      <c r="N48" s="94">
        <f t="shared" si="0"/>
        <v>99.866076027608955</v>
      </c>
      <c r="O48" s="94">
        <f t="shared" si="0"/>
        <v>98.918306376841457</v>
      </c>
      <c r="P48" s="94">
        <f t="shared" si="0"/>
        <v>98.640156588029257</v>
      </c>
      <c r="Q48" s="94">
        <f t="shared" si="0"/>
        <v>99.340681982074813</v>
      </c>
      <c r="R48" s="319">
        <f t="shared" si="0"/>
        <v>100</v>
      </c>
      <c r="S48" s="94">
        <f t="shared" si="0"/>
        <v>101.75131348511384</v>
      </c>
      <c r="T48" s="94">
        <f t="shared" si="0"/>
        <v>101.6173895127228</v>
      </c>
      <c r="U48" s="94">
        <f t="shared" si="0"/>
        <v>102.12217987019676</v>
      </c>
      <c r="V48" s="94">
        <f t="shared" si="0"/>
        <v>102.41063150303904</v>
      </c>
      <c r="W48" s="94">
        <f t="shared" si="0"/>
        <v>103.01844030081386</v>
      </c>
      <c r="X48" s="94">
        <f t="shared" si="0"/>
        <v>104.35768002472443</v>
      </c>
      <c r="Y48" s="94">
        <f t="shared" si="0"/>
        <v>105.58359946430411</v>
      </c>
      <c r="Z48" s="94">
        <f t="shared" si="0"/>
        <v>105.7587308128155</v>
      </c>
      <c r="AA48" s="94">
        <f t="shared" si="0"/>
        <v>107.03615947254559</v>
      </c>
      <c r="AB48" s="94">
        <f t="shared" si="0"/>
        <v>109.10683012259194</v>
      </c>
      <c r="AC48" s="94">
        <f t="shared" si="0"/>
        <v>111.39383949727002</v>
      </c>
      <c r="AD48" s="94">
        <f t="shared" si="0"/>
        <v>113.39239723910579</v>
      </c>
    </row>
    <row r="49" spans="1:188" s="74" customFormat="1" ht="15" customHeight="1">
      <c r="A49" s="200" t="s">
        <v>605</v>
      </c>
      <c r="B49" s="316"/>
      <c r="C49" s="315"/>
      <c r="D49" s="315"/>
      <c r="E49" s="94"/>
      <c r="F49" s="318"/>
      <c r="G49" s="318"/>
      <c r="H49" s="318"/>
      <c r="I49" s="318"/>
      <c r="J49" s="318"/>
      <c r="K49" s="318"/>
      <c r="L49" s="318"/>
      <c r="M49" s="318"/>
      <c r="N49" s="318"/>
      <c r="O49" s="318"/>
      <c r="P49" s="318"/>
      <c r="Q49" s="318"/>
      <c r="R49" s="320"/>
      <c r="S49" s="318"/>
      <c r="T49" s="318"/>
      <c r="U49" s="315"/>
      <c r="V49" s="315"/>
      <c r="W49" s="315"/>
      <c r="X49" s="315"/>
      <c r="Y49" s="315"/>
      <c r="Z49" s="94"/>
      <c r="AA49" s="94"/>
      <c r="AB49" s="94"/>
      <c r="AC49" s="94"/>
      <c r="AD49" s="94"/>
    </row>
    <row r="50" spans="1:188" s="74" customFormat="1" ht="15" customHeight="1">
      <c r="A50" s="300" t="s">
        <v>626</v>
      </c>
      <c r="B50" s="316" t="s">
        <v>374</v>
      </c>
      <c r="C50" s="317" t="s">
        <v>352</v>
      </c>
      <c r="D50" s="94">
        <f>IF(AND(ISNUMBER(D13),($R13)&gt;0),D13/$R13*100,0)</f>
        <v>50.379515225849261</v>
      </c>
      <c r="E50" s="94">
        <f t="shared" ref="E50:AD53" si="1">IF(AND(ISNUMBER(E13),($R13)&gt;0),E13/$R13*100,0)</f>
        <v>57.03284440378409</v>
      </c>
      <c r="F50" s="94">
        <f t="shared" si="1"/>
        <v>66.220631553549353</v>
      </c>
      <c r="G50" s="94">
        <f t="shared" si="1"/>
        <v>72.812635092340329</v>
      </c>
      <c r="H50" s="94">
        <f t="shared" si="1"/>
        <v>77.867476299148478</v>
      </c>
      <c r="I50" s="94">
        <f t="shared" si="1"/>
        <v>81.733002241904515</v>
      </c>
      <c r="J50" s="94">
        <f t="shared" si="1"/>
        <v>85.385396455176988</v>
      </c>
      <c r="K50" s="94">
        <f t="shared" si="1"/>
        <v>87.237229689652054</v>
      </c>
      <c r="L50" s="94">
        <f t="shared" si="1"/>
        <v>89.917461721742455</v>
      </c>
      <c r="M50" s="94">
        <f t="shared" si="1"/>
        <v>92.658014054630087</v>
      </c>
      <c r="N50" s="94">
        <f t="shared" si="1"/>
        <v>94.306768943087789</v>
      </c>
      <c r="O50" s="94">
        <f t="shared" si="1"/>
        <v>95.993726688717089</v>
      </c>
      <c r="P50" s="94">
        <f t="shared" si="1"/>
        <v>97.403211050679104</v>
      </c>
      <c r="Q50" s="94">
        <f t="shared" si="1"/>
        <v>98.669937367420999</v>
      </c>
      <c r="R50" s="319">
        <f t="shared" si="1"/>
        <v>100</v>
      </c>
      <c r="S50" s="94">
        <f t="shared" si="1"/>
        <v>101.29085443706079</v>
      </c>
      <c r="T50" s="94">
        <f t="shared" si="1"/>
        <v>102.55154872372296</v>
      </c>
      <c r="U50" s="94">
        <f t="shared" si="1"/>
        <v>103.82531240889121</v>
      </c>
      <c r="V50" s="94">
        <f t="shared" si="1"/>
        <v>104.86382692095025</v>
      </c>
      <c r="W50" s="94">
        <f t="shared" si="1"/>
        <v>105.93049090671465</v>
      </c>
      <c r="X50" s="94">
        <f t="shared" si="1"/>
        <v>107.27060692275985</v>
      </c>
      <c r="Y50" s="94">
        <f t="shared" si="1"/>
        <v>108.62781369069761</v>
      </c>
      <c r="Z50" s="94">
        <f t="shared" si="1"/>
        <v>110.16899737606691</v>
      </c>
      <c r="AA50" s="94">
        <f t="shared" si="1"/>
        <v>111.95246760297178</v>
      </c>
      <c r="AB50" s="94">
        <f t="shared" si="1"/>
        <v>113.58815309292342</v>
      </c>
      <c r="AC50" s="94">
        <f t="shared" si="1"/>
        <v>115.27310016185947</v>
      </c>
      <c r="AD50" s="94">
        <f t="shared" si="1"/>
        <v>117.37325196794981</v>
      </c>
    </row>
    <row r="51" spans="1:188" s="74" customFormat="1" ht="15" customHeight="1">
      <c r="A51" s="300" t="s">
        <v>607</v>
      </c>
      <c r="B51" s="316" t="s">
        <v>374</v>
      </c>
      <c r="C51" s="317" t="s">
        <v>352</v>
      </c>
      <c r="D51" s="94">
        <f>IF(AND(ISNUMBER(D14),($R14)&gt;0),D14/$R14*100,0)</f>
        <v>49.402892333358864</v>
      </c>
      <c r="E51" s="94">
        <f t="shared" si="1"/>
        <v>55.103291540052602</v>
      </c>
      <c r="F51" s="94">
        <f t="shared" si="1"/>
        <v>62.5324515036218</v>
      </c>
      <c r="G51" s="94">
        <f t="shared" si="1"/>
        <v>68.646527582714086</v>
      </c>
      <c r="H51" s="94">
        <f t="shared" si="1"/>
        <v>73.871113267451463</v>
      </c>
      <c r="I51" s="94">
        <f t="shared" si="1"/>
        <v>77.71847841815412</v>
      </c>
      <c r="J51" s="94">
        <f t="shared" si="1"/>
        <v>81.325808840427982</v>
      </c>
      <c r="K51" s="94">
        <f t="shared" si="1"/>
        <v>83.532085493220293</v>
      </c>
      <c r="L51" s="94">
        <f t="shared" si="1"/>
        <v>85.873700875871407</v>
      </c>
      <c r="M51" s="94">
        <f t="shared" si="1"/>
        <v>88.112322633912981</v>
      </c>
      <c r="N51" s="94">
        <f t="shared" si="1"/>
        <v>90.640347965237524</v>
      </c>
      <c r="O51" s="94">
        <f t="shared" si="1"/>
        <v>93.275622856072786</v>
      </c>
      <c r="P51" s="94">
        <f t="shared" si="1"/>
        <v>95.574678889711706</v>
      </c>
      <c r="Q51" s="94">
        <f t="shared" si="1"/>
        <v>97.72988432368939</v>
      </c>
      <c r="R51" s="319">
        <f t="shared" si="1"/>
        <v>100</v>
      </c>
      <c r="S51" s="94">
        <f t="shared" si="1"/>
        <v>102.27862754611306</v>
      </c>
      <c r="T51" s="94">
        <f t="shared" si="1"/>
        <v>104.58534426257415</v>
      </c>
      <c r="U51" s="94">
        <f t="shared" si="1"/>
        <v>106.88780504413404</v>
      </c>
      <c r="V51" s="94">
        <f t="shared" si="1"/>
        <v>108.93235617068002</v>
      </c>
      <c r="W51" s="94">
        <f t="shared" si="1"/>
        <v>111.0952222874799</v>
      </c>
      <c r="X51" s="94">
        <f t="shared" si="1"/>
        <v>113.78412195807053</v>
      </c>
      <c r="Y51" s="94">
        <f t="shared" si="1"/>
        <v>116.43812296247116</v>
      </c>
      <c r="Z51" s="94">
        <f t="shared" si="1"/>
        <v>120.11014359524357</v>
      </c>
      <c r="AA51" s="94">
        <f t="shared" si="1"/>
        <v>124.42481039810016</v>
      </c>
      <c r="AB51" s="94">
        <f t="shared" si="1"/>
        <v>127.69847552411839</v>
      </c>
      <c r="AC51" s="94">
        <f t="shared" si="1"/>
        <v>130.98150370691931</v>
      </c>
      <c r="AD51" s="94">
        <f t="shared" si="1"/>
        <v>134.74460134657781</v>
      </c>
    </row>
    <row r="52" spans="1:188" s="74" customFormat="1" ht="15" customHeight="1">
      <c r="A52" s="300" t="s">
        <v>608</v>
      </c>
      <c r="B52" s="316" t="s">
        <v>374</v>
      </c>
      <c r="C52" s="317" t="s">
        <v>352</v>
      </c>
      <c r="D52" s="94">
        <f>IF(AND(ISNUMBER(D15),($R15)&gt;0),D15/$R15*100,0)</f>
        <v>75.677838919459731</v>
      </c>
      <c r="E52" s="94">
        <f t="shared" si="1"/>
        <v>79.169584792396179</v>
      </c>
      <c r="F52" s="94">
        <f t="shared" si="1"/>
        <v>83.821910955477748</v>
      </c>
      <c r="G52" s="94">
        <f t="shared" si="1"/>
        <v>87.353676838419219</v>
      </c>
      <c r="H52" s="94">
        <f t="shared" si="1"/>
        <v>89.584792396198097</v>
      </c>
      <c r="I52" s="94">
        <f t="shared" si="1"/>
        <v>91.195597798899456</v>
      </c>
      <c r="J52" s="94">
        <f t="shared" si="1"/>
        <v>92.976488244122066</v>
      </c>
      <c r="K52" s="94">
        <f t="shared" si="1"/>
        <v>94.12706353176587</v>
      </c>
      <c r="L52" s="94">
        <f t="shared" si="1"/>
        <v>96.208104052026016</v>
      </c>
      <c r="M52" s="94">
        <f t="shared" si="1"/>
        <v>97.988994497248612</v>
      </c>
      <c r="N52" s="94">
        <f t="shared" si="1"/>
        <v>98.679339669834903</v>
      </c>
      <c r="O52" s="94">
        <f t="shared" si="1"/>
        <v>99.029514757378692</v>
      </c>
      <c r="P52" s="94">
        <f t="shared" si="1"/>
        <v>99.27963981990996</v>
      </c>
      <c r="Q52" s="94">
        <f t="shared" si="1"/>
        <v>99.619809904952476</v>
      </c>
      <c r="R52" s="319">
        <f t="shared" si="1"/>
        <v>100</v>
      </c>
      <c r="S52" s="94">
        <f t="shared" si="1"/>
        <v>100.15007503751876</v>
      </c>
      <c r="T52" s="94">
        <f t="shared" si="1"/>
        <v>100.19009504752377</v>
      </c>
      <c r="U52" s="94">
        <f t="shared" si="1"/>
        <v>100.23011505752876</v>
      </c>
      <c r="V52" s="94">
        <f t="shared" si="1"/>
        <v>100.13006503251624</v>
      </c>
      <c r="W52" s="94">
        <f t="shared" si="1"/>
        <v>100.05002501250627</v>
      </c>
      <c r="X52" s="94">
        <f t="shared" si="1"/>
        <v>100.05002501250627</v>
      </c>
      <c r="Y52" s="94">
        <f t="shared" si="1"/>
        <v>100.05002501250627</v>
      </c>
      <c r="Z52" s="94">
        <f t="shared" si="1"/>
        <v>100.16008004002002</v>
      </c>
      <c r="AA52" s="94">
        <f t="shared" si="1"/>
        <v>100.07003501750876</v>
      </c>
      <c r="AB52" s="94">
        <f t="shared" si="1"/>
        <v>100.27013506753377</v>
      </c>
      <c r="AC52" s="94">
        <f t="shared" si="1"/>
        <v>100.46023011505751</v>
      </c>
      <c r="AD52" s="94">
        <f t="shared" si="1"/>
        <v>100.58029014507252</v>
      </c>
    </row>
    <row r="53" spans="1:188" s="74" customFormat="1" ht="15" customHeight="1">
      <c r="A53" s="300" t="s">
        <v>609</v>
      </c>
      <c r="B53" s="316" t="s">
        <v>374</v>
      </c>
      <c r="C53" s="317" t="s">
        <v>352</v>
      </c>
      <c r="D53" s="94">
        <f>IF(AND(ISNUMBER(D16),($R16)&gt;0),D16/$R16*100,0)</f>
        <v>72.495274102079392</v>
      </c>
      <c r="E53" s="94">
        <f t="shared" si="1"/>
        <v>75.42533081285444</v>
      </c>
      <c r="F53" s="94">
        <f t="shared" si="1"/>
        <v>79.206049149338369</v>
      </c>
      <c r="G53" s="94">
        <f t="shared" si="1"/>
        <v>82.356647763074989</v>
      </c>
      <c r="H53" s="94">
        <f t="shared" si="1"/>
        <v>85.066162570888466</v>
      </c>
      <c r="I53" s="94">
        <f t="shared" si="1"/>
        <v>86.704473850031505</v>
      </c>
      <c r="J53" s="94">
        <f t="shared" si="1"/>
        <v>88.615837009031722</v>
      </c>
      <c r="K53" s="94">
        <f t="shared" si="1"/>
        <v>90.054610375971436</v>
      </c>
      <c r="L53" s="94">
        <f t="shared" si="1"/>
        <v>91.671917664356243</v>
      </c>
      <c r="M53" s="94">
        <f t="shared" si="1"/>
        <v>93.058181054400336</v>
      </c>
      <c r="N53" s="94">
        <f t="shared" si="1"/>
        <v>94.780508296576343</v>
      </c>
      <c r="O53" s="94">
        <f t="shared" si="1"/>
        <v>96.229783658895187</v>
      </c>
      <c r="P53" s="94">
        <f t="shared" si="1"/>
        <v>97.395505145977737</v>
      </c>
      <c r="Q53" s="94">
        <f t="shared" si="1"/>
        <v>98.655744591472384</v>
      </c>
      <c r="R53" s="319">
        <f t="shared" si="1"/>
        <v>100</v>
      </c>
      <c r="S53" s="94">
        <f t="shared" si="1"/>
        <v>101.12371350556606</v>
      </c>
      <c r="T53" s="94">
        <f t="shared" si="1"/>
        <v>102.1424070573409</v>
      </c>
      <c r="U53" s="94">
        <f t="shared" si="1"/>
        <v>103.18210459987398</v>
      </c>
      <c r="V53" s="94">
        <f t="shared" si="1"/>
        <v>104.06427221172024</v>
      </c>
      <c r="W53" s="94">
        <f t="shared" si="1"/>
        <v>105.01995379122033</v>
      </c>
      <c r="X53" s="94">
        <f t="shared" si="1"/>
        <v>106.26969124133585</v>
      </c>
      <c r="Y53" s="94">
        <f t="shared" si="1"/>
        <v>107.43541272841838</v>
      </c>
      <c r="Z53" s="94">
        <f t="shared" si="1"/>
        <v>109.46229783658896</v>
      </c>
      <c r="AA53" s="94">
        <f t="shared" si="1"/>
        <v>111.48918294475951</v>
      </c>
      <c r="AB53" s="94">
        <f t="shared" si="1"/>
        <v>112.98046628859484</v>
      </c>
      <c r="AC53" s="94">
        <f t="shared" si="1"/>
        <v>114.40873766015542</v>
      </c>
      <c r="AD53" s="94">
        <f t="shared" si="1"/>
        <v>115.77399705944129</v>
      </c>
    </row>
    <row r="54" spans="1:188" s="74" customFormat="1" ht="15" customHeight="1">
      <c r="A54" s="299" t="s">
        <v>300</v>
      </c>
      <c r="B54" s="316" t="s">
        <v>376</v>
      </c>
      <c r="C54" s="317" t="s">
        <v>352</v>
      </c>
      <c r="D54" s="94">
        <f t="shared" ref="D54:T57" si="2">IF(AND(ISNUMBER(D17),($M17)&gt;0),D17/$M17*100,0)</f>
        <v>109.81775823977186</v>
      </c>
      <c r="E54" s="94">
        <f t="shared" si="2"/>
        <v>107.98488438746017</v>
      </c>
      <c r="F54" s="94">
        <f t="shared" si="2"/>
        <v>106.15201053514849</v>
      </c>
      <c r="G54" s="94">
        <f t="shared" si="2"/>
        <v>104.31913668283681</v>
      </c>
      <c r="H54" s="94">
        <f t="shared" si="2"/>
        <v>102.48626283052511</v>
      </c>
      <c r="I54" s="94">
        <f t="shared" si="2"/>
        <v>101.83663665502225</v>
      </c>
      <c r="J54" s="94">
        <f t="shared" si="2"/>
        <v>101.18701047951937</v>
      </c>
      <c r="K54" s="94">
        <f t="shared" si="2"/>
        <v>100.53738430401648</v>
      </c>
      <c r="L54" s="94">
        <f t="shared" si="2"/>
        <v>100.26869215200824</v>
      </c>
      <c r="M54" s="319">
        <f t="shared" si="2"/>
        <v>100</v>
      </c>
      <c r="N54" s="94">
        <f t="shared" si="2"/>
        <v>99.731307847991758</v>
      </c>
      <c r="O54" s="317" t="s">
        <v>352</v>
      </c>
      <c r="P54" s="317" t="s">
        <v>352</v>
      </c>
      <c r="Q54" s="94">
        <f t="shared" si="2"/>
        <v>99.275582802939354</v>
      </c>
      <c r="R54" s="308" t="s">
        <v>352</v>
      </c>
      <c r="S54" s="317" t="s">
        <v>352</v>
      </c>
      <c r="T54" s="94">
        <f t="shared" si="2"/>
        <v>95.994851631096466</v>
      </c>
      <c r="U54" s="317" t="s">
        <v>352</v>
      </c>
      <c r="V54" s="317" t="s">
        <v>352</v>
      </c>
      <c r="W54" s="94">
        <f>IF(AND(ISNUMBER(W17),($M17)&gt;0),W17/$M17*100,0)</f>
        <v>92.929738617372621</v>
      </c>
      <c r="X54" s="317" t="s">
        <v>352</v>
      </c>
      <c r="Y54" s="317" t="s">
        <v>352</v>
      </c>
      <c r="Z54" s="94">
        <f>IF(AND(ISNUMBER(Z17),($M17)&gt;0),Z17/$M17*100,0)</f>
        <v>91.783826999923221</v>
      </c>
      <c r="AA54" s="317" t="s">
        <v>352</v>
      </c>
      <c r="AB54" s="317" t="s">
        <v>352</v>
      </c>
      <c r="AC54" s="94">
        <f>IF(AND(ISNUMBER(AC17),($M17)&gt;0),AC17/$M17*100,0)</f>
        <v>96.313066205657208</v>
      </c>
      <c r="AD54" s="94" t="s">
        <v>350</v>
      </c>
    </row>
    <row r="55" spans="1:188" s="74" customFormat="1" ht="15" customHeight="1">
      <c r="A55" s="300" t="s">
        <v>300</v>
      </c>
      <c r="B55" s="316" t="s">
        <v>376</v>
      </c>
      <c r="C55" s="317" t="s">
        <v>352</v>
      </c>
      <c r="D55" s="94">
        <f t="shared" si="2"/>
        <v>256.33256257646872</v>
      </c>
      <c r="E55" s="94">
        <f t="shared" si="2"/>
        <v>228.5374654296227</v>
      </c>
      <c r="F55" s="94">
        <f t="shared" si="2"/>
        <v>200.74236828277668</v>
      </c>
      <c r="G55" s="94">
        <f t="shared" si="2"/>
        <v>172.94727113593072</v>
      </c>
      <c r="H55" s="94">
        <f t="shared" si="2"/>
        <v>145.1521739890847</v>
      </c>
      <c r="I55" s="94">
        <f t="shared" si="2"/>
        <v>144.12272594660891</v>
      </c>
      <c r="J55" s="94">
        <f t="shared" si="2"/>
        <v>143.09327790413315</v>
      </c>
      <c r="K55" s="94">
        <f t="shared" si="2"/>
        <v>142.06382986165738</v>
      </c>
      <c r="L55" s="94">
        <f t="shared" si="2"/>
        <v>121.03191493082868</v>
      </c>
      <c r="M55" s="319">
        <f t="shared" si="2"/>
        <v>100</v>
      </c>
      <c r="N55" s="94">
        <f t="shared" si="2"/>
        <v>78.968085069171295</v>
      </c>
      <c r="O55" s="317" t="s">
        <v>352</v>
      </c>
      <c r="P55" s="317" t="s">
        <v>352</v>
      </c>
      <c r="Q55" s="94">
        <f t="shared" si="2"/>
        <v>85.395695483577938</v>
      </c>
      <c r="R55" s="308" t="s">
        <v>352</v>
      </c>
      <c r="S55" s="317" t="s">
        <v>352</v>
      </c>
      <c r="T55" s="94">
        <f t="shared" si="2"/>
        <v>87.054183251700621</v>
      </c>
      <c r="U55" s="317" t="s">
        <v>352</v>
      </c>
      <c r="V55" s="317" t="s">
        <v>352</v>
      </c>
      <c r="W55" s="94">
        <f>IF(AND(ISNUMBER(W18),($M18)&gt;0),W18/$M18*100,0)</f>
        <v>71.035278273212811</v>
      </c>
      <c r="X55" s="317" t="s">
        <v>352</v>
      </c>
      <c r="Y55" s="317" t="s">
        <v>352</v>
      </c>
      <c r="Z55" s="94">
        <f>IF(AND(ISNUMBER(Z18),($M18)&gt;0),Z18/$M18*100,0)</f>
        <v>73.539727828414627</v>
      </c>
      <c r="AA55" s="317" t="s">
        <v>352</v>
      </c>
      <c r="AB55" s="317" t="s">
        <v>352</v>
      </c>
      <c r="AC55" s="94">
        <f>IF(AND(ISNUMBER(AC18),($M18)&gt;0),AC18/$M18*100,0)</f>
        <v>58.790731167371014</v>
      </c>
      <c r="AD55" s="94" t="s">
        <v>350</v>
      </c>
    </row>
    <row r="56" spans="1:188" s="74" customFormat="1" ht="15" customHeight="1">
      <c r="A56" s="300" t="s">
        <v>638</v>
      </c>
      <c r="B56" s="316" t="s">
        <v>376</v>
      </c>
      <c r="C56" s="317" t="s">
        <v>352</v>
      </c>
      <c r="D56" s="94">
        <f t="shared" si="2"/>
        <v>108.33533534747136</v>
      </c>
      <c r="E56" s="94">
        <f t="shared" si="2"/>
        <v>106.76514480775099</v>
      </c>
      <c r="F56" s="94">
        <f t="shared" si="2"/>
        <v>105.19495426803064</v>
      </c>
      <c r="G56" s="94">
        <f t="shared" si="2"/>
        <v>103.62476372831031</v>
      </c>
      <c r="H56" s="94">
        <f t="shared" si="2"/>
        <v>102.05457318858997</v>
      </c>
      <c r="I56" s="94">
        <f t="shared" si="2"/>
        <v>101.4087900147083</v>
      </c>
      <c r="J56" s="94">
        <f t="shared" si="2"/>
        <v>100.76300684082662</v>
      </c>
      <c r="K56" s="94">
        <f t="shared" si="2"/>
        <v>100.11722366694495</v>
      </c>
      <c r="L56" s="94">
        <f t="shared" si="2"/>
        <v>100.05861183347248</v>
      </c>
      <c r="M56" s="319">
        <f>IF(AND(ISNUMBER(M19),($M19)&gt;0),M19/$M19*100,0)</f>
        <v>100</v>
      </c>
      <c r="N56" s="94">
        <f>IF(AND(ISNUMBER(N19),($M19)&gt;0),N19/$M19*100,0)</f>
        <v>99.941388166527531</v>
      </c>
      <c r="O56" s="317" t="s">
        <v>352</v>
      </c>
      <c r="P56" s="317" t="s">
        <v>352</v>
      </c>
      <c r="Q56" s="94">
        <f>IF(AND(ISNUMBER(Q19),($M19)&gt;0),Q19/$M19*100,0)</f>
        <v>99.416018186229977</v>
      </c>
      <c r="R56" s="308" t="s">
        <v>352</v>
      </c>
      <c r="S56" s="317" t="s">
        <v>352</v>
      </c>
      <c r="T56" s="94">
        <f>IF(AND(ISNUMBER(T19),($M19)&gt;0),T19/$M19*100,0)</f>
        <v>96.085312465672786</v>
      </c>
      <c r="U56" s="317" t="s">
        <v>352</v>
      </c>
      <c r="V56" s="317" t="s">
        <v>352</v>
      </c>
      <c r="W56" s="94">
        <f>IF(AND(ISNUMBER(W19),($M19)&gt;0),W19/$M19*100,0)</f>
        <v>93.151264690288514</v>
      </c>
      <c r="X56" s="317" t="s">
        <v>352</v>
      </c>
      <c r="Y56" s="317" t="s">
        <v>352</v>
      </c>
      <c r="Z56" s="94">
        <f>IF(AND(ISNUMBER(Z19),($M19)&gt;0),Z19/$M19*100,0)</f>
        <v>91.968419064757128</v>
      </c>
      <c r="AA56" s="317" t="s">
        <v>352</v>
      </c>
      <c r="AB56" s="317" t="s">
        <v>352</v>
      </c>
      <c r="AC56" s="94">
        <f>IF(AND(ISNUMBER(AC19),($M19)&gt;0),AC19/$M19*100,0)</f>
        <v>96.692713632312461</v>
      </c>
      <c r="AD56" s="94" t="s">
        <v>350</v>
      </c>
    </row>
    <row r="57" spans="1:188" s="74" customFormat="1" ht="15" customHeight="1">
      <c r="A57" s="299" t="s">
        <v>610</v>
      </c>
      <c r="B57" s="316" t="s">
        <v>376</v>
      </c>
      <c r="C57" s="317" t="s">
        <v>352</v>
      </c>
      <c r="D57" s="94">
        <f t="shared" si="2"/>
        <v>111.01416593275273</v>
      </c>
      <c r="E57" s="94">
        <f t="shared" si="2"/>
        <v>108.45928428878241</v>
      </c>
      <c r="F57" s="94">
        <f t="shared" si="2"/>
        <v>106.38665325556251</v>
      </c>
      <c r="G57" s="94">
        <f t="shared" si="2"/>
        <v>104.54096645060073</v>
      </c>
      <c r="H57" s="94">
        <f t="shared" si="2"/>
        <v>102.60593794053779</v>
      </c>
      <c r="I57" s="94">
        <f t="shared" si="2"/>
        <v>101.71466281401773</v>
      </c>
      <c r="J57" s="94">
        <f t="shared" si="2"/>
        <v>101.01123975837911</v>
      </c>
      <c r="K57" s="94">
        <f t="shared" si="2"/>
        <v>100.38878383499087</v>
      </c>
      <c r="L57" s="94">
        <f t="shared" si="2"/>
        <v>100.17558753295042</v>
      </c>
      <c r="M57" s="319">
        <f t="shared" si="2"/>
        <v>100</v>
      </c>
      <c r="N57" s="94">
        <f t="shared" si="2"/>
        <v>99.722242860908011</v>
      </c>
      <c r="O57" s="317" t="s">
        <v>352</v>
      </c>
      <c r="P57" s="317" t="s">
        <v>352</v>
      </c>
      <c r="Q57" s="94">
        <f t="shared" si="2"/>
        <v>99.125221492820387</v>
      </c>
      <c r="R57" s="308" t="s">
        <v>352</v>
      </c>
      <c r="S57" s="317" t="s">
        <v>352</v>
      </c>
      <c r="T57" s="94">
        <f>IF(AND(ISNUMBER(T20),($M20)&gt;0),T20/$M20*100,0)</f>
        <v>96.134037718960968</v>
      </c>
      <c r="U57" s="317" t="s">
        <v>352</v>
      </c>
      <c r="V57" s="317" t="s">
        <v>352</v>
      </c>
      <c r="W57" s="94">
        <f>IF(AND(ISNUMBER(W20),($M20)&gt;0),W20/$M20*100,0)</f>
        <v>93.730019533179643</v>
      </c>
      <c r="X57" s="317" t="s">
        <v>352</v>
      </c>
      <c r="Y57" s="317" t="s">
        <v>352</v>
      </c>
      <c r="Z57" s="94">
        <f>IF(AND(ISNUMBER(Z20),($M20)&gt;0),Z20/$M20*100,0)</f>
        <v>93.667365302998874</v>
      </c>
      <c r="AA57" s="317" t="s">
        <v>352</v>
      </c>
      <c r="AB57" s="317" t="s">
        <v>352</v>
      </c>
      <c r="AC57" s="94">
        <f>IF(AND(ISNUMBER(AC20),($M20)&gt;0),AC20/$M20*100,0)</f>
        <v>96.38552256944071</v>
      </c>
      <c r="AD57" s="94" t="s">
        <v>350</v>
      </c>
    </row>
    <row r="58" spans="1:188" s="74" customFormat="1" ht="15" customHeight="1">
      <c r="A58" s="299" t="s">
        <v>223</v>
      </c>
      <c r="B58" s="316" t="s">
        <v>374</v>
      </c>
      <c r="C58" s="317" t="s">
        <v>352</v>
      </c>
      <c r="D58" s="94">
        <f>IF(AND(ISNUMBER(D21),($R21)&gt;0),D21/$R21*100,0)</f>
        <v>93.557016674012701</v>
      </c>
      <c r="E58" s="94">
        <f t="shared" ref="E58:AC60" si="3">IF(AND(ISNUMBER(E21),($R21)&gt;0),E21/$R21*100,0)</f>
        <v>95.903560402964288</v>
      </c>
      <c r="F58" s="94">
        <f t="shared" si="3"/>
        <v>99.924521769002823</v>
      </c>
      <c r="G58" s="94">
        <f t="shared" si="3"/>
        <v>98.70790679235246</v>
      </c>
      <c r="H58" s="94">
        <f t="shared" si="3"/>
        <v>101.49543936790815</v>
      </c>
      <c r="I58" s="94">
        <f t="shared" si="3"/>
        <v>104.46101430775801</v>
      </c>
      <c r="J58" s="94">
        <f t="shared" si="3"/>
        <v>105.68333446804542</v>
      </c>
      <c r="K58" s="94">
        <f t="shared" si="3"/>
        <v>105.5648754574223</v>
      </c>
      <c r="L58" s="94">
        <f t="shared" si="3"/>
        <v>106.56921831184229</v>
      </c>
      <c r="M58" s="94">
        <f t="shared" si="3"/>
        <v>106.73856001590276</v>
      </c>
      <c r="N58" s="94">
        <f t="shared" si="3"/>
        <v>106.13261876868256</v>
      </c>
      <c r="O58" s="94">
        <f t="shared" si="3"/>
        <v>106.96084202565777</v>
      </c>
      <c r="P58" s="94">
        <f t="shared" si="3"/>
        <v>104.92109794587311</v>
      </c>
      <c r="Q58" s="94">
        <f t="shared" si="3"/>
        <v>103.32397963831701</v>
      </c>
      <c r="R58" s="319">
        <f t="shared" si="3"/>
        <v>100</v>
      </c>
      <c r="S58" s="94">
        <f t="shared" si="3"/>
        <v>100.52896156035574</v>
      </c>
      <c r="T58" s="94">
        <f t="shared" si="3"/>
        <v>97.877679502598397</v>
      </c>
      <c r="U58" s="94">
        <f t="shared" si="3"/>
        <v>97.863149015203405</v>
      </c>
      <c r="V58" s="94">
        <f t="shared" si="3"/>
        <v>97.489423385721253</v>
      </c>
      <c r="W58" s="94">
        <f t="shared" si="3"/>
        <v>96.747165154755976</v>
      </c>
      <c r="X58" s="94">
        <f t="shared" si="3"/>
        <v>97.162212377845364</v>
      </c>
      <c r="Y58" s="94">
        <f t="shared" si="3"/>
        <v>94.478966676059557</v>
      </c>
      <c r="Z58" s="94">
        <f t="shared" si="3"/>
        <v>97.380965646711132</v>
      </c>
      <c r="AA58" s="94">
        <f t="shared" si="3"/>
        <v>94.365948739485532</v>
      </c>
      <c r="AB58" s="94">
        <f t="shared" si="3"/>
        <v>95.403389280417571</v>
      </c>
      <c r="AC58" s="94">
        <f t="shared" si="3"/>
        <v>97.166644519001593</v>
      </c>
      <c r="AD58" s="94" t="s">
        <v>350</v>
      </c>
    </row>
    <row r="59" spans="1:188" s="74" customFormat="1" ht="15" customHeight="1">
      <c r="A59" s="300" t="s">
        <v>649</v>
      </c>
      <c r="B59" s="316" t="s">
        <v>374</v>
      </c>
      <c r="C59" s="94">
        <f>IF(AND(ISNUMBER(C22),($R22)&gt;0),C22/$R22*100,0)</f>
        <v>88.461842452140274</v>
      </c>
      <c r="D59" s="94">
        <f>IF(AND(ISNUMBER(D22),($R22)&gt;0),D22/$R22*100,0)</f>
        <v>94.124863356893016</v>
      </c>
      <c r="E59" s="94">
        <f t="shared" si="3"/>
        <v>95.701779766950779</v>
      </c>
      <c r="F59" s="94">
        <f t="shared" si="3"/>
        <v>96.788735453062273</v>
      </c>
      <c r="G59" s="94">
        <f t="shared" si="3"/>
        <v>93.481800057214471</v>
      </c>
      <c r="H59" s="94">
        <f t="shared" si="3"/>
        <v>98.792978793629104</v>
      </c>
      <c r="I59" s="94">
        <f t="shared" si="3"/>
        <v>100.30949481502216</v>
      </c>
      <c r="J59" s="94">
        <f t="shared" si="3"/>
        <v>100.31098478151763</v>
      </c>
      <c r="K59" s="94">
        <f t="shared" si="3"/>
        <v>98.86831514344405</v>
      </c>
      <c r="L59" s="94">
        <f t="shared" si="3"/>
        <v>100.77935640201012</v>
      </c>
      <c r="M59" s="94">
        <f t="shared" si="3"/>
        <v>98.205760359250291</v>
      </c>
      <c r="N59" s="94">
        <f t="shared" si="3"/>
        <v>99.514912394817941</v>
      </c>
      <c r="O59" s="94">
        <f t="shared" si="3"/>
        <v>102.88421377380328</v>
      </c>
      <c r="P59" s="94">
        <f t="shared" si="3"/>
        <v>101.60099554446535</v>
      </c>
      <c r="Q59" s="94">
        <f t="shared" si="3"/>
        <v>103.00318871025051</v>
      </c>
      <c r="R59" s="319">
        <f t="shared" si="3"/>
        <v>100</v>
      </c>
      <c r="S59" s="94">
        <f t="shared" si="3"/>
        <v>97.020543088551719</v>
      </c>
      <c r="T59" s="94">
        <f t="shared" si="3"/>
        <v>96.416526970028286</v>
      </c>
      <c r="U59" s="94">
        <f t="shared" si="3"/>
        <v>94.075508923122655</v>
      </c>
      <c r="V59" s="94">
        <f t="shared" si="3"/>
        <v>95.638233768402515</v>
      </c>
      <c r="W59" s="94">
        <f t="shared" si="3"/>
        <v>95.913489825760976</v>
      </c>
      <c r="X59" s="94">
        <f t="shared" si="3"/>
        <v>96.930745072533654</v>
      </c>
      <c r="Y59" s="94">
        <f t="shared" si="3"/>
        <v>95.566690756416193</v>
      </c>
      <c r="Z59" s="94">
        <f t="shared" si="3"/>
        <v>96.399137963990398</v>
      </c>
      <c r="AA59" s="94">
        <f t="shared" si="3"/>
        <v>95.667161224091942</v>
      </c>
      <c r="AB59" s="94">
        <f t="shared" si="3"/>
        <v>95.474934049764997</v>
      </c>
      <c r="AC59" s="94">
        <f t="shared" si="3"/>
        <v>97.088293852877229</v>
      </c>
      <c r="AD59" s="94" t="s">
        <v>350</v>
      </c>
      <c r="AE59" s="292"/>
      <c r="AF59" s="292"/>
      <c r="AG59" s="292"/>
      <c r="AH59" s="292"/>
      <c r="AI59" s="292"/>
      <c r="AJ59" s="292"/>
      <c r="AK59" s="292"/>
      <c r="AL59" s="292"/>
      <c r="AM59" s="292"/>
      <c r="AN59" s="292"/>
      <c r="AO59" s="292"/>
      <c r="AP59" s="292"/>
      <c r="AQ59" s="292"/>
      <c r="AR59" s="292"/>
      <c r="AS59" s="292"/>
      <c r="AT59" s="292"/>
      <c r="AU59" s="292"/>
      <c r="AV59" s="292"/>
      <c r="AW59" s="292"/>
      <c r="AX59" s="292"/>
      <c r="AY59" s="292"/>
      <c r="AZ59" s="292"/>
      <c r="BA59" s="292"/>
      <c r="BB59" s="292"/>
      <c r="BC59" s="292"/>
      <c r="BD59" s="292"/>
      <c r="BE59" s="292"/>
      <c r="BF59" s="292"/>
      <c r="BG59" s="292"/>
      <c r="BH59" s="292"/>
      <c r="BI59" s="292"/>
      <c r="BJ59" s="292"/>
      <c r="BK59" s="292"/>
      <c r="BL59" s="292"/>
      <c r="BM59" s="292"/>
      <c r="BN59" s="292"/>
      <c r="BO59" s="292"/>
      <c r="BP59" s="292"/>
      <c r="BQ59" s="292"/>
      <c r="BR59" s="292"/>
      <c r="BS59" s="292"/>
      <c r="BT59" s="292"/>
      <c r="BU59" s="292"/>
      <c r="BV59" s="292"/>
      <c r="BW59" s="292"/>
      <c r="BX59" s="292"/>
      <c r="BY59" s="292"/>
      <c r="BZ59" s="292"/>
      <c r="CA59" s="292"/>
      <c r="CB59" s="292"/>
      <c r="CC59" s="292"/>
      <c r="CD59" s="292"/>
      <c r="CE59" s="292"/>
      <c r="CF59" s="292"/>
      <c r="CG59" s="292"/>
      <c r="CH59" s="292"/>
      <c r="CI59" s="292"/>
      <c r="CJ59" s="292"/>
      <c r="CK59" s="292"/>
      <c r="CL59" s="292"/>
      <c r="CM59" s="292"/>
      <c r="CN59" s="292"/>
      <c r="CO59" s="292"/>
      <c r="CP59" s="292"/>
      <c r="CQ59" s="292"/>
      <c r="CR59" s="292"/>
      <c r="CS59" s="292"/>
      <c r="CT59" s="292"/>
      <c r="CU59" s="292"/>
      <c r="CV59" s="292"/>
      <c r="CW59" s="292"/>
      <c r="CX59" s="292"/>
      <c r="CY59" s="292"/>
      <c r="CZ59" s="292"/>
      <c r="DA59" s="292"/>
      <c r="DB59" s="292"/>
      <c r="DC59" s="292"/>
      <c r="DD59" s="292"/>
      <c r="DE59" s="292"/>
      <c r="DF59" s="292"/>
      <c r="DG59" s="292"/>
      <c r="DH59" s="292"/>
      <c r="DI59" s="292"/>
      <c r="DJ59" s="292"/>
      <c r="DK59" s="292"/>
      <c r="DL59" s="292"/>
      <c r="DM59" s="292"/>
      <c r="DN59" s="292"/>
      <c r="DO59" s="292"/>
      <c r="DP59" s="292"/>
      <c r="DQ59" s="292"/>
      <c r="DR59" s="292"/>
      <c r="DS59" s="292"/>
      <c r="DT59" s="292"/>
      <c r="DU59" s="292"/>
      <c r="DV59" s="292"/>
      <c r="DW59" s="292"/>
      <c r="DX59" s="292"/>
      <c r="DY59" s="292"/>
      <c r="DZ59" s="292"/>
      <c r="EA59" s="292"/>
      <c r="EB59" s="292"/>
      <c r="EC59" s="292"/>
      <c r="ED59" s="292"/>
      <c r="EE59" s="292"/>
      <c r="EF59" s="292"/>
      <c r="EG59" s="292"/>
      <c r="EH59" s="292"/>
      <c r="EI59" s="292"/>
      <c r="EJ59" s="292"/>
      <c r="EK59" s="292"/>
      <c r="EL59" s="292"/>
      <c r="EM59" s="292"/>
      <c r="EN59" s="292"/>
      <c r="EO59" s="292"/>
      <c r="EP59" s="292"/>
      <c r="EQ59" s="292"/>
      <c r="ER59" s="292"/>
      <c r="ES59" s="292"/>
      <c r="ET59" s="292"/>
      <c r="EU59" s="292"/>
      <c r="EV59" s="292"/>
      <c r="EW59" s="292"/>
      <c r="EX59" s="292"/>
      <c r="EY59" s="292"/>
      <c r="EZ59" s="292"/>
      <c r="FA59" s="292"/>
      <c r="FB59" s="292"/>
      <c r="FC59" s="292"/>
      <c r="FD59" s="292"/>
      <c r="FE59" s="292"/>
      <c r="FF59" s="292"/>
      <c r="FG59" s="292"/>
      <c r="FH59" s="292"/>
      <c r="FI59" s="292"/>
      <c r="FJ59" s="292"/>
      <c r="FK59" s="292"/>
      <c r="FL59" s="292"/>
      <c r="FM59" s="292"/>
      <c r="FN59" s="292"/>
      <c r="FO59" s="292"/>
      <c r="FP59" s="292"/>
      <c r="FQ59" s="292"/>
      <c r="FR59" s="292"/>
      <c r="FS59" s="292"/>
      <c r="FT59" s="292"/>
      <c r="FU59" s="292"/>
      <c r="FV59" s="292"/>
      <c r="FW59" s="292"/>
      <c r="FX59" s="292"/>
      <c r="FY59" s="292"/>
      <c r="FZ59" s="292"/>
      <c r="GA59" s="292"/>
      <c r="GB59" s="292"/>
      <c r="GC59" s="292"/>
      <c r="GD59" s="292"/>
      <c r="GE59" s="292"/>
      <c r="GF59" s="292"/>
    </row>
    <row r="60" spans="1:188" s="74" customFormat="1" ht="15" customHeight="1">
      <c r="A60" s="300" t="s">
        <v>640</v>
      </c>
      <c r="B60" s="316" t="s">
        <v>374</v>
      </c>
      <c r="C60" s="317" t="s">
        <v>352</v>
      </c>
      <c r="D60" s="94">
        <f>IF(AND(ISNUMBER(D23),($R23)&gt;0),D23/$R23*100,0)</f>
        <v>93.233857948496762</v>
      </c>
      <c r="E60" s="94">
        <f t="shared" si="3"/>
        <v>96.018392760242776</v>
      </c>
      <c r="F60" s="94">
        <f t="shared" si="3"/>
        <v>101.70908217923464</v>
      </c>
      <c r="G60" s="94">
        <f t="shared" si="3"/>
        <v>101.68205816604892</v>
      </c>
      <c r="H60" s="94">
        <f t="shared" si="3"/>
        <v>103.03339625181789</v>
      </c>
      <c r="I60" s="94">
        <f t="shared" si="3"/>
        <v>106.82362342158083</v>
      </c>
      <c r="J60" s="94">
        <f t="shared" si="3"/>
        <v>108.74071197867568</v>
      </c>
      <c r="K60" s="94">
        <f t="shared" si="3"/>
        <v>109.37585465594294</v>
      </c>
      <c r="L60" s="94">
        <f t="shared" si="3"/>
        <v>109.86419995407726</v>
      </c>
      <c r="M60" s="94">
        <f t="shared" si="3"/>
        <v>111.59453389980382</v>
      </c>
      <c r="N60" s="94">
        <f t="shared" si="3"/>
        <v>109.89872258172105</v>
      </c>
      <c r="O60" s="94">
        <f t="shared" si="3"/>
        <v>109.28083090644027</v>
      </c>
      <c r="P60" s="94">
        <f t="shared" si="3"/>
        <v>106.8105517244514</v>
      </c>
      <c r="Q60" s="94">
        <f t="shared" si="3"/>
        <v>103.50654016142371</v>
      </c>
      <c r="R60" s="319">
        <f t="shared" si="3"/>
        <v>100</v>
      </c>
      <c r="S60" s="94">
        <f t="shared" si="3"/>
        <v>102.52558507882709</v>
      </c>
      <c r="T60" s="94">
        <f t="shared" si="3"/>
        <v>98.709214148208474</v>
      </c>
      <c r="U60" s="94">
        <f t="shared" si="3"/>
        <v>100.01867617028213</v>
      </c>
      <c r="V60" s="94">
        <f t="shared" si="3"/>
        <v>98.542926198111815</v>
      </c>
      <c r="W60" s="94">
        <f t="shared" si="3"/>
        <v>97.221605641835268</v>
      </c>
      <c r="X60" s="94">
        <f t="shared" si="3"/>
        <v>97.293939271104165</v>
      </c>
      <c r="Y60" s="94">
        <f t="shared" si="3"/>
        <v>93.859948306984862</v>
      </c>
      <c r="Z60" s="94">
        <f t="shared" si="3"/>
        <v>97.939718902105582</v>
      </c>
      <c r="AA60" s="94">
        <f t="shared" si="3"/>
        <v>93.625435180406654</v>
      </c>
      <c r="AB60" s="94">
        <f t="shared" si="3"/>
        <v>95.362673507698105</v>
      </c>
      <c r="AC60" s="94">
        <f t="shared" si="3"/>
        <v>97.211233493757334</v>
      </c>
      <c r="AD60" s="94" t="s">
        <v>350</v>
      </c>
    </row>
    <row r="61" spans="1:188" s="74" customFormat="1" ht="15" customHeight="1">
      <c r="A61" s="299" t="s">
        <v>613</v>
      </c>
      <c r="B61" s="316" t="s">
        <v>374</v>
      </c>
      <c r="C61" s="317" t="s">
        <v>352</v>
      </c>
      <c r="D61" s="94">
        <f>IF(AND(ISNUMBER(D25),($R25)&gt;0),D25/$R25*100,0)</f>
        <v>96.07841498568807</v>
      </c>
      <c r="E61" s="94">
        <f t="shared" ref="E61:AC68" si="4">IF(AND(ISNUMBER(E25),($R25)&gt;0),E25/$R25*100,0)</f>
        <v>97.636717052098078</v>
      </c>
      <c r="F61" s="94">
        <f t="shared" si="4"/>
        <v>101.2757604972426</v>
      </c>
      <c r="G61" s="94">
        <f t="shared" si="4"/>
        <v>99.796680679069496</v>
      </c>
      <c r="H61" s="94">
        <f t="shared" si="4"/>
        <v>102.26517096464187</v>
      </c>
      <c r="I61" s="94">
        <f t="shared" si="4"/>
        <v>105.00340882609439</v>
      </c>
      <c r="J61" s="94">
        <f t="shared" si="4"/>
        <v>106.17353740313902</v>
      </c>
      <c r="K61" s="94">
        <f t="shared" si="4"/>
        <v>106.08085995642385</v>
      </c>
      <c r="L61" s="94">
        <f t="shared" si="4"/>
        <v>106.92528141422403</v>
      </c>
      <c r="M61" s="94">
        <f t="shared" si="4"/>
        <v>106.97013314929214</v>
      </c>
      <c r="N61" s="94">
        <f t="shared" si="4"/>
        <v>106.12965134029785</v>
      </c>
      <c r="O61" s="94">
        <f t="shared" si="4"/>
        <v>106.83295427084012</v>
      </c>
      <c r="P61" s="94">
        <f t="shared" si="4"/>
        <v>104.80200925359185</v>
      </c>
      <c r="Q61" s="94">
        <f t="shared" si="4"/>
        <v>103.24526135244594</v>
      </c>
      <c r="R61" s="319">
        <f t="shared" si="4"/>
        <v>100</v>
      </c>
      <c r="S61" s="94">
        <f t="shared" si="4"/>
        <v>100.67928681674978</v>
      </c>
      <c r="T61" s="94">
        <f t="shared" si="4"/>
        <v>98.139770491004398</v>
      </c>
      <c r="U61" s="94">
        <f t="shared" si="4"/>
        <v>98.383048765081739</v>
      </c>
      <c r="V61" s="94">
        <f t="shared" si="4"/>
        <v>98.247024810121133</v>
      </c>
      <c r="W61" s="94">
        <f t="shared" si="4"/>
        <v>97.559462104387222</v>
      </c>
      <c r="X61" s="94">
        <f t="shared" si="4"/>
        <v>99.714519839230888</v>
      </c>
      <c r="Y61" s="94">
        <f t="shared" si="4"/>
        <v>96.725021111128328</v>
      </c>
      <c r="Z61" s="94">
        <f t="shared" si="4"/>
        <v>99.395073006825072</v>
      </c>
      <c r="AA61" s="94">
        <f t="shared" si="4"/>
        <v>95.807624746525008</v>
      </c>
      <c r="AB61" s="94">
        <f t="shared" si="4"/>
        <v>95.707905481573221</v>
      </c>
      <c r="AC61" s="94">
        <f t="shared" si="4"/>
        <v>97.068084576835318</v>
      </c>
      <c r="AD61" s="94" t="s">
        <v>350</v>
      </c>
    </row>
    <row r="62" spans="1:188" s="74" customFormat="1" ht="15" customHeight="1">
      <c r="A62" s="299" t="s">
        <v>615</v>
      </c>
      <c r="B62" s="316" t="s">
        <v>374</v>
      </c>
      <c r="C62" s="317" t="s">
        <v>352</v>
      </c>
      <c r="D62" s="94">
        <f>IF(AND(ISNUMBER(D26),($R26)&gt;0),D26/$R26*100,0)</f>
        <v>103.63832949513588</v>
      </c>
      <c r="E62" s="94">
        <f t="shared" si="4"/>
        <v>104.85759267333663</v>
      </c>
      <c r="F62" s="94">
        <f t="shared" si="4"/>
        <v>107.70967882150133</v>
      </c>
      <c r="G62" s="94">
        <f t="shared" si="4"/>
        <v>105.21288158480742</v>
      </c>
      <c r="H62" s="94">
        <f t="shared" si="4"/>
        <v>107.40101485008691</v>
      </c>
      <c r="I62" s="94">
        <f t="shared" si="4"/>
        <v>109.64698241257452</v>
      </c>
      <c r="J62" s="94">
        <f t="shared" si="4"/>
        <v>110.4837575709381</v>
      </c>
      <c r="K62" s="94">
        <f t="shared" si="4"/>
        <v>110.00181369020463</v>
      </c>
      <c r="L62" s="94">
        <f t="shared" si="4"/>
        <v>110.22893253922493</v>
      </c>
      <c r="M62" s="94">
        <f t="shared" si="4"/>
        <v>109.45123417968013</v>
      </c>
      <c r="N62" s="94">
        <f t="shared" si="4"/>
        <v>107.94137658500955</v>
      </c>
      <c r="O62" s="94">
        <f t="shared" si="4"/>
        <v>108.07391117567526</v>
      </c>
      <c r="P62" s="94">
        <f t="shared" si="4"/>
        <v>105.43105724312088</v>
      </c>
      <c r="Q62" s="94">
        <f t="shared" si="4"/>
        <v>103.43486493944154</v>
      </c>
      <c r="R62" s="319">
        <f t="shared" si="4"/>
        <v>100</v>
      </c>
      <c r="S62" s="94">
        <f t="shared" si="4"/>
        <v>99.039999396776665</v>
      </c>
      <c r="T62" s="94">
        <f t="shared" si="4"/>
        <v>96.537226915885427</v>
      </c>
      <c r="U62" s="94">
        <f t="shared" si="4"/>
        <v>95.670287756204203</v>
      </c>
      <c r="V62" s="94">
        <f t="shared" si="4"/>
        <v>95.036966070461773</v>
      </c>
      <c r="W62" s="94">
        <f t="shared" si="4"/>
        <v>94.051275065954442</v>
      </c>
      <c r="X62" s="94">
        <f t="shared" si="4"/>
        <v>96.345764528960416</v>
      </c>
      <c r="Y62" s="94">
        <f t="shared" si="4"/>
        <v>93.220262332451739</v>
      </c>
      <c r="Z62" s="94">
        <f t="shared" si="4"/>
        <v>95.539815994461947</v>
      </c>
      <c r="AA62" s="94">
        <f t="shared" si="4"/>
        <v>91.9165914105605</v>
      </c>
      <c r="AB62" s="94">
        <f t="shared" si="4"/>
        <v>91.671301724871839</v>
      </c>
      <c r="AC62" s="94">
        <f t="shared" si="4"/>
        <v>92.941595228532066</v>
      </c>
      <c r="AD62" s="94" t="s">
        <v>350</v>
      </c>
    </row>
    <row r="63" spans="1:188" s="74" customFormat="1" ht="15" customHeight="1">
      <c r="A63" s="299" t="s">
        <v>616</v>
      </c>
      <c r="B63" s="316" t="s">
        <v>374</v>
      </c>
      <c r="C63" s="317" t="s">
        <v>352</v>
      </c>
      <c r="D63" s="94">
        <f>IF(AND(ISNUMBER(D27),($R27)&gt;0),D27/$R27*100,0)</f>
        <v>96.401325772204302</v>
      </c>
      <c r="E63" s="94">
        <f t="shared" si="4"/>
        <v>94.642800517225723</v>
      </c>
      <c r="F63" s="94">
        <f t="shared" si="4"/>
        <v>100.28680236441166</v>
      </c>
      <c r="G63" s="94">
        <f t="shared" si="4"/>
        <v>97.175046136412035</v>
      </c>
      <c r="H63" s="94">
        <f t="shared" si="4"/>
        <v>101.93513508301777</v>
      </c>
      <c r="I63" s="94">
        <f t="shared" si="4"/>
        <v>109.2253990049521</v>
      </c>
      <c r="J63" s="94">
        <f t="shared" si="4"/>
        <v>109.19574144204316</v>
      </c>
      <c r="K63" s="94">
        <f t="shared" si="4"/>
        <v>106.3716891650017</v>
      </c>
      <c r="L63" s="94">
        <f t="shared" si="4"/>
        <v>102.40164803182333</v>
      </c>
      <c r="M63" s="94">
        <f t="shared" si="4"/>
        <v>100.57962051291456</v>
      </c>
      <c r="N63" s="94">
        <f t="shared" si="4"/>
        <v>107.89316398594917</v>
      </c>
      <c r="O63" s="94">
        <f t="shared" si="4"/>
        <v>104.97070123292541</v>
      </c>
      <c r="P63" s="94">
        <f t="shared" si="4"/>
        <v>105.30283754133546</v>
      </c>
      <c r="Q63" s="94">
        <f t="shared" si="4"/>
        <v>102.21843329001317</v>
      </c>
      <c r="R63" s="319">
        <f t="shared" si="4"/>
        <v>100</v>
      </c>
      <c r="S63" s="94">
        <f t="shared" si="4"/>
        <v>99.879293970417052</v>
      </c>
      <c r="T63" s="94">
        <f t="shared" si="4"/>
        <v>88.849781889584463</v>
      </c>
      <c r="U63" s="94">
        <f t="shared" si="4"/>
        <v>96.688551327691414</v>
      </c>
      <c r="V63" s="94">
        <f t="shared" si="4"/>
        <v>94.915795882861332</v>
      </c>
      <c r="W63" s="94">
        <f t="shared" si="4"/>
        <v>100.25093821212296</v>
      </c>
      <c r="X63" s="94">
        <f t="shared" si="4"/>
        <v>91.826311798071075</v>
      </c>
      <c r="Y63" s="94">
        <f t="shared" si="4"/>
        <v>93.424102974081208</v>
      </c>
      <c r="Z63" s="94">
        <f t="shared" si="4"/>
        <v>97.231447571297807</v>
      </c>
      <c r="AA63" s="94">
        <f t="shared" si="4"/>
        <v>87.144115215853532</v>
      </c>
      <c r="AB63" s="94">
        <f t="shared" si="4"/>
        <v>89.893011508525717</v>
      </c>
      <c r="AC63" s="94">
        <f t="shared" si="4"/>
        <v>92.255291454656401</v>
      </c>
      <c r="AD63" s="94" t="s">
        <v>350</v>
      </c>
    </row>
    <row r="64" spans="1:188" s="293" customFormat="1" ht="15" customHeight="1">
      <c r="A64" s="300" t="s">
        <v>641</v>
      </c>
      <c r="B64" s="316" t="s">
        <v>374</v>
      </c>
      <c r="C64" s="94">
        <f>IF(AND(ISNUMBER(C28),($R28)&gt;0),C28/$R28*100,0)</f>
        <v>88.461842452140274</v>
      </c>
      <c r="D64" s="94">
        <f>IF(AND(ISNUMBER(D28),($R28)&gt;0),D28/$R28*100,0)</f>
        <v>94.124863356893016</v>
      </c>
      <c r="E64" s="94">
        <f t="shared" si="4"/>
        <v>95.701779766950779</v>
      </c>
      <c r="F64" s="94">
        <f t="shared" si="4"/>
        <v>96.788735453062273</v>
      </c>
      <c r="G64" s="94">
        <f t="shared" si="4"/>
        <v>93.481800057214471</v>
      </c>
      <c r="H64" s="94">
        <f t="shared" si="4"/>
        <v>98.792978793629104</v>
      </c>
      <c r="I64" s="94">
        <f t="shared" si="4"/>
        <v>100.30949481502216</v>
      </c>
      <c r="J64" s="94">
        <f t="shared" si="4"/>
        <v>100.31098478151763</v>
      </c>
      <c r="K64" s="94">
        <f t="shared" si="4"/>
        <v>98.86831514344405</v>
      </c>
      <c r="L64" s="94">
        <f t="shared" si="4"/>
        <v>100.77935640201012</v>
      </c>
      <c r="M64" s="94">
        <f t="shared" si="4"/>
        <v>98.205760359250291</v>
      </c>
      <c r="N64" s="94">
        <f t="shared" si="4"/>
        <v>99.514912394817941</v>
      </c>
      <c r="O64" s="94">
        <f t="shared" si="4"/>
        <v>102.88421377380328</v>
      </c>
      <c r="P64" s="94">
        <f t="shared" si="4"/>
        <v>101.60099554446535</v>
      </c>
      <c r="Q64" s="94">
        <f t="shared" si="4"/>
        <v>103.00318871025051</v>
      </c>
      <c r="R64" s="319">
        <f t="shared" si="4"/>
        <v>100</v>
      </c>
      <c r="S64" s="94">
        <f t="shared" si="4"/>
        <v>97.020543088551719</v>
      </c>
      <c r="T64" s="94">
        <f t="shared" si="4"/>
        <v>96.416526970028286</v>
      </c>
      <c r="U64" s="94">
        <f t="shared" si="4"/>
        <v>94.075508923122655</v>
      </c>
      <c r="V64" s="94">
        <f t="shared" si="4"/>
        <v>95.638233768402515</v>
      </c>
      <c r="W64" s="94">
        <f t="shared" si="4"/>
        <v>95.913489825760976</v>
      </c>
      <c r="X64" s="94">
        <f t="shared" si="4"/>
        <v>96.930745072533654</v>
      </c>
      <c r="Y64" s="94">
        <f t="shared" si="4"/>
        <v>95.566690756416193</v>
      </c>
      <c r="Z64" s="94">
        <f t="shared" si="4"/>
        <v>96.399137963990398</v>
      </c>
      <c r="AA64" s="94">
        <f t="shared" si="4"/>
        <v>95.667161224091942</v>
      </c>
      <c r="AB64" s="94">
        <f t="shared" si="4"/>
        <v>95.474934049764997</v>
      </c>
      <c r="AC64" s="94">
        <f t="shared" si="4"/>
        <v>97.088293852877229</v>
      </c>
      <c r="AD64" s="94" t="s">
        <v>350</v>
      </c>
    </row>
    <row r="65" spans="1:30" s="293" customFormat="1" ht="15" customHeight="1">
      <c r="A65" s="300" t="s">
        <v>642</v>
      </c>
      <c r="B65" s="316" t="s">
        <v>374</v>
      </c>
      <c r="C65" s="317" t="s">
        <v>352</v>
      </c>
      <c r="D65" s="94">
        <f>IF(AND(ISNUMBER(D29),($R29)&gt;0),D29/$R29*100,0)</f>
        <v>98.118670224828833</v>
      </c>
      <c r="E65" s="94">
        <f t="shared" si="4"/>
        <v>93.843915313706503</v>
      </c>
      <c r="F65" s="94">
        <f t="shared" si="4"/>
        <v>102.92571516381047</v>
      </c>
      <c r="G65" s="94">
        <f t="shared" si="4"/>
        <v>99.961200488720934</v>
      </c>
      <c r="H65" s="94">
        <f t="shared" si="4"/>
        <v>104.30555184745312</v>
      </c>
      <c r="I65" s="94">
        <f t="shared" si="4"/>
        <v>115.95148351999738</v>
      </c>
      <c r="J65" s="94">
        <f t="shared" si="4"/>
        <v>115.89832851804628</v>
      </c>
      <c r="K65" s="94">
        <f t="shared" si="4"/>
        <v>112.03217258226339</v>
      </c>
      <c r="L65" s="94">
        <f t="shared" si="4"/>
        <v>103.62549144441833</v>
      </c>
      <c r="M65" s="94">
        <f t="shared" si="4"/>
        <v>102.3704410152791</v>
      </c>
      <c r="N65" s="94">
        <f t="shared" si="4"/>
        <v>114.21364781908738</v>
      </c>
      <c r="O65" s="94">
        <f t="shared" si="4"/>
        <v>106.54473014695168</v>
      </c>
      <c r="P65" s="94">
        <f t="shared" si="4"/>
        <v>108.09547658297238</v>
      </c>
      <c r="Q65" s="94">
        <f t="shared" si="4"/>
        <v>101.62642027958645</v>
      </c>
      <c r="R65" s="319">
        <f t="shared" si="4"/>
        <v>100</v>
      </c>
      <c r="S65" s="94">
        <f t="shared" si="4"/>
        <v>102.0359120350889</v>
      </c>
      <c r="T65" s="94">
        <f t="shared" si="4"/>
        <v>83.141491868663067</v>
      </c>
      <c r="U65" s="94">
        <f t="shared" si="4"/>
        <v>98.659808945553351</v>
      </c>
      <c r="V65" s="94">
        <f t="shared" si="4"/>
        <v>94.370794706142902</v>
      </c>
      <c r="W65" s="94">
        <f t="shared" si="4"/>
        <v>103.52307346670189</v>
      </c>
      <c r="X65" s="94">
        <f t="shared" si="4"/>
        <v>87.975569475803624</v>
      </c>
      <c r="Y65" s="94">
        <f t="shared" si="4"/>
        <v>91.807752439363128</v>
      </c>
      <c r="Z65" s="94">
        <f t="shared" si="4"/>
        <v>97.859335067863412</v>
      </c>
      <c r="AA65" s="94">
        <f t="shared" si="4"/>
        <v>80.714399669809566</v>
      </c>
      <c r="AB65" s="94">
        <f t="shared" si="4"/>
        <v>85.682055225346232</v>
      </c>
      <c r="AC65" s="94">
        <f t="shared" si="4"/>
        <v>88.609314344610155</v>
      </c>
      <c r="AD65" s="94" t="s">
        <v>350</v>
      </c>
    </row>
    <row r="66" spans="1:30" s="293" customFormat="1" ht="15" customHeight="1">
      <c r="A66" s="299" t="s">
        <v>617</v>
      </c>
      <c r="B66" s="316" t="s">
        <v>374</v>
      </c>
      <c r="C66" s="317" t="s">
        <v>352</v>
      </c>
      <c r="D66" s="317" t="s">
        <v>352</v>
      </c>
      <c r="E66" s="317" t="s">
        <v>352</v>
      </c>
      <c r="F66" s="317" t="s">
        <v>352</v>
      </c>
      <c r="G66" s="317" t="s">
        <v>352</v>
      </c>
      <c r="H66" s="94">
        <f>IF(AND(ISNUMBER(H30),($R30)&gt;0),H30/$R30*100,0)</f>
        <v>102.15160565326616</v>
      </c>
      <c r="I66" s="94">
        <f t="shared" si="4"/>
        <v>108.61890583171694</v>
      </c>
      <c r="J66" s="94">
        <f t="shared" si="4"/>
        <v>109.6183828911544</v>
      </c>
      <c r="K66" s="94">
        <f t="shared" si="4"/>
        <v>106.51042909375201</v>
      </c>
      <c r="L66" s="94">
        <f t="shared" si="4"/>
        <v>102.54258317494866</v>
      </c>
      <c r="M66" s="94">
        <f t="shared" si="4"/>
        <v>100.89592565124998</v>
      </c>
      <c r="N66" s="94">
        <f t="shared" si="4"/>
        <v>108.25999988448017</v>
      </c>
      <c r="O66" s="94">
        <f t="shared" si="4"/>
        <v>105.30087748614608</v>
      </c>
      <c r="P66" s="94">
        <f t="shared" si="4"/>
        <v>105.34357062960251</v>
      </c>
      <c r="Q66" s="94">
        <f t="shared" si="4"/>
        <v>102.26291848289128</v>
      </c>
      <c r="R66" s="319">
        <f t="shared" si="4"/>
        <v>100</v>
      </c>
      <c r="S66" s="94">
        <f t="shared" si="4"/>
        <v>100.24232041746077</v>
      </c>
      <c r="T66" s="94">
        <f t="shared" si="4"/>
        <v>89.089409192550292</v>
      </c>
      <c r="U66" s="94">
        <f t="shared" si="4"/>
        <v>97.202098585010958</v>
      </c>
      <c r="V66" s="94">
        <f t="shared" si="4"/>
        <v>95.764894117468501</v>
      </c>
      <c r="W66" s="94">
        <f t="shared" si="4"/>
        <v>101.6466635529907</v>
      </c>
      <c r="X66" s="94">
        <f t="shared" si="4"/>
        <v>93.649213615500486</v>
      </c>
      <c r="Y66" s="94">
        <f t="shared" si="4"/>
        <v>94.393638587742174</v>
      </c>
      <c r="Z66" s="94">
        <f t="shared" si="4"/>
        <v>98.251541340874752</v>
      </c>
      <c r="AA66" s="94">
        <f t="shared" si="4"/>
        <v>88.617630224735393</v>
      </c>
      <c r="AB66" s="94">
        <f t="shared" si="4"/>
        <v>91.934296711338931</v>
      </c>
      <c r="AC66" s="94">
        <f t="shared" si="4"/>
        <v>95.247944632635438</v>
      </c>
      <c r="AD66" s="94" t="s">
        <v>350</v>
      </c>
    </row>
    <row r="67" spans="1:30" s="293" customFormat="1" ht="15" customHeight="1">
      <c r="A67" s="300" t="s">
        <v>643</v>
      </c>
      <c r="B67" s="316" t="s">
        <v>374</v>
      </c>
      <c r="C67" s="317" t="s">
        <v>352</v>
      </c>
      <c r="D67" s="317" t="s">
        <v>352</v>
      </c>
      <c r="E67" s="317" t="s">
        <v>352</v>
      </c>
      <c r="F67" s="317" t="s">
        <v>352</v>
      </c>
      <c r="G67" s="317" t="s">
        <v>352</v>
      </c>
      <c r="H67" s="94">
        <f>IF(AND(ISNUMBER(H31),($R31)&gt;0),H31/$R31*100,0)</f>
        <v>97.328418831721308</v>
      </c>
      <c r="I67" s="94">
        <f t="shared" si="4"/>
        <v>98.8263548474049</v>
      </c>
      <c r="J67" s="94">
        <f t="shared" si="4"/>
        <v>98.79093201292774</v>
      </c>
      <c r="K67" s="94">
        <f t="shared" si="4"/>
        <v>97.392602522566563</v>
      </c>
      <c r="L67" s="94">
        <f t="shared" si="4"/>
        <v>99.284802249484386</v>
      </c>
      <c r="M67" s="94">
        <f t="shared" si="4"/>
        <v>97.421318356864234</v>
      </c>
      <c r="N67" s="94">
        <f t="shared" si="4"/>
        <v>98.745473783702295</v>
      </c>
      <c r="O67" s="94">
        <f t="shared" si="4"/>
        <v>102.30175507371571</v>
      </c>
      <c r="P67" s="94">
        <f t="shared" si="4"/>
        <v>101.06321907262014</v>
      </c>
      <c r="Q67" s="94">
        <f t="shared" si="4"/>
        <v>102.59147624789478</v>
      </c>
      <c r="R67" s="319">
        <f t="shared" si="4"/>
        <v>100</v>
      </c>
      <c r="S67" s="94">
        <f t="shared" si="4"/>
        <v>97.070469407249064</v>
      </c>
      <c r="T67" s="94">
        <f t="shared" si="4"/>
        <v>96.72679830184218</v>
      </c>
      <c r="U67" s="94">
        <f t="shared" si="4"/>
        <v>94.905311371299604</v>
      </c>
      <c r="V67" s="94">
        <f t="shared" si="4"/>
        <v>97.331716103010706</v>
      </c>
      <c r="W67" s="94">
        <f t="shared" si="4"/>
        <v>97.540642032898461</v>
      </c>
      <c r="X67" s="94">
        <f t="shared" si="4"/>
        <v>98.623805531954616</v>
      </c>
      <c r="Y67" s="94">
        <f t="shared" si="4"/>
        <v>97.483070747396766</v>
      </c>
      <c r="Z67" s="94">
        <f t="shared" si="4"/>
        <v>98.182332471223575</v>
      </c>
      <c r="AA67" s="94">
        <f t="shared" si="4"/>
        <v>97.49428495296246</v>
      </c>
      <c r="AB67" s="94">
        <f t="shared" si="4"/>
        <v>98.856984477192029</v>
      </c>
      <c r="AC67" s="94">
        <f t="shared" si="4"/>
        <v>100.58688734163985</v>
      </c>
      <c r="AD67" s="94" t="s">
        <v>350</v>
      </c>
    </row>
    <row r="68" spans="1:30" s="293" customFormat="1" ht="15" customHeight="1">
      <c r="A68" s="300" t="s">
        <v>650</v>
      </c>
      <c r="B68" s="316" t="s">
        <v>374</v>
      </c>
      <c r="C68" s="317" t="s">
        <v>352</v>
      </c>
      <c r="D68" s="317" t="s">
        <v>352</v>
      </c>
      <c r="E68" s="317" t="s">
        <v>352</v>
      </c>
      <c r="F68" s="317" t="s">
        <v>352</v>
      </c>
      <c r="G68" s="317" t="s">
        <v>352</v>
      </c>
      <c r="H68" s="94">
        <f>IF(AND(ISNUMBER(H32),($R32)&gt;0),H32/$R32*100,0)</f>
        <v>106.15083610328222</v>
      </c>
      <c r="I68" s="94">
        <f t="shared" si="4"/>
        <v>116.73857225327421</v>
      </c>
      <c r="J68" s="94">
        <f t="shared" si="4"/>
        <v>118.59615481880034</v>
      </c>
      <c r="K68" s="94">
        <f t="shared" si="4"/>
        <v>114.07063586380015</v>
      </c>
      <c r="L68" s="94">
        <f t="shared" si="4"/>
        <v>105.24382970730366</v>
      </c>
      <c r="M68" s="94">
        <f t="shared" si="4"/>
        <v>103.77695759292887</v>
      </c>
      <c r="N68" s="94">
        <f t="shared" si="4"/>
        <v>116.14913706857868</v>
      </c>
      <c r="O68" s="94">
        <f t="shared" si="4"/>
        <v>107.78765274882922</v>
      </c>
      <c r="P68" s="94">
        <f t="shared" si="4"/>
        <v>108.89269964260117</v>
      </c>
      <c r="Q68" s="94">
        <f t="shared" si="4"/>
        <v>101.99048901519545</v>
      </c>
      <c r="R68" s="319">
        <f t="shared" si="4"/>
        <v>100</v>
      </c>
      <c r="S68" s="94">
        <f t="shared" si="4"/>
        <v>102.87231664449681</v>
      </c>
      <c r="T68" s="94">
        <f t="shared" si="4"/>
        <v>82.75673326383351</v>
      </c>
      <c r="U68" s="94">
        <f t="shared" si="4"/>
        <v>99.1065202261656</v>
      </c>
      <c r="V68" s="94">
        <f t="shared" si="4"/>
        <v>94.4657360242458</v>
      </c>
      <c r="W68" s="94">
        <f t="shared" si="4"/>
        <v>105.05124374014474</v>
      </c>
      <c r="X68" s="94">
        <f t="shared" si="4"/>
        <v>89.524442959754893</v>
      </c>
      <c r="Y68" s="94">
        <f t="shared" si="4"/>
        <v>91.831981404786106</v>
      </c>
      <c r="Z68" s="94">
        <f t="shared" si="4"/>
        <v>98.308927096218866</v>
      </c>
      <c r="AA68" s="94">
        <f t="shared" si="4"/>
        <v>81.25739534334339</v>
      </c>
      <c r="AB68" s="94">
        <f t="shared" si="4"/>
        <v>86.194228011224652</v>
      </c>
      <c r="AC68" s="94">
        <f t="shared" si="4"/>
        <v>90.821066088896444</v>
      </c>
      <c r="AD68" s="94" t="s">
        <v>350</v>
      </c>
    </row>
    <row r="69" spans="1:30" s="293" customFormat="1" ht="15" customHeight="1">
      <c r="A69" s="299" t="s">
        <v>618</v>
      </c>
      <c r="B69" s="316" t="s">
        <v>376</v>
      </c>
      <c r="C69" s="317" t="s">
        <v>352</v>
      </c>
      <c r="D69" s="94">
        <f t="shared" ref="D69:Q71" si="5">IF(AND(ISNUMBER(D39),($M39)&gt;0),D39/$M39*100,0)</f>
        <v>101.9829525057683</v>
      </c>
      <c r="E69" s="94">
        <f t="shared" si="5"/>
        <v>100.79993852803398</v>
      </c>
      <c r="F69" s="94">
        <f t="shared" si="5"/>
        <v>99.573003810486227</v>
      </c>
      <c r="G69" s="94">
        <f t="shared" si="5"/>
        <v>97.864061778410885</v>
      </c>
      <c r="H69" s="94">
        <f t="shared" si="5"/>
        <v>96.724090958354196</v>
      </c>
      <c r="I69" s="94">
        <f t="shared" si="5"/>
        <v>98.211352795831175</v>
      </c>
      <c r="J69" s="94">
        <f t="shared" si="5"/>
        <v>99.348194941096551</v>
      </c>
      <c r="K69" s="94">
        <f t="shared" si="5"/>
        <v>99.008388655695157</v>
      </c>
      <c r="L69" s="94">
        <f t="shared" si="5"/>
        <v>99.266435830592954</v>
      </c>
      <c r="M69" s="319">
        <f>IF(AND(ISNUMBER(M39),($M39)&gt;0),M39/$M39*100,0)</f>
        <v>100</v>
      </c>
      <c r="N69" s="94">
        <f t="shared" ref="M69:T71" si="6">IF(AND(ISNUMBER(N39),($M39)&gt;0),N39/$M39*100,0)</f>
        <v>99.718652507608866</v>
      </c>
      <c r="O69" s="317" t="s">
        <v>352</v>
      </c>
      <c r="P69" s="317" t="s">
        <v>352</v>
      </c>
      <c r="Q69" s="94">
        <f t="shared" si="6"/>
        <v>99.486447918718639</v>
      </c>
      <c r="R69" s="308" t="s">
        <v>352</v>
      </c>
      <c r="S69" s="317" t="s">
        <v>352</v>
      </c>
      <c r="T69" s="94">
        <f t="shared" si="6"/>
        <v>96.888675961422649</v>
      </c>
      <c r="U69" s="317" t="s">
        <v>352</v>
      </c>
      <c r="V69" s="317" t="s">
        <v>352</v>
      </c>
      <c r="W69" s="94">
        <f>IF(AND(ISNUMBER(W39),($M39)&gt;0),W39/$M39*100,0)</f>
        <v>93.961563638314388</v>
      </c>
      <c r="X69" s="317" t="s">
        <v>352</v>
      </c>
      <c r="Y69" s="317" t="s">
        <v>352</v>
      </c>
      <c r="Z69" s="94">
        <f>IF(AND(ISNUMBER(Z39),($M39)&gt;0),Z39/$M39*100,0)</f>
        <v>93.423009288661405</v>
      </c>
      <c r="AA69" s="317" t="s">
        <v>352</v>
      </c>
      <c r="AB69" s="317" t="s">
        <v>352</v>
      </c>
      <c r="AC69" s="94">
        <f>IF(AND(ISNUMBER(AC39),($M39)&gt;0),AC39/$M39*100,0)</f>
        <v>97.591190602862412</v>
      </c>
      <c r="AD69" s="94" t="s">
        <v>350</v>
      </c>
    </row>
    <row r="70" spans="1:30" s="293" customFormat="1" ht="15" customHeight="1">
      <c r="A70" s="300" t="s">
        <v>645</v>
      </c>
      <c r="B70" s="316" t="s">
        <v>376</v>
      </c>
      <c r="C70" s="317" t="s">
        <v>352</v>
      </c>
      <c r="D70" s="94">
        <f t="shared" si="5"/>
        <v>133.74233916989411</v>
      </c>
      <c r="E70" s="94">
        <f t="shared" si="5"/>
        <v>132.47393623474059</v>
      </c>
      <c r="F70" s="94">
        <f t="shared" si="5"/>
        <v>130.50131845300763</v>
      </c>
      <c r="G70" s="94">
        <f t="shared" si="5"/>
        <v>120.80030837887976</v>
      </c>
      <c r="H70" s="94">
        <f t="shared" si="5"/>
        <v>120.22204934405735</v>
      </c>
      <c r="I70" s="94">
        <f t="shared" si="5"/>
        <v>125.02595028358658</v>
      </c>
      <c r="J70" s="94">
        <f t="shared" si="5"/>
        <v>124.21130402109708</v>
      </c>
      <c r="K70" s="94">
        <f t="shared" si="5"/>
        <v>99.720422966763195</v>
      </c>
      <c r="L70" s="94">
        <f t="shared" si="5"/>
        <v>96.048047472063686</v>
      </c>
      <c r="M70" s="319">
        <f t="shared" si="5"/>
        <v>100</v>
      </c>
      <c r="N70" s="94">
        <f t="shared" si="5"/>
        <v>87.679096851067357</v>
      </c>
      <c r="O70" s="317" t="s">
        <v>352</v>
      </c>
      <c r="P70" s="317" t="s">
        <v>352</v>
      </c>
      <c r="Q70" s="94">
        <f t="shared" si="5"/>
        <v>90.861392109019874</v>
      </c>
      <c r="R70" s="308" t="s">
        <v>352</v>
      </c>
      <c r="S70" s="317" t="s">
        <v>352</v>
      </c>
      <c r="T70" s="94">
        <f t="shared" si="6"/>
        <v>98.920859847342086</v>
      </c>
      <c r="U70" s="317" t="s">
        <v>352</v>
      </c>
      <c r="V70" s="317" t="s">
        <v>352</v>
      </c>
      <c r="W70" s="94">
        <f>IF(AND(ISNUMBER(W40),($M40)&gt;0),W40/$M40*100,0)</f>
        <v>98.432590444029444</v>
      </c>
      <c r="X70" s="317" t="s">
        <v>352</v>
      </c>
      <c r="Y70" s="317" t="s">
        <v>352</v>
      </c>
      <c r="Z70" s="94">
        <f>IF(AND(ISNUMBER(Z40),($M40)&gt;0),Z40/$M40*100,0)</f>
        <v>107.16105119091925</v>
      </c>
      <c r="AA70" s="317" t="s">
        <v>352</v>
      </c>
      <c r="AB70" s="317" t="s">
        <v>352</v>
      </c>
      <c r="AC70" s="94">
        <f>IF(AND(ISNUMBER(AC40),($M40)&gt;0),AC40/$M40*100,0)</f>
        <v>105.3630438288329</v>
      </c>
      <c r="AD70" s="94" t="s">
        <v>350</v>
      </c>
    </row>
    <row r="71" spans="1:30" s="293" customFormat="1" ht="15" customHeight="1">
      <c r="A71" s="300" t="s">
        <v>651</v>
      </c>
      <c r="B71" s="316" t="s">
        <v>376</v>
      </c>
      <c r="C71" s="317" t="s">
        <v>352</v>
      </c>
      <c r="D71" s="94">
        <f t="shared" si="5"/>
        <v>99.870415465054165</v>
      </c>
      <c r="E71" s="94">
        <f t="shared" si="5"/>
        <v>98.693081299002714</v>
      </c>
      <c r="F71" s="94">
        <f t="shared" si="5"/>
        <v>97.515747132951262</v>
      </c>
      <c r="G71" s="94">
        <f t="shared" si="5"/>
        <v>96.33841296689981</v>
      </c>
      <c r="H71" s="94">
        <f t="shared" si="5"/>
        <v>95.161078800848358</v>
      </c>
      <c r="I71" s="94">
        <f t="shared" si="5"/>
        <v>96.427727972600266</v>
      </c>
      <c r="J71" s="94">
        <f t="shared" si="5"/>
        <v>97.694377144352174</v>
      </c>
      <c r="K71" s="94">
        <f t="shared" si="5"/>
        <v>98.961026316104082</v>
      </c>
      <c r="L71" s="94">
        <f t="shared" si="5"/>
        <v>99.480513158052048</v>
      </c>
      <c r="M71" s="319">
        <f t="shared" si="6"/>
        <v>100</v>
      </c>
      <c r="N71" s="94">
        <f t="shared" si="6"/>
        <v>100.51948684194795</v>
      </c>
      <c r="O71" s="317" t="s">
        <v>352</v>
      </c>
      <c r="P71" s="317" t="s">
        <v>352</v>
      </c>
      <c r="Q71" s="94">
        <f t="shared" si="6"/>
        <v>100.06016019058679</v>
      </c>
      <c r="R71" s="308" t="s">
        <v>352</v>
      </c>
      <c r="S71" s="317" t="s">
        <v>352</v>
      </c>
      <c r="T71" s="94">
        <f t="shared" si="6"/>
        <v>96.753501319105126</v>
      </c>
      <c r="U71" s="317" t="s">
        <v>352</v>
      </c>
      <c r="V71" s="317" t="s">
        <v>352</v>
      </c>
      <c r="W71" s="94">
        <f>IF(AND(ISNUMBER(W41),($M41)&gt;0),W41/$M41*100,0)</f>
        <v>93.664164641382001</v>
      </c>
      <c r="X71" s="317" t="s">
        <v>352</v>
      </c>
      <c r="Y71" s="317" t="s">
        <v>352</v>
      </c>
      <c r="Z71" s="94">
        <f>IF(AND(ISNUMBER(Z41),($M41)&gt;0),Z41/$M41*100,0)</f>
        <v>92.509196856062232</v>
      </c>
      <c r="AA71" s="317" t="s">
        <v>352</v>
      </c>
      <c r="AB71" s="317" t="s">
        <v>352</v>
      </c>
      <c r="AC71" s="94">
        <f>IF(AND(ISNUMBER(AC41),($M41)&gt;0),AC41/$M41*100,0)</f>
        <v>97.074230751323412</v>
      </c>
      <c r="AD71" s="94" t="s">
        <v>350</v>
      </c>
    </row>
    <row r="72" spans="1:30" ht="30" customHeight="1">
      <c r="A72" s="241"/>
      <c r="B72" s="295"/>
      <c r="H72" s="257" t="s">
        <v>627</v>
      </c>
      <c r="I72" s="256"/>
      <c r="J72" s="256"/>
      <c r="K72" s="256"/>
      <c r="L72" s="256"/>
      <c r="M72" s="256"/>
      <c r="N72" s="307"/>
      <c r="O72" s="307"/>
      <c r="P72" s="307"/>
      <c r="Q72" s="307"/>
      <c r="R72" s="307"/>
      <c r="S72" s="307"/>
      <c r="T72" s="307"/>
      <c r="U72" s="307"/>
      <c r="V72" s="307"/>
      <c r="W72" s="307"/>
      <c r="X72" s="307"/>
      <c r="Y72" s="307"/>
      <c r="Z72" s="307"/>
      <c r="AA72" s="294"/>
      <c r="AB72" s="294"/>
      <c r="AC72" s="294"/>
      <c r="AD72" s="294"/>
    </row>
    <row r="73" spans="1:30" s="293" customFormat="1" ht="15" customHeight="1">
      <c r="A73" s="299" t="s">
        <v>628</v>
      </c>
      <c r="B73" s="316" t="s">
        <v>374</v>
      </c>
      <c r="C73" s="317" t="s">
        <v>352</v>
      </c>
      <c r="D73" s="94">
        <f>IF(AND(ISNUMBER(D$11),($R15)&gt;0),(D15/D$11)/($R15/$R$11)*100,0)</f>
        <v>88.453315158482312</v>
      </c>
      <c r="E73" s="94">
        <f t="shared" ref="E73:AD74" si="7">IF(AND(ISNUMBER(E$11),($R15)&gt;0),(E15/E$11)/($R15/$R$11)*100,0)</f>
        <v>90.252396897215462</v>
      </c>
      <c r="F73" s="94">
        <f t="shared" si="7"/>
        <v>95.399142882497642</v>
      </c>
      <c r="G73" s="94">
        <f t="shared" si="7"/>
        <v>98.027993187345118</v>
      </c>
      <c r="H73" s="94">
        <f t="shared" si="7"/>
        <v>98.874312653768598</v>
      </c>
      <c r="I73" s="94">
        <f t="shared" si="7"/>
        <v>99.163847634582382</v>
      </c>
      <c r="J73" s="94">
        <f t="shared" si="7"/>
        <v>100.24689230097665</v>
      </c>
      <c r="K73" s="94">
        <f t="shared" si="7"/>
        <v>100.1964476042166</v>
      </c>
      <c r="L73" s="94">
        <f t="shared" si="7"/>
        <v>100.07416052646985</v>
      </c>
      <c r="M73" s="94">
        <f t="shared" si="7"/>
        <v>99.882302802141368</v>
      </c>
      <c r="N73" s="94">
        <f t="shared" si="7"/>
        <v>98.811672186412963</v>
      </c>
      <c r="O73" s="94">
        <f t="shared" si="7"/>
        <v>100.11242446884762</v>
      </c>
      <c r="P73" s="94">
        <f t="shared" si="7"/>
        <v>100.64829908426798</v>
      </c>
      <c r="Q73" s="94">
        <f t="shared" si="7"/>
        <v>100.28098047779461</v>
      </c>
      <c r="R73" s="319">
        <f t="shared" si="7"/>
        <v>100</v>
      </c>
      <c r="S73" s="94">
        <f t="shared" si="7"/>
        <v>98.426321594532212</v>
      </c>
      <c r="T73" s="94">
        <f t="shared" si="7"/>
        <v>98.595423015644073</v>
      </c>
      <c r="U73" s="94">
        <f t="shared" si="7"/>
        <v>98.147253794354057</v>
      </c>
      <c r="V73" s="94">
        <f t="shared" si="7"/>
        <v>97.773115508564047</v>
      </c>
      <c r="W73" s="94">
        <f t="shared" si="7"/>
        <v>97.118559279639811</v>
      </c>
      <c r="X73" s="94">
        <f t="shared" si="7"/>
        <v>95.872220414254514</v>
      </c>
      <c r="Y73" s="94">
        <f t="shared" si="7"/>
        <v>94.759058717572273</v>
      </c>
      <c r="Z73" s="94">
        <f t="shared" si="7"/>
        <v>94.706204651127436</v>
      </c>
      <c r="AA73" s="94">
        <f t="shared" si="7"/>
        <v>93.491802686713896</v>
      </c>
      <c r="AB73" s="94">
        <f t="shared" si="7"/>
        <v>91.90087820796434</v>
      </c>
      <c r="AC73" s="94">
        <f t="shared" si="7"/>
        <v>90.184727062504692</v>
      </c>
      <c r="AD73" s="94">
        <f t="shared" si="7"/>
        <v>88.701088074699655</v>
      </c>
    </row>
    <row r="74" spans="1:30" s="293" customFormat="1" ht="15" customHeight="1">
      <c r="A74" s="299" t="s">
        <v>629</v>
      </c>
      <c r="B74" s="316" t="s">
        <v>374</v>
      </c>
      <c r="C74" s="317" t="s">
        <v>352</v>
      </c>
      <c r="D74" s="94">
        <f>IF(AND(ISNUMBER(D$11),($R16)&gt;0),(D16/D$11)/($R16/$R$11)*100,0)</f>
        <v>84.733488947487629</v>
      </c>
      <c r="E74" s="94">
        <f t="shared" si="7"/>
        <v>85.98399133298625</v>
      </c>
      <c r="F74" s="94">
        <f t="shared" si="7"/>
        <v>90.145752033371735</v>
      </c>
      <c r="G74" s="94">
        <f t="shared" si="7"/>
        <v>92.420344489730496</v>
      </c>
      <c r="H74" s="94">
        <f t="shared" si="7"/>
        <v>93.887122237136353</v>
      </c>
      <c r="I74" s="94">
        <f t="shared" si="7"/>
        <v>94.280310032738399</v>
      </c>
      <c r="J74" s="94">
        <f t="shared" si="7"/>
        <v>95.545254897997438</v>
      </c>
      <c r="K74" s="94">
        <f t="shared" si="7"/>
        <v>95.861399596398144</v>
      </c>
      <c r="L74" s="94">
        <f t="shared" si="7"/>
        <v>95.355690609505572</v>
      </c>
      <c r="M74" s="94">
        <f t="shared" si="7"/>
        <v>94.856217945507083</v>
      </c>
      <c r="N74" s="94">
        <f t="shared" si="7"/>
        <v>94.907612341125073</v>
      </c>
      <c r="O74" s="94">
        <f t="shared" si="7"/>
        <v>97.282077689741257</v>
      </c>
      <c r="P74" s="94">
        <f t="shared" si="7"/>
        <v>98.738189916658584</v>
      </c>
      <c r="Q74" s="94">
        <f t="shared" si="7"/>
        <v>99.310516721914581</v>
      </c>
      <c r="R74" s="319">
        <f t="shared" si="7"/>
        <v>100</v>
      </c>
      <c r="S74" s="94">
        <f t="shared" si="7"/>
        <v>99.383202085504678</v>
      </c>
      <c r="T74" s="94">
        <f t="shared" si="7"/>
        <v>100.51666112181752</v>
      </c>
      <c r="U74" s="94">
        <f t="shared" si="7"/>
        <v>101.03789865338211</v>
      </c>
      <c r="V74" s="94">
        <f t="shared" si="7"/>
        <v>101.6147158594878</v>
      </c>
      <c r="W74" s="94">
        <f t="shared" si="7"/>
        <v>101.94286914513755</v>
      </c>
      <c r="X74" s="94">
        <f t="shared" si="7"/>
        <v>101.832171064131</v>
      </c>
      <c r="Y74" s="94">
        <f t="shared" si="7"/>
        <v>101.75388343787269</v>
      </c>
      <c r="Z74" s="94">
        <f t="shared" si="7"/>
        <v>103.50190191893327</v>
      </c>
      <c r="AA74" s="94">
        <f t="shared" si="7"/>
        <v>104.16029825262565</v>
      </c>
      <c r="AB74" s="94">
        <f t="shared" si="7"/>
        <v>103.55031500928997</v>
      </c>
      <c r="AC74" s="94">
        <f t="shared" si="7"/>
        <v>102.70652145261523</v>
      </c>
      <c r="AD74" s="94">
        <f t="shared" si="7"/>
        <v>102.10031702153144</v>
      </c>
    </row>
    <row r="75" spans="1:30" s="293" customFormat="1" ht="15" customHeight="1">
      <c r="A75" s="299" t="s">
        <v>25</v>
      </c>
      <c r="B75" s="316" t="s">
        <v>376</v>
      </c>
      <c r="C75" s="317" t="s">
        <v>352</v>
      </c>
      <c r="D75" s="94">
        <f t="shared" ref="D75:Q78" si="8">IF(AND(ISNUMBER(D$11),($M17)&gt;0),(D17/D$11)/($M17/$M$11)*100,0)</f>
        <v>125.92348124230554</v>
      </c>
      <c r="E75" s="94">
        <f t="shared" si="8"/>
        <v>120.76806271541788</v>
      </c>
      <c r="F75" s="94">
        <f t="shared" si="8"/>
        <v>118.52334345482696</v>
      </c>
      <c r="G75" s="94">
        <f t="shared" si="8"/>
        <v>114.84753047753236</v>
      </c>
      <c r="H75" s="94">
        <f t="shared" si="8"/>
        <v>110.96949186300064</v>
      </c>
      <c r="I75" s="94">
        <f t="shared" si="8"/>
        <v>108.6356324482779</v>
      </c>
      <c r="J75" s="94">
        <f t="shared" si="8"/>
        <v>107.03142294751338</v>
      </c>
      <c r="K75" s="94">
        <f t="shared" si="8"/>
        <v>104.99150243745466</v>
      </c>
      <c r="L75" s="94">
        <f t="shared" si="8"/>
        <v>102.32091249073882</v>
      </c>
      <c r="M75" s="319">
        <f>IF(AND(ISNUMBER(M$11),($M17)&gt;0),(M17/M$11)/($M17/$M$11)*100,0)</f>
        <v>100</v>
      </c>
      <c r="N75" s="94">
        <f t="shared" ref="N75:Q77" si="9">IF(AND(ISNUMBER(N$11),($M17)&gt;0),(N17/N$11)/($M17/$M$11)*100,0)</f>
        <v>97.972069799507494</v>
      </c>
      <c r="O75" s="317" t="s">
        <v>352</v>
      </c>
      <c r="P75" s="317" t="s">
        <v>352</v>
      </c>
      <c r="Q75" s="94">
        <f t="shared" si="9"/>
        <v>98.040171630446068</v>
      </c>
      <c r="R75" s="308" t="s">
        <v>352</v>
      </c>
      <c r="S75" s="317" t="s">
        <v>352</v>
      </c>
      <c r="T75" s="94">
        <f>IF(AND(ISNUMBER(T$11),($M17)&gt;0),(T17/T$11)/($M17/$M$11)*100,0)</f>
        <v>92.67629481781546</v>
      </c>
      <c r="U75" s="317" t="s">
        <v>352</v>
      </c>
      <c r="V75" s="317" t="s">
        <v>352</v>
      </c>
      <c r="W75" s="94">
        <f>IF(AND(ISNUMBER(W$11),($M17)&gt;0),(W17/W$11)/($M17/$M$11)*100,0)</f>
        <v>88.496990085323958</v>
      </c>
      <c r="X75" s="317" t="s">
        <v>352</v>
      </c>
      <c r="Y75" s="317" t="s">
        <v>352</v>
      </c>
      <c r="Z75" s="94">
        <f>IF(AND(ISNUMBER(Z$11),($M17)&gt;0),(Z17/Z$11)/($M17/$M$11)*100,0)</f>
        <v>85.140988166790279</v>
      </c>
      <c r="AA75" s="317" t="s">
        <v>352</v>
      </c>
      <c r="AB75" s="317" t="s">
        <v>352</v>
      </c>
      <c r="AC75" s="94">
        <f>IF(AND(ISNUMBER(AC$11),($M17)&gt;0),(AC17/AC$11)/($M17/$M$11)*100,0)</f>
        <v>84.822836352212491</v>
      </c>
      <c r="AD75" s="94" t="s">
        <v>350</v>
      </c>
    </row>
    <row r="76" spans="1:30" s="293" customFormat="1" ht="15" customHeight="1">
      <c r="A76" s="300" t="s">
        <v>300</v>
      </c>
      <c r="B76" s="316" t="s">
        <v>376</v>
      </c>
      <c r="C76" s="317" t="s">
        <v>352</v>
      </c>
      <c r="D76" s="94">
        <f t="shared" si="8"/>
        <v>293.92594743115137</v>
      </c>
      <c r="E76" s="94">
        <f t="shared" si="8"/>
        <v>255.59157760261857</v>
      </c>
      <c r="F76" s="94">
        <f t="shared" si="8"/>
        <v>224.13759797829553</v>
      </c>
      <c r="G76" s="94">
        <f t="shared" si="8"/>
        <v>190.40194948294427</v>
      </c>
      <c r="H76" s="94">
        <f t="shared" si="8"/>
        <v>157.16704410438359</v>
      </c>
      <c r="I76" s="94">
        <f t="shared" si="8"/>
        <v>153.744899651569</v>
      </c>
      <c r="J76" s="94">
        <f t="shared" si="8"/>
        <v>151.35813456415195</v>
      </c>
      <c r="K76" s="94">
        <f t="shared" si="8"/>
        <v>148.3576984069046</v>
      </c>
      <c r="L76" s="94">
        <f t="shared" si="8"/>
        <v>123.50910050217334</v>
      </c>
      <c r="M76" s="319">
        <f>IF(AND(ISNUMBER(M$11),($M18)&gt;0),(M18/M$11)/($M18/$M$11)*100,0)</f>
        <v>100</v>
      </c>
      <c r="N76" s="94">
        <f t="shared" si="9"/>
        <v>77.575105644080693</v>
      </c>
      <c r="O76" s="317" t="s">
        <v>352</v>
      </c>
      <c r="P76" s="317" t="s">
        <v>352</v>
      </c>
      <c r="Q76" s="94">
        <f t="shared" si="9"/>
        <v>84.333009238837761</v>
      </c>
      <c r="R76" s="308" t="s">
        <v>352</v>
      </c>
      <c r="S76" s="317" t="s">
        <v>352</v>
      </c>
      <c r="T76" s="94">
        <f>IF(AND(ISNUMBER(T$11),($M18)&gt;0),(T18/T$11)/($M18/$M$11)*100,0)</f>
        <v>84.044706722013885</v>
      </c>
      <c r="U76" s="317" t="s">
        <v>352</v>
      </c>
      <c r="V76" s="317" t="s">
        <v>352</v>
      </c>
      <c r="W76" s="94">
        <f>IF(AND(ISNUMBER(W$11),($M18)&gt;0),(W18/W$11)/($M18/$M$11)*100,0)</f>
        <v>67.646895499580552</v>
      </c>
      <c r="X76" s="317" t="s">
        <v>352</v>
      </c>
      <c r="Y76" s="317" t="s">
        <v>352</v>
      </c>
      <c r="Z76" s="94">
        <f>IF(AND(ISNUMBER(Z$11),($M18)&gt;0),(Z18/Z$11)/($M18/$M$11)*100,0)</f>
        <v>68.217302562828024</v>
      </c>
      <c r="AA76" s="317" t="s">
        <v>352</v>
      </c>
      <c r="AB76" s="317" t="s">
        <v>352</v>
      </c>
      <c r="AC76" s="94">
        <f>IF(AND(ISNUMBER(AC$11),($M18)&gt;0),(AC18/AC$11)/($M18/$M$11)*100,0)</f>
        <v>51.776947462024793</v>
      </c>
      <c r="AD76" s="94" t="s">
        <v>350</v>
      </c>
    </row>
    <row r="77" spans="1:30" s="293" customFormat="1" ht="15" customHeight="1">
      <c r="A77" s="300" t="s">
        <v>638</v>
      </c>
      <c r="B77" s="316" t="s">
        <v>376</v>
      </c>
      <c r="C77" s="317" t="s">
        <v>352</v>
      </c>
      <c r="D77" s="94">
        <f t="shared" si="8"/>
        <v>124.22364822564356</v>
      </c>
      <c r="E77" s="94">
        <f t="shared" si="8"/>
        <v>119.40393118076487</v>
      </c>
      <c r="F77" s="94">
        <f t="shared" si="8"/>
        <v>117.45474844582668</v>
      </c>
      <c r="G77" s="94">
        <f t="shared" si="8"/>
        <v>114.08307803291318</v>
      </c>
      <c r="H77" s="94">
        <f t="shared" si="8"/>
        <v>110.50206941159091</v>
      </c>
      <c r="I77" s="94">
        <f t="shared" si="8"/>
        <v>108.17922116165197</v>
      </c>
      <c r="J77" s="94">
        <f t="shared" si="8"/>
        <v>106.58292948408219</v>
      </c>
      <c r="K77" s="94">
        <f t="shared" si="8"/>
        <v>104.55272738022995</v>
      </c>
      <c r="L77" s="94">
        <f t="shared" si="8"/>
        <v>102.10653241429044</v>
      </c>
      <c r="M77" s="319">
        <f>IF(AND(ISNUMBER(M$11),($M19)&gt;0),(M19/M$11)/($M19/$M$11)*100,0)</f>
        <v>100</v>
      </c>
      <c r="N77" s="94">
        <f t="shared" si="9"/>
        <v>98.178444348034006</v>
      </c>
      <c r="O77" s="317" t="s">
        <v>352</v>
      </c>
      <c r="P77" s="317" t="s">
        <v>352</v>
      </c>
      <c r="Q77" s="94">
        <f t="shared" si="9"/>
        <v>98.178859399301857</v>
      </c>
      <c r="R77" s="308" t="s">
        <v>352</v>
      </c>
      <c r="S77" s="317" t="s">
        <v>352</v>
      </c>
      <c r="T77" s="94">
        <f>IF(AND(ISNUMBER(T$11),($M19)&gt;0),(T19/T$11)/($M19/$M$11)*100,0)</f>
        <v>92.763628407400844</v>
      </c>
      <c r="U77" s="317" t="s">
        <v>352</v>
      </c>
      <c r="V77" s="317" t="s">
        <v>352</v>
      </c>
      <c r="W77" s="94">
        <f>IF(AND(ISNUMBER(W$11),($M19)&gt;0),(W19/W$11)/($M19/$M$11)*100,0)</f>
        <v>88.707949364561742</v>
      </c>
      <c r="X77" s="317" t="s">
        <v>352</v>
      </c>
      <c r="Y77" s="317" t="s">
        <v>352</v>
      </c>
      <c r="Z77" s="94">
        <f>IF(AND(ISNUMBER(Z$11),($M19)&gt;0),(Z19/Z$11)/($M19/$M$11)*100,0)</f>
        <v>85.312220412398418</v>
      </c>
      <c r="AA77" s="317" t="s">
        <v>352</v>
      </c>
      <c r="AB77" s="317" t="s">
        <v>352</v>
      </c>
      <c r="AC77" s="94">
        <f>IF(AND(ISNUMBER(AC$11),($M19)&gt;0),(AC19/AC$11)/($M19/$M$11)*100,0)</f>
        <v>85.15719152136424</v>
      </c>
      <c r="AD77" s="94" t="s">
        <v>350</v>
      </c>
    </row>
    <row r="78" spans="1:30" s="293" customFormat="1" ht="15" customHeight="1">
      <c r="A78" s="299" t="s">
        <v>610</v>
      </c>
      <c r="B78" s="316" t="s">
        <v>376</v>
      </c>
      <c r="C78" s="317" t="s">
        <v>352</v>
      </c>
      <c r="D78" s="94">
        <f t="shared" si="8"/>
        <v>127.29535245967543</v>
      </c>
      <c r="E78" s="94">
        <f t="shared" si="8"/>
        <v>121.29862175949204</v>
      </c>
      <c r="F78" s="94">
        <f t="shared" si="8"/>
        <v>118.78533227256673</v>
      </c>
      <c r="G78" s="94">
        <f t="shared" si="8"/>
        <v>115.09174838255154</v>
      </c>
      <c r="H78" s="94">
        <f t="shared" si="8"/>
        <v>111.09907299690065</v>
      </c>
      <c r="I78" s="94">
        <f t="shared" si="8"/>
        <v>108.50551517619478</v>
      </c>
      <c r="J78" s="94">
        <f t="shared" si="8"/>
        <v>106.84549996879309</v>
      </c>
      <c r="K78" s="94">
        <f t="shared" si="8"/>
        <v>104.83631850648297</v>
      </c>
      <c r="L78" s="94">
        <f t="shared" si="8"/>
        <v>102.22590227992787</v>
      </c>
      <c r="M78" s="319">
        <f t="shared" si="8"/>
        <v>100</v>
      </c>
      <c r="N78" s="94">
        <f t="shared" si="8"/>
        <v>97.963164716776035</v>
      </c>
      <c r="O78" s="317" t="s">
        <v>352</v>
      </c>
      <c r="P78" s="317" t="s">
        <v>352</v>
      </c>
      <c r="Q78" s="94">
        <f t="shared" si="8"/>
        <v>97.891681455576943</v>
      </c>
      <c r="R78" s="308" t="s">
        <v>352</v>
      </c>
      <c r="S78" s="317" t="s">
        <v>352</v>
      </c>
      <c r="T78" s="94">
        <f>IF(AND(ISNUMBER(T$11),($M20)&gt;0),(T20/T$11)/($M20/$M$11)*100,0)</f>
        <v>92.810669221174493</v>
      </c>
      <c r="U78" s="317" t="s">
        <v>352</v>
      </c>
      <c r="V78" s="317" t="s">
        <v>352</v>
      </c>
      <c r="W78" s="94">
        <f>IF(AND(ISNUMBER(W$11),($M20)&gt;0),(W20/W$11)/($M20/$M$11)*100,0)</f>
        <v>89.259097601446967</v>
      </c>
      <c r="X78" s="317" t="s">
        <v>352</v>
      </c>
      <c r="Y78" s="317" t="s">
        <v>352</v>
      </c>
      <c r="Z78" s="94">
        <f>IF(AND(ISNUMBER(Z$11),($M20)&gt;0),(Z20/Z$11)/($M20/$M$11)*100,0)</f>
        <v>86.888205706259342</v>
      </c>
      <c r="AA78" s="317" t="s">
        <v>352</v>
      </c>
      <c r="AB78" s="317" t="s">
        <v>352</v>
      </c>
      <c r="AC78" s="94">
        <f>IF(AND(ISNUMBER(AC$11),($M20)&gt;0),(AC20/AC$11)/($M20/$M$11)*100,0)</f>
        <v>84.88664861081881</v>
      </c>
      <c r="AD78" s="94" t="s">
        <v>350</v>
      </c>
    </row>
    <row r="79" spans="1:30" s="293" customFormat="1" ht="15" customHeight="1">
      <c r="A79" s="299" t="s">
        <v>223</v>
      </c>
      <c r="B79" s="316" t="s">
        <v>374</v>
      </c>
      <c r="C79" s="317" t="s">
        <v>352</v>
      </c>
      <c r="D79" s="94">
        <f t="shared" ref="D79:AC81" si="10">IF(AND(ISNUMBER(D$11),($R21)&gt;0),(D21/D$11)/($R21/$R$11)*100,0)</f>
        <v>109.35074784523073</v>
      </c>
      <c r="E79" s="94">
        <f t="shared" si="10"/>
        <v>109.32893256976794</v>
      </c>
      <c r="F79" s="94">
        <f t="shared" si="10"/>
        <v>113.72579819576858</v>
      </c>
      <c r="G79" s="94">
        <f t="shared" si="10"/>
        <v>110.76967066281678</v>
      </c>
      <c r="H79" s="94">
        <f t="shared" si="10"/>
        <v>112.020037514984</v>
      </c>
      <c r="I79" s="94">
        <f t="shared" si="10"/>
        <v>113.58833492611254</v>
      </c>
      <c r="J79" s="94">
        <f t="shared" si="10"/>
        <v>113.9473650651246</v>
      </c>
      <c r="K79" s="94">
        <f t="shared" si="10"/>
        <v>112.37177827231035</v>
      </c>
      <c r="L79" s="94">
        <f t="shared" si="10"/>
        <v>110.85162903483207</v>
      </c>
      <c r="M79" s="94">
        <f t="shared" si="10"/>
        <v>108.80092429637382</v>
      </c>
      <c r="N79" s="94">
        <f t="shared" si="10"/>
        <v>106.27494639855595</v>
      </c>
      <c r="O79" s="94">
        <f t="shared" si="10"/>
        <v>108.13048256020204</v>
      </c>
      <c r="P79" s="94">
        <f t="shared" si="10"/>
        <v>106.36752979222877</v>
      </c>
      <c r="Q79" s="94">
        <f t="shared" si="10"/>
        <v>104.00973455865841</v>
      </c>
      <c r="R79" s="319">
        <f t="shared" si="10"/>
        <v>100</v>
      </c>
      <c r="S79" s="94">
        <f t="shared" si="10"/>
        <v>98.798686834704171</v>
      </c>
      <c r="T79" s="94">
        <f t="shared" si="10"/>
        <v>96.319812949282479</v>
      </c>
      <c r="U79" s="94">
        <f t="shared" si="10"/>
        <v>95.829475183151374</v>
      </c>
      <c r="V79" s="94">
        <f t="shared" si="10"/>
        <v>95.194631607000929</v>
      </c>
      <c r="W79" s="94">
        <f t="shared" si="10"/>
        <v>93.91247321572159</v>
      </c>
      <c r="X79" s="94">
        <f t="shared" si="10"/>
        <v>93.10499462504886</v>
      </c>
      <c r="Y79" s="94">
        <f t="shared" si="10"/>
        <v>89.482615818568647</v>
      </c>
      <c r="Z79" s="94">
        <f t="shared" si="10"/>
        <v>92.078417449116003</v>
      </c>
      <c r="AA79" s="94">
        <f t="shared" si="10"/>
        <v>88.162681849296035</v>
      </c>
      <c r="AB79" s="94">
        <f t="shared" si="10"/>
        <v>87.44034555235703</v>
      </c>
      <c r="AC79" s="94">
        <f t="shared" si="10"/>
        <v>87.228023522236981</v>
      </c>
      <c r="AD79" s="94" t="s">
        <v>350</v>
      </c>
    </row>
    <row r="80" spans="1:30" s="293" customFormat="1" ht="15" customHeight="1">
      <c r="A80" s="300" t="s">
        <v>649</v>
      </c>
      <c r="B80" s="316" t="s">
        <v>374</v>
      </c>
      <c r="C80" s="317" t="s">
        <v>352</v>
      </c>
      <c r="D80" s="94">
        <f t="shared" si="10"/>
        <v>110.01445497957383</v>
      </c>
      <c r="E80" s="94">
        <f t="shared" si="10"/>
        <v>109.09890501442057</v>
      </c>
      <c r="F80" s="94">
        <f t="shared" si="10"/>
        <v>110.15690644188949</v>
      </c>
      <c r="G80" s="94">
        <f t="shared" si="10"/>
        <v>104.90495180987062</v>
      </c>
      <c r="H80" s="94">
        <f t="shared" si="10"/>
        <v>109.03734453095595</v>
      </c>
      <c r="I80" s="94">
        <f t="shared" si="10"/>
        <v>109.0740748481483</v>
      </c>
      <c r="J80" s="94">
        <f t="shared" si="10"/>
        <v>108.15491827992798</v>
      </c>
      <c r="K80" s="94">
        <f t="shared" si="10"/>
        <v>105.24341869694172</v>
      </c>
      <c r="L80" s="94">
        <f t="shared" si="10"/>
        <v>104.82910550732024</v>
      </c>
      <c r="M80" s="94">
        <f t="shared" si="10"/>
        <v>100.10325693660009</v>
      </c>
      <c r="N80" s="94">
        <f t="shared" si="10"/>
        <v>99.648365444243623</v>
      </c>
      <c r="O80" s="94">
        <f t="shared" si="10"/>
        <v>104.00927547410002</v>
      </c>
      <c r="P80" s="94">
        <f t="shared" si="10"/>
        <v>103.00165678852483</v>
      </c>
      <c r="Q80" s="94">
        <f t="shared" si="10"/>
        <v>103.68681456086297</v>
      </c>
      <c r="R80" s="319">
        <f t="shared" si="10"/>
        <v>100</v>
      </c>
      <c r="S80" s="94">
        <f t="shared" si="10"/>
        <v>95.350654223000063</v>
      </c>
      <c r="T80" s="94">
        <f t="shared" si="10"/>
        <v>94.881916798262836</v>
      </c>
      <c r="U80" s="94">
        <f t="shared" si="10"/>
        <v>92.120545255397118</v>
      </c>
      <c r="V80" s="94">
        <f t="shared" si="10"/>
        <v>93.387016918809294</v>
      </c>
      <c r="W80" s="94">
        <f t="shared" si="10"/>
        <v>93.103224573866171</v>
      </c>
      <c r="X80" s="94">
        <f t="shared" si="10"/>
        <v>92.883192736336056</v>
      </c>
      <c r="Y80" s="94">
        <f t="shared" si="10"/>
        <v>90.512817560008969</v>
      </c>
      <c r="Z80" s="94">
        <f t="shared" si="10"/>
        <v>91.15005184263147</v>
      </c>
      <c r="AA80" s="94">
        <f t="shared" si="10"/>
        <v>89.378357459312852</v>
      </c>
      <c r="AB80" s="94">
        <f t="shared" si="10"/>
        <v>87.50591868766584</v>
      </c>
      <c r="AC80" s="94">
        <f t="shared" si="10"/>
        <v>87.157686898166958</v>
      </c>
      <c r="AD80" s="94" t="s">
        <v>350</v>
      </c>
    </row>
    <row r="81" spans="1:30" s="293" customFormat="1" ht="15" customHeight="1">
      <c r="A81" s="300" t="s">
        <v>640</v>
      </c>
      <c r="B81" s="316" t="s">
        <v>374</v>
      </c>
      <c r="C81" s="317" t="s">
        <v>352</v>
      </c>
      <c r="D81" s="94">
        <f t="shared" si="10"/>
        <v>108.97303541313164</v>
      </c>
      <c r="E81" s="94">
        <f t="shared" si="10"/>
        <v>109.4598401084764</v>
      </c>
      <c r="F81" s="94">
        <f t="shared" si="10"/>
        <v>115.75683675856847</v>
      </c>
      <c r="G81" s="94">
        <f t="shared" si="10"/>
        <v>114.10725301940307</v>
      </c>
      <c r="H81" s="94">
        <f t="shared" si="10"/>
        <v>113.71747327076704</v>
      </c>
      <c r="I81" s="94">
        <f t="shared" si="10"/>
        <v>116.15737790447911</v>
      </c>
      <c r="J81" s="94">
        <f t="shared" si="10"/>
        <v>117.24381774708483</v>
      </c>
      <c r="K81" s="94">
        <f t="shared" si="10"/>
        <v>116.42849228481612</v>
      </c>
      <c r="L81" s="94">
        <f t="shared" si="10"/>
        <v>114.27901724755978</v>
      </c>
      <c r="M81" s="94">
        <f t="shared" si="10"/>
        <v>113.75072357087006</v>
      </c>
      <c r="N81" s="94">
        <f t="shared" si="10"/>
        <v>110.04610069122818</v>
      </c>
      <c r="O81" s="94">
        <f t="shared" si="10"/>
        <v>110.47584103403621</v>
      </c>
      <c r="P81" s="94">
        <f t="shared" si="10"/>
        <v>108.28303139313313</v>
      </c>
      <c r="Q81" s="94">
        <f t="shared" si="10"/>
        <v>104.1935067247682</v>
      </c>
      <c r="R81" s="319">
        <f t="shared" si="10"/>
        <v>100</v>
      </c>
      <c r="S81" s="94">
        <f t="shared" si="10"/>
        <v>100.76094506025863</v>
      </c>
      <c r="T81" s="94">
        <f t="shared" si="10"/>
        <v>97.138112503716485</v>
      </c>
      <c r="U81" s="94">
        <f t="shared" si="10"/>
        <v>97.94020877483392</v>
      </c>
      <c r="V81" s="94">
        <f t="shared" si="10"/>
        <v>96.22333614375529</v>
      </c>
      <c r="W81" s="94">
        <f t="shared" si="10"/>
        <v>94.373012596529477</v>
      </c>
      <c r="X81" s="94">
        <f t="shared" si="10"/>
        <v>93.231220977750056</v>
      </c>
      <c r="Y81" s="94">
        <f t="shared" si="10"/>
        <v>88.896333126734504</v>
      </c>
      <c r="Z81" s="94">
        <f t="shared" si="10"/>
        <v>92.606745702585101</v>
      </c>
      <c r="AA81" s="94">
        <f t="shared" si="10"/>
        <v>87.470846900501186</v>
      </c>
      <c r="AB81" s="94">
        <f t="shared" si="10"/>
        <v>87.403028206895044</v>
      </c>
      <c r="AC81" s="94">
        <f t="shared" si="10"/>
        <v>87.268051745482495</v>
      </c>
      <c r="AD81" s="94" t="s">
        <v>350</v>
      </c>
    </row>
    <row r="82" spans="1:30" s="293" customFormat="1" ht="15" customHeight="1">
      <c r="A82" s="299" t="s">
        <v>613</v>
      </c>
      <c r="B82" s="316" t="s">
        <v>374</v>
      </c>
      <c r="C82" s="317" t="s">
        <v>352</v>
      </c>
      <c r="D82" s="94">
        <f t="shared" ref="D82:AC89" si="11">IF(AND(ISNUMBER(D$11),($R25)&gt;0),(D25/D$11)/($R25/$R$11)*100,0)</f>
        <v>112.29779340952129</v>
      </c>
      <c r="E82" s="94">
        <f t="shared" si="11"/>
        <v>111.30471079562136</v>
      </c>
      <c r="F82" s="94">
        <f t="shared" si="11"/>
        <v>115.26366598038855</v>
      </c>
      <c r="G82" s="94">
        <f t="shared" si="11"/>
        <v>111.99148894239626</v>
      </c>
      <c r="H82" s="94">
        <f t="shared" si="11"/>
        <v>112.86958664625111</v>
      </c>
      <c r="I82" s="94">
        <f t="shared" si="11"/>
        <v>114.17812137054982</v>
      </c>
      <c r="J82" s="94">
        <f t="shared" si="11"/>
        <v>114.47589998581256</v>
      </c>
      <c r="K82" s="94">
        <f t="shared" si="11"/>
        <v>112.92103384110167</v>
      </c>
      <c r="L82" s="94">
        <f t="shared" si="11"/>
        <v>111.22200028802753</v>
      </c>
      <c r="M82" s="94">
        <f t="shared" si="11"/>
        <v>109.03697180302201</v>
      </c>
      <c r="N82" s="94">
        <f t="shared" si="11"/>
        <v>106.27197499074387</v>
      </c>
      <c r="O82" s="94">
        <f t="shared" si="11"/>
        <v>108.00119632441627</v>
      </c>
      <c r="P82" s="94">
        <f t="shared" si="11"/>
        <v>106.24679935505131</v>
      </c>
      <c r="Q82" s="94">
        <f t="shared" si="11"/>
        <v>103.93049382434849</v>
      </c>
      <c r="R82" s="319">
        <f t="shared" si="11"/>
        <v>100</v>
      </c>
      <c r="S82" s="94">
        <f t="shared" si="11"/>
        <v>98.946424737287657</v>
      </c>
      <c r="T82" s="94">
        <f t="shared" si="11"/>
        <v>96.577732375930609</v>
      </c>
      <c r="U82" s="94">
        <f t="shared" si="11"/>
        <v>96.338571003999647</v>
      </c>
      <c r="V82" s="94">
        <f t="shared" si="11"/>
        <v>95.934399942847392</v>
      </c>
      <c r="W82" s="94">
        <f t="shared" si="11"/>
        <v>94.700969864728663</v>
      </c>
      <c r="X82" s="94">
        <f t="shared" si="11"/>
        <v>95.550724983160336</v>
      </c>
      <c r="Y82" s="94">
        <f t="shared" si="11"/>
        <v>91.609891689503627</v>
      </c>
      <c r="Z82" s="94">
        <f t="shared" si="11"/>
        <v>93.98285346554168</v>
      </c>
      <c r="AA82" s="94">
        <f t="shared" si="11"/>
        <v>89.509587431618698</v>
      </c>
      <c r="AB82" s="94">
        <f t="shared" si="11"/>
        <v>87.71944467091221</v>
      </c>
      <c r="AC82" s="94">
        <f t="shared" si="11"/>
        <v>87.139544713524486</v>
      </c>
      <c r="AD82" s="94" t="s">
        <v>350</v>
      </c>
    </row>
    <row r="83" spans="1:30" s="293" customFormat="1" ht="15" customHeight="1">
      <c r="A83" s="299" t="s">
        <v>615</v>
      </c>
      <c r="B83" s="316" t="s">
        <v>374</v>
      </c>
      <c r="C83" s="317" t="s">
        <v>352</v>
      </c>
      <c r="D83" s="94">
        <f t="shared" si="11"/>
        <v>121.13392708119011</v>
      </c>
      <c r="E83" s="94">
        <f t="shared" si="11"/>
        <v>119.53642420200569</v>
      </c>
      <c r="F83" s="94">
        <f t="shared" si="11"/>
        <v>122.58621788255522</v>
      </c>
      <c r="G83" s="94">
        <f t="shared" si="11"/>
        <v>118.06953081430352</v>
      </c>
      <c r="H83" s="94">
        <f t="shared" si="11"/>
        <v>118.53799330867464</v>
      </c>
      <c r="I83" s="94">
        <f t="shared" si="11"/>
        <v>119.22742895472842</v>
      </c>
      <c r="J83" s="94">
        <f t="shared" si="11"/>
        <v>119.12316280585318</v>
      </c>
      <c r="K83" s="94">
        <f t="shared" si="11"/>
        <v>117.09481362987349</v>
      </c>
      <c r="L83" s="94">
        <f t="shared" si="11"/>
        <v>114.65840636072184</v>
      </c>
      <c r="M83" s="94">
        <f t="shared" si="11"/>
        <v>111.56601178012757</v>
      </c>
      <c r="N83" s="94">
        <f t="shared" si="11"/>
        <v>108.08612982367316</v>
      </c>
      <c r="O83" s="94">
        <f t="shared" si="11"/>
        <v>109.25572336828573</v>
      </c>
      <c r="P83" s="94">
        <f t="shared" si="11"/>
        <v>106.88451933775187</v>
      </c>
      <c r="Q83" s="94">
        <f t="shared" si="11"/>
        <v>104.12135579873056</v>
      </c>
      <c r="R83" s="319">
        <f t="shared" si="11"/>
        <v>100</v>
      </c>
      <c r="S83" s="94">
        <f t="shared" si="11"/>
        <v>97.335352247090327</v>
      </c>
      <c r="T83" s="94">
        <f t="shared" si="11"/>
        <v>95.000695627787863</v>
      </c>
      <c r="U83" s="94">
        <f t="shared" si="11"/>
        <v>93.682183319829932</v>
      </c>
      <c r="V83" s="94">
        <f t="shared" si="11"/>
        <v>92.799902388690512</v>
      </c>
      <c r="W83" s="94">
        <f t="shared" si="11"/>
        <v>91.295572706521952</v>
      </c>
      <c r="X83" s="94">
        <f t="shared" si="11"/>
        <v>92.322639317139064</v>
      </c>
      <c r="Y83" s="94">
        <f t="shared" si="11"/>
        <v>88.29047579872271</v>
      </c>
      <c r="Z83" s="94">
        <f t="shared" si="11"/>
        <v>90.337521318745587</v>
      </c>
      <c r="AA83" s="94">
        <f t="shared" si="11"/>
        <v>85.874336171540975</v>
      </c>
      <c r="AB83" s="94">
        <f t="shared" si="11"/>
        <v>84.019764502250112</v>
      </c>
      <c r="AC83" s="94">
        <f t="shared" si="11"/>
        <v>83.435130387807334</v>
      </c>
      <c r="AD83" s="94" t="s">
        <v>350</v>
      </c>
    </row>
    <row r="84" spans="1:30" s="293" customFormat="1" ht="15" customHeight="1">
      <c r="A84" s="299" t="s">
        <v>616</v>
      </c>
      <c r="B84" s="316" t="s">
        <v>374</v>
      </c>
      <c r="C84" s="317" t="s">
        <v>352</v>
      </c>
      <c r="D84" s="94">
        <f t="shared" si="11"/>
        <v>112.67521604705446</v>
      </c>
      <c r="E84" s="94">
        <f t="shared" si="11"/>
        <v>107.89168110636642</v>
      </c>
      <c r="F84" s="94">
        <f t="shared" si="11"/>
        <v>114.13811590471849</v>
      </c>
      <c r="G84" s="94">
        <f t="shared" si="11"/>
        <v>109.04949975100018</v>
      </c>
      <c r="H84" s="94">
        <f t="shared" si="11"/>
        <v>112.50532760100664</v>
      </c>
      <c r="I84" s="94">
        <f t="shared" si="11"/>
        <v>118.76900953747842</v>
      </c>
      <c r="J84" s="94">
        <f t="shared" si="11"/>
        <v>117.7344287657351</v>
      </c>
      <c r="K84" s="94">
        <f t="shared" si="11"/>
        <v>113.23061593647019</v>
      </c>
      <c r="L84" s="94">
        <f t="shared" si="11"/>
        <v>106.51658781021314</v>
      </c>
      <c r="M84" s="94">
        <f t="shared" si="11"/>
        <v>102.5229839671177</v>
      </c>
      <c r="N84" s="94">
        <f t="shared" si="11"/>
        <v>108.03785256979663</v>
      </c>
      <c r="O84" s="94">
        <f t="shared" si="11"/>
        <v>106.11857913643064</v>
      </c>
      <c r="P84" s="94">
        <f t="shared" si="11"/>
        <v>106.75453201187921</v>
      </c>
      <c r="Q84" s="94">
        <f t="shared" si="11"/>
        <v>102.89685076699757</v>
      </c>
      <c r="R84" s="319">
        <f t="shared" si="11"/>
        <v>100</v>
      </c>
      <c r="S84" s="94">
        <f t="shared" si="11"/>
        <v>98.160201130995077</v>
      </c>
      <c r="T84" s="94">
        <f t="shared" si="11"/>
        <v>87.435607542801748</v>
      </c>
      <c r="U84" s="94">
        <f t="shared" si="11"/>
        <v>94.679286566922286</v>
      </c>
      <c r="V84" s="94">
        <f t="shared" si="11"/>
        <v>92.681584411521484</v>
      </c>
      <c r="W84" s="94">
        <f t="shared" si="11"/>
        <v>97.313585722507753</v>
      </c>
      <c r="X84" s="94">
        <f t="shared" si="11"/>
        <v>87.991906083304627</v>
      </c>
      <c r="Y84" s="94">
        <f t="shared" si="11"/>
        <v>88.483536693278026</v>
      </c>
      <c r="Z84" s="94">
        <f t="shared" si="11"/>
        <v>91.937040870308579</v>
      </c>
      <c r="AA84" s="94">
        <f t="shared" si="11"/>
        <v>81.41558483159676</v>
      </c>
      <c r="AB84" s="94">
        <f t="shared" si="11"/>
        <v>82.389903003801265</v>
      </c>
      <c r="AC84" s="94">
        <f t="shared" si="11"/>
        <v>82.819024706404292</v>
      </c>
      <c r="AD84" s="94" t="s">
        <v>350</v>
      </c>
    </row>
    <row r="85" spans="1:30" s="293" customFormat="1" ht="15" customHeight="1">
      <c r="A85" s="300" t="s">
        <v>641</v>
      </c>
      <c r="B85" s="316" t="s">
        <v>374</v>
      </c>
      <c r="C85" s="317" t="s">
        <v>352</v>
      </c>
      <c r="D85" s="94">
        <f t="shared" si="11"/>
        <v>110.01445497957383</v>
      </c>
      <c r="E85" s="94">
        <f t="shared" si="11"/>
        <v>109.09890501442057</v>
      </c>
      <c r="F85" s="94">
        <f t="shared" si="11"/>
        <v>110.15690644188949</v>
      </c>
      <c r="G85" s="94">
        <f t="shared" si="11"/>
        <v>104.90495180987062</v>
      </c>
      <c r="H85" s="94">
        <f t="shared" si="11"/>
        <v>109.03734453095595</v>
      </c>
      <c r="I85" s="94">
        <f t="shared" si="11"/>
        <v>109.0740748481483</v>
      </c>
      <c r="J85" s="94">
        <f t="shared" si="11"/>
        <v>108.15491827992798</v>
      </c>
      <c r="K85" s="94">
        <f t="shared" si="11"/>
        <v>105.24341869694172</v>
      </c>
      <c r="L85" s="94">
        <f t="shared" si="11"/>
        <v>104.82910550732024</v>
      </c>
      <c r="M85" s="94">
        <f t="shared" si="11"/>
        <v>100.10325693660009</v>
      </c>
      <c r="N85" s="94">
        <f t="shared" si="11"/>
        <v>99.648365444243623</v>
      </c>
      <c r="O85" s="94">
        <f t="shared" si="11"/>
        <v>104.00927547410002</v>
      </c>
      <c r="P85" s="94">
        <f t="shared" si="11"/>
        <v>103.00165678852483</v>
      </c>
      <c r="Q85" s="94">
        <f t="shared" si="11"/>
        <v>103.68681456086297</v>
      </c>
      <c r="R85" s="319">
        <f t="shared" si="11"/>
        <v>100</v>
      </c>
      <c r="S85" s="94">
        <f t="shared" si="11"/>
        <v>95.350654223000063</v>
      </c>
      <c r="T85" s="94">
        <f t="shared" si="11"/>
        <v>94.881916798262836</v>
      </c>
      <c r="U85" s="94">
        <f t="shared" si="11"/>
        <v>92.120545255397118</v>
      </c>
      <c r="V85" s="94">
        <f t="shared" si="11"/>
        <v>93.387016918809294</v>
      </c>
      <c r="W85" s="94">
        <f t="shared" si="11"/>
        <v>93.103224573866171</v>
      </c>
      <c r="X85" s="94">
        <f t="shared" si="11"/>
        <v>92.883192736336056</v>
      </c>
      <c r="Y85" s="94">
        <f t="shared" si="11"/>
        <v>90.512817560008969</v>
      </c>
      <c r="Z85" s="94">
        <f t="shared" si="11"/>
        <v>91.15005184263147</v>
      </c>
      <c r="AA85" s="94">
        <f t="shared" si="11"/>
        <v>89.378357459312852</v>
      </c>
      <c r="AB85" s="94">
        <f t="shared" si="11"/>
        <v>87.50591868766584</v>
      </c>
      <c r="AC85" s="94">
        <f t="shared" si="11"/>
        <v>87.157686898166958</v>
      </c>
      <c r="AD85" s="94" t="s">
        <v>350</v>
      </c>
    </row>
    <row r="86" spans="1:30" s="293" customFormat="1" ht="15" customHeight="1">
      <c r="A86" s="300" t="s">
        <v>642</v>
      </c>
      <c r="B86" s="316" t="s">
        <v>374</v>
      </c>
      <c r="C86" s="317" t="s">
        <v>352</v>
      </c>
      <c r="D86" s="94">
        <f t="shared" si="11"/>
        <v>114.68247223027255</v>
      </c>
      <c r="E86" s="94">
        <f t="shared" si="11"/>
        <v>106.98096135644732</v>
      </c>
      <c r="F86" s="94">
        <f t="shared" si="11"/>
        <v>117.14150745633813</v>
      </c>
      <c r="G86" s="94">
        <f t="shared" si="11"/>
        <v>112.17611250219817</v>
      </c>
      <c r="H86" s="94">
        <f t="shared" si="11"/>
        <v>115.12154539888884</v>
      </c>
      <c r="I86" s="94">
        <f t="shared" si="11"/>
        <v>126.08278822993329</v>
      </c>
      <c r="J86" s="94">
        <f t="shared" si="11"/>
        <v>124.96113239194437</v>
      </c>
      <c r="K86" s="94">
        <f t="shared" si="11"/>
        <v>119.25609159513439</v>
      </c>
      <c r="L86" s="94">
        <f t="shared" si="11"/>
        <v>107.78961052839358</v>
      </c>
      <c r="M86" s="94">
        <f t="shared" si="11"/>
        <v>104.34840606272331</v>
      </c>
      <c r="N86" s="94">
        <f t="shared" si="11"/>
        <v>114.36681239734693</v>
      </c>
      <c r="O86" s="94">
        <f t="shared" si="11"/>
        <v>107.70982040579669</v>
      </c>
      <c r="P86" s="94">
        <f t="shared" si="11"/>
        <v>109.58567009826766</v>
      </c>
      <c r="Q86" s="94">
        <f t="shared" si="11"/>
        <v>102.30090860250394</v>
      </c>
      <c r="R86" s="319">
        <f t="shared" si="11"/>
        <v>100</v>
      </c>
      <c r="S86" s="94">
        <f t="shared" si="11"/>
        <v>100.27970012398582</v>
      </c>
      <c r="T86" s="94">
        <f t="shared" si="11"/>
        <v>81.818173313981362</v>
      </c>
      <c r="U86" s="94">
        <f t="shared" si="11"/>
        <v>96.609579888478393</v>
      </c>
      <c r="V86" s="94">
        <f t="shared" si="11"/>
        <v>92.149411951768343</v>
      </c>
      <c r="W86" s="94">
        <f t="shared" si="11"/>
        <v>100.4898474141275</v>
      </c>
      <c r="X86" s="94">
        <f t="shared" si="11"/>
        <v>84.301959812598795</v>
      </c>
      <c r="Y86" s="94">
        <f t="shared" si="11"/>
        <v>86.952663960278826</v>
      </c>
      <c r="Z86" s="94">
        <f t="shared" si="11"/>
        <v>92.530738895748101</v>
      </c>
      <c r="AA86" s="94">
        <f t="shared" si="11"/>
        <v>75.408534898444799</v>
      </c>
      <c r="AB86" s="94">
        <f t="shared" si="11"/>
        <v>78.530423007500318</v>
      </c>
      <c r="AC86" s="94">
        <f t="shared" si="11"/>
        <v>79.545973767051777</v>
      </c>
      <c r="AD86" s="94" t="s">
        <v>350</v>
      </c>
    </row>
    <row r="87" spans="1:30" s="293" customFormat="1" ht="15" customHeight="1">
      <c r="A87" s="299" t="s">
        <v>617</v>
      </c>
      <c r="B87" s="316" t="s">
        <v>374</v>
      </c>
      <c r="C87" s="317" t="s">
        <v>352</v>
      </c>
      <c r="D87" s="317" t="s">
        <v>352</v>
      </c>
      <c r="E87" s="317" t="s">
        <v>352</v>
      </c>
      <c r="F87" s="317" t="s">
        <v>352</v>
      </c>
      <c r="G87" s="317" t="s">
        <v>352</v>
      </c>
      <c r="H87" s="94">
        <f>IF(AND(ISNUMBER(H$11),($R30)&gt;0),(H30/H$11)/($R30/$R$11)*100,0)</f>
        <v>112.74424514795389</v>
      </c>
      <c r="I87" s="94">
        <f t="shared" si="11"/>
        <v>118.10952379393707</v>
      </c>
      <c r="J87" s="94">
        <f t="shared" si="11"/>
        <v>118.19011915188669</v>
      </c>
      <c r="K87" s="94">
        <f t="shared" si="11"/>
        <v>113.37830192050123</v>
      </c>
      <c r="L87" s="94">
        <f t="shared" si="11"/>
        <v>106.66318633510787</v>
      </c>
      <c r="M87" s="94">
        <f t="shared" si="11"/>
        <v>102.84540064020618</v>
      </c>
      <c r="N87" s="94">
        <f t="shared" si="11"/>
        <v>108.40518040836071</v>
      </c>
      <c r="O87" s="94">
        <f t="shared" si="11"/>
        <v>106.45236594022288</v>
      </c>
      <c r="P87" s="94">
        <f t="shared" si="11"/>
        <v>106.7958266424597</v>
      </c>
      <c r="Q87" s="94">
        <f t="shared" si="11"/>
        <v>102.94163120537443</v>
      </c>
      <c r="R87" s="319">
        <f t="shared" si="11"/>
        <v>100</v>
      </c>
      <c r="S87" s="94">
        <f t="shared" si="11"/>
        <v>98.516979274303083</v>
      </c>
      <c r="T87" s="94">
        <f t="shared" si="11"/>
        <v>87.671420826448255</v>
      </c>
      <c r="U87" s="94">
        <f t="shared" si="11"/>
        <v>95.182161905044012</v>
      </c>
      <c r="V87" s="94">
        <f t="shared" si="11"/>
        <v>93.510695825195327</v>
      </c>
      <c r="W87" s="94">
        <f t="shared" si="11"/>
        <v>98.668416310888048</v>
      </c>
      <c r="X87" s="94">
        <f t="shared" si="11"/>
        <v>89.738688703421843</v>
      </c>
      <c r="Y87" s="94">
        <f t="shared" si="11"/>
        <v>89.401800153304066</v>
      </c>
      <c r="Z87" s="94">
        <f t="shared" si="11"/>
        <v>92.901588914462423</v>
      </c>
      <c r="AA87" s="94">
        <f t="shared" si="11"/>
        <v>82.79223643806607</v>
      </c>
      <c r="AB87" s="94">
        <f t="shared" si="11"/>
        <v>84.260808061275327</v>
      </c>
      <c r="AC87" s="94">
        <f t="shared" si="11"/>
        <v>85.505576486543248</v>
      </c>
      <c r="AD87" s="94" t="s">
        <v>350</v>
      </c>
    </row>
    <row r="88" spans="1:30" s="293" customFormat="1" ht="15" customHeight="1">
      <c r="A88" s="300" t="s">
        <v>643</v>
      </c>
      <c r="B88" s="316" t="s">
        <v>374</v>
      </c>
      <c r="C88" s="317" t="s">
        <v>352</v>
      </c>
      <c r="D88" s="317" t="s">
        <v>352</v>
      </c>
      <c r="E88" s="317" t="s">
        <v>352</v>
      </c>
      <c r="F88" s="317" t="s">
        <v>352</v>
      </c>
      <c r="G88" s="317" t="s">
        <v>352</v>
      </c>
      <c r="H88" s="94">
        <f>IF(AND(ISNUMBER(H$11),($R31)&gt;0),(H31/H$11)/($R31/$R$11)*100,0)</f>
        <v>107.42091661165649</v>
      </c>
      <c r="I88" s="94">
        <f t="shared" si="11"/>
        <v>107.46134496513491</v>
      </c>
      <c r="J88" s="94">
        <f t="shared" si="11"/>
        <v>106.51600322664552</v>
      </c>
      <c r="K88" s="94">
        <f t="shared" si="11"/>
        <v>103.67255101289106</v>
      </c>
      <c r="L88" s="94">
        <f t="shared" si="11"/>
        <v>103.27449372436186</v>
      </c>
      <c r="M88" s="94">
        <f t="shared" si="11"/>
        <v>99.303658226407762</v>
      </c>
      <c r="N88" s="94">
        <f t="shared" si="11"/>
        <v>98.877894988487512</v>
      </c>
      <c r="O88" s="94">
        <f t="shared" si="11"/>
        <v>103.42044745892088</v>
      </c>
      <c r="P88" s="94">
        <f t="shared" si="11"/>
        <v>102.45646658359516</v>
      </c>
      <c r="Q88" s="94">
        <f t="shared" si="11"/>
        <v>103.2723695881276</v>
      </c>
      <c r="R88" s="319">
        <f t="shared" si="11"/>
        <v>100</v>
      </c>
      <c r="S88" s="94">
        <f t="shared" si="11"/>
        <v>95.399721224680235</v>
      </c>
      <c r="T88" s="94">
        <f t="shared" si="11"/>
        <v>95.187249707621845</v>
      </c>
      <c r="U88" s="94">
        <f t="shared" si="11"/>
        <v>92.933103750752082</v>
      </c>
      <c r="V88" s="94">
        <f t="shared" si="11"/>
        <v>95.040636576996775</v>
      </c>
      <c r="W88" s="94">
        <f t="shared" si="11"/>
        <v>94.682701221334526</v>
      </c>
      <c r="X88" s="94">
        <f t="shared" si="11"/>
        <v>94.505555804411003</v>
      </c>
      <c r="Y88" s="94">
        <f t="shared" si="11"/>
        <v>92.327853229093606</v>
      </c>
      <c r="Z88" s="94">
        <f t="shared" si="11"/>
        <v>92.836148577651201</v>
      </c>
      <c r="AA88" s="94">
        <f t="shared" si="11"/>
        <v>91.0853728622143</v>
      </c>
      <c r="AB88" s="94">
        <f t="shared" si="11"/>
        <v>90.605679191776318</v>
      </c>
      <c r="AC88" s="94">
        <f t="shared" si="11"/>
        <v>90.298429244917955</v>
      </c>
      <c r="AD88" s="94" t="s">
        <v>350</v>
      </c>
    </row>
    <row r="89" spans="1:30" s="293" customFormat="1" ht="15" customHeight="1">
      <c r="A89" s="300" t="s">
        <v>650</v>
      </c>
      <c r="B89" s="316" t="s">
        <v>374</v>
      </c>
      <c r="C89" s="317" t="s">
        <v>352</v>
      </c>
      <c r="D89" s="317" t="s">
        <v>352</v>
      </c>
      <c r="E89" s="317" t="s">
        <v>352</v>
      </c>
      <c r="F89" s="317" t="s">
        <v>352</v>
      </c>
      <c r="G89" s="317" t="s">
        <v>352</v>
      </c>
      <c r="H89" s="94">
        <f>IF(AND(ISNUMBER(H$11),($R32)&gt;0),(H32/H$11)/($R32/$R$11)*100,0)</f>
        <v>117.15817692490738</v>
      </c>
      <c r="I89" s="94">
        <f t="shared" si="11"/>
        <v>126.93864913885211</v>
      </c>
      <c r="J89" s="94">
        <f t="shared" si="11"/>
        <v>127.86991834123013</v>
      </c>
      <c r="K89" s="94">
        <f t="shared" si="11"/>
        <v>121.42599652702137</v>
      </c>
      <c r="L89" s="94">
        <f t="shared" si="11"/>
        <v>109.47298060102835</v>
      </c>
      <c r="M89" s="94">
        <f t="shared" si="11"/>
        <v>105.78209885063114</v>
      </c>
      <c r="N89" s="94">
        <f t="shared" si="11"/>
        <v>116.30489720700361</v>
      </c>
      <c r="O89" s="94">
        <f t="shared" si="11"/>
        <v>108.96633464204177</v>
      </c>
      <c r="P89" s="94">
        <f t="shared" si="11"/>
        <v>110.39388359589866</v>
      </c>
      <c r="Q89" s="94">
        <f t="shared" si="11"/>
        <v>102.66739363999812</v>
      </c>
      <c r="R89" s="319">
        <f t="shared" si="11"/>
        <v>100</v>
      </c>
      <c r="S89" s="94">
        <f t="shared" si="11"/>
        <v>101.1017087848669</v>
      </c>
      <c r="T89" s="94">
        <f t="shared" si="11"/>
        <v>81.439538705599318</v>
      </c>
      <c r="U89" s="94">
        <f t="shared" si="11"/>
        <v>97.047008154482967</v>
      </c>
      <c r="V89" s="94">
        <f t="shared" si="11"/>
        <v>92.242118457635456</v>
      </c>
      <c r="W89" s="94">
        <f t="shared" si="11"/>
        <v>101.97324229855846</v>
      </c>
      <c r="X89" s="94">
        <f t="shared" si="11"/>
        <v>85.786156743370242</v>
      </c>
      <c r="Y89" s="94">
        <f t="shared" si="11"/>
        <v>86.975611620280873</v>
      </c>
      <c r="Z89" s="94">
        <f t="shared" si="11"/>
        <v>92.955849924312929</v>
      </c>
      <c r="AA89" s="94">
        <f t="shared" si="11"/>
        <v>75.915836053689532</v>
      </c>
      <c r="AB89" s="94">
        <f t="shared" si="11"/>
        <v>78.999846218955497</v>
      </c>
      <c r="AC89" s="94">
        <f t="shared" si="11"/>
        <v>81.531498060197677</v>
      </c>
      <c r="AD89" s="94" t="s">
        <v>350</v>
      </c>
    </row>
    <row r="90" spans="1:30" s="293" customFormat="1" ht="15" customHeight="1">
      <c r="A90" s="299" t="s">
        <v>618</v>
      </c>
      <c r="B90" s="316" t="s">
        <v>376</v>
      </c>
      <c r="C90" s="317" t="s">
        <v>352</v>
      </c>
      <c r="D90" s="94">
        <f t="shared" ref="D90:Q92" si="12">IF(AND(ISNUMBER(D$11),($M39)&gt;0),(D39/D$11)/($M39/$M$11)*100,0)</f>
        <v>116.93963355959443</v>
      </c>
      <c r="E90" s="94">
        <f t="shared" si="12"/>
        <v>112.73256777480536</v>
      </c>
      <c r="F90" s="94">
        <f t="shared" si="12"/>
        <v>111.17759588313523</v>
      </c>
      <c r="G90" s="94">
        <f t="shared" si="12"/>
        <v>107.74097807119153</v>
      </c>
      <c r="H90" s="94">
        <f t="shared" si="12"/>
        <v>104.7303602269934</v>
      </c>
      <c r="I90" s="94">
        <f t="shared" si="12"/>
        <v>104.76831104230986</v>
      </c>
      <c r="J90" s="94">
        <f t="shared" si="12"/>
        <v>105.08640013596163</v>
      </c>
      <c r="K90" s="94">
        <f t="shared" si="12"/>
        <v>103.3947675368116</v>
      </c>
      <c r="L90" s="94">
        <f t="shared" si="12"/>
        <v>101.29814277911882</v>
      </c>
      <c r="M90" s="319">
        <f>IF(AND(ISNUMBER(M$11),($M39)&gt;0),(M39/M$11)/($M39/$M$11)*100,0)</f>
        <v>100</v>
      </c>
      <c r="N90" s="94">
        <f>IF(AND(ISNUMBER(N$11),($M39)&gt;0),(N39/N$11)/($M39/$M$11)*100,0)</f>
        <v>97.959637696509091</v>
      </c>
      <c r="O90" s="317" t="s">
        <v>352</v>
      </c>
      <c r="P90" s="317" t="s">
        <v>352</v>
      </c>
      <c r="Q90" s="94">
        <f>IF(AND(ISNUMBER(Q$11),($M39)&gt;0),(Q39/Q$11)/($M39/$M$11)*100,0)</f>
        <v>98.248412685881718</v>
      </c>
      <c r="R90" s="308" t="s">
        <v>352</v>
      </c>
      <c r="S90" s="317" t="s">
        <v>352</v>
      </c>
      <c r="T90" s="94">
        <f>IF(AND(ISNUMBER(T$11),($M39)&gt;0),(T39/T$11)/($M39/$M$11)*100,0)</f>
        <v>93.539219503307763</v>
      </c>
      <c r="U90" s="317" t="s">
        <v>352</v>
      </c>
      <c r="V90" s="317" t="s">
        <v>352</v>
      </c>
      <c r="W90" s="94">
        <f>IF(AND(ISNUMBER(W$11),($M39)&gt;0),(W39/W$11)/($M39/$M$11)*100,0)</f>
        <v>89.479597052766792</v>
      </c>
      <c r="X90" s="317" t="s">
        <v>352</v>
      </c>
      <c r="Y90" s="317" t="s">
        <v>352</v>
      </c>
      <c r="Z90" s="94">
        <f>IF(AND(ISNUMBER(Z$11),($M39)&gt;0),(Z39/Z$11)/($M39/$M$11)*100,0)</f>
        <v>86.661534916805238</v>
      </c>
      <c r="AA90" s="317" t="s">
        <v>352</v>
      </c>
      <c r="AB90" s="317" t="s">
        <v>352</v>
      </c>
      <c r="AC90" s="94">
        <f>IF(AND(ISNUMBER(AC$11),($M39)&gt;0),(AC39/AC$11)/($M39/$M$11)*100,0)</f>
        <v>85.948479433187714</v>
      </c>
      <c r="AD90" s="94" t="s">
        <v>350</v>
      </c>
    </row>
    <row r="91" spans="1:30" s="293" customFormat="1" ht="15" customHeight="1">
      <c r="A91" s="300" t="s">
        <v>645</v>
      </c>
      <c r="B91" s="316" t="s">
        <v>376</v>
      </c>
      <c r="C91" s="317" t="s">
        <v>352</v>
      </c>
      <c r="D91" s="94">
        <f t="shared" si="12"/>
        <v>153.35680865922959</v>
      </c>
      <c r="E91" s="94">
        <f t="shared" si="12"/>
        <v>148.15611212723837</v>
      </c>
      <c r="F91" s="94">
        <f t="shared" si="12"/>
        <v>145.71040633462209</v>
      </c>
      <c r="G91" s="94">
        <f t="shared" si="12"/>
        <v>132.99206204532626</v>
      </c>
      <c r="H91" s="94">
        <f t="shared" si="12"/>
        <v>130.17334575366212</v>
      </c>
      <c r="I91" s="94">
        <f t="shared" si="12"/>
        <v>133.37315162435252</v>
      </c>
      <c r="J91" s="94">
        <f t="shared" si="12"/>
        <v>131.38556572174915</v>
      </c>
      <c r="K91" s="94">
        <f t="shared" si="12"/>
        <v>104.1383471775947</v>
      </c>
      <c r="L91" s="94">
        <f t="shared" si="12"/>
        <v>98.013882991476919</v>
      </c>
      <c r="M91" s="319">
        <f t="shared" si="12"/>
        <v>100</v>
      </c>
      <c r="N91" s="94">
        <f t="shared" si="12"/>
        <v>86.13245711911641</v>
      </c>
      <c r="O91" s="317" t="s">
        <v>352</v>
      </c>
      <c r="P91" s="317" t="s">
        <v>352</v>
      </c>
      <c r="Q91" s="94">
        <f t="shared" si="12"/>
        <v>89.730689313926817</v>
      </c>
      <c r="R91" s="308" t="s">
        <v>352</v>
      </c>
      <c r="S91" s="317" t="s">
        <v>352</v>
      </c>
      <c r="T91" s="94">
        <f>IF(AND(ISNUMBER(T$11),($M40)&gt;0),(T40/T$11)/($M40/$M$11)*100,0)</f>
        <v>95.501150479140179</v>
      </c>
      <c r="U91" s="317" t="s">
        <v>352</v>
      </c>
      <c r="V91" s="317" t="s">
        <v>352</v>
      </c>
      <c r="W91" s="94">
        <f>IF(AND(ISNUMBER(W$11),($M40)&gt;0),(W40/W$11)/($M40/$M$11)*100,0)</f>
        <v>93.737355879849233</v>
      </c>
      <c r="X91" s="317" t="s">
        <v>352</v>
      </c>
      <c r="Y91" s="317" t="s">
        <v>352</v>
      </c>
      <c r="Z91" s="94">
        <f>IF(AND(ISNUMBER(Z$11),($M40)&gt;0),(Z40/Z$11)/($M40/$M$11)*100,0)</f>
        <v>99.405288378250944</v>
      </c>
      <c r="AA91" s="317" t="s">
        <v>352</v>
      </c>
      <c r="AB91" s="317" t="s">
        <v>352</v>
      </c>
      <c r="AC91" s="94">
        <f>IF(AND(ISNUMBER(AC$11),($M40)&gt;0),(AC40/AC$11)/($M40/$M$11)*100,0)</f>
        <v>92.793144028666958</v>
      </c>
      <c r="AD91" s="94" t="s">
        <v>350</v>
      </c>
    </row>
    <row r="92" spans="1:30" s="293" customFormat="1" ht="15" customHeight="1">
      <c r="A92" s="300" t="s">
        <v>651</v>
      </c>
      <c r="B92" s="316" t="s">
        <v>376</v>
      </c>
      <c r="C92" s="317" t="s">
        <v>352</v>
      </c>
      <c r="D92" s="94">
        <f t="shared" si="12"/>
        <v>114.51727471086227</v>
      </c>
      <c r="E92" s="94">
        <f t="shared" si="12"/>
        <v>110.37630219734621</v>
      </c>
      <c r="F92" s="94">
        <f t="shared" si="12"/>
        <v>108.8805791941722</v>
      </c>
      <c r="G92" s="94">
        <f t="shared" si="12"/>
        <v>106.06135337384821</v>
      </c>
      <c r="H92" s="94">
        <f t="shared" si="12"/>
        <v>103.03797082666048</v>
      </c>
      <c r="I92" s="94">
        <f t="shared" si="12"/>
        <v>102.86560473653775</v>
      </c>
      <c r="J92" s="94">
        <f t="shared" si="12"/>
        <v>103.33706026276417</v>
      </c>
      <c r="K92" s="94">
        <f t="shared" si="12"/>
        <v>103.34530689859187</v>
      </c>
      <c r="L92" s="94">
        <f t="shared" si="12"/>
        <v>101.51660167210991</v>
      </c>
      <c r="M92" s="319">
        <f t="shared" si="12"/>
        <v>100</v>
      </c>
      <c r="N92" s="94">
        <f t="shared" si="12"/>
        <v>98.746345491630947</v>
      </c>
      <c r="O92" s="317" t="s">
        <v>352</v>
      </c>
      <c r="P92" s="317" t="s">
        <v>352</v>
      </c>
      <c r="Q92" s="94">
        <f t="shared" si="12"/>
        <v>98.814985533024782</v>
      </c>
      <c r="R92" s="308" t="s">
        <v>352</v>
      </c>
      <c r="S92" s="317" t="s">
        <v>352</v>
      </c>
      <c r="T92" s="94">
        <f>IF(AND(ISNUMBER(T$11),($M41)&gt;0),(T41/T$11)/($M41/$M$11)*100,0)</f>
        <v>93.408717869204992</v>
      </c>
      <c r="U92" s="317" t="s">
        <v>352</v>
      </c>
      <c r="V92" s="317" t="s">
        <v>352</v>
      </c>
      <c r="W92" s="94">
        <f>IF(AND(ISNUMBER(W$11),($M41)&gt;0),(W41/W$11)/($M41/$M$11)*100,0)</f>
        <v>89.196383987988071</v>
      </c>
      <c r="X92" s="317" t="s">
        <v>352</v>
      </c>
      <c r="Y92" s="317" t="s">
        <v>352</v>
      </c>
      <c r="Z92" s="94">
        <f>IF(AND(ISNUMBER(Z$11),($M41)&gt;0),(Z41/Z$11)/($M41/$M$11)*100,0)</f>
        <v>85.813859503241815</v>
      </c>
      <c r="AA92" s="317" t="s">
        <v>352</v>
      </c>
      <c r="AB92" s="317" t="s">
        <v>352</v>
      </c>
      <c r="AC92" s="94">
        <f>IF(AND(ISNUMBER(AC$11),($M41)&gt;0),(AC41/AC$11)/($M41/$M$11)*100,0)</f>
        <v>85.493193327000171</v>
      </c>
      <c r="AD92" s="94" t="s">
        <v>350</v>
      </c>
    </row>
    <row r="93" spans="1:30" ht="30" customHeight="1">
      <c r="A93" s="241"/>
      <c r="B93" s="295"/>
      <c r="D93" s="256"/>
      <c r="E93" s="256"/>
      <c r="F93" s="256"/>
      <c r="G93" s="256"/>
      <c r="H93" s="257" t="s">
        <v>630</v>
      </c>
      <c r="I93" s="307"/>
      <c r="J93" s="307"/>
      <c r="K93" s="307"/>
      <c r="L93" s="307"/>
      <c r="M93" s="307"/>
      <c r="N93" s="307"/>
      <c r="O93" s="307"/>
      <c r="P93" s="307"/>
      <c r="Q93" s="307"/>
      <c r="R93" s="307"/>
      <c r="S93" s="307"/>
      <c r="T93" s="307"/>
      <c r="U93" s="307"/>
      <c r="V93" s="307"/>
      <c r="W93" s="307"/>
      <c r="X93" s="307"/>
      <c r="Y93" s="307"/>
      <c r="Z93" s="307"/>
      <c r="AA93" s="294"/>
      <c r="AB93" s="294"/>
      <c r="AC93" s="294"/>
      <c r="AD93" s="294"/>
    </row>
    <row r="94" spans="1:30" s="293" customFormat="1" ht="15" customHeight="1">
      <c r="A94" s="299" t="s">
        <v>25</v>
      </c>
      <c r="B94" s="316" t="s">
        <v>376</v>
      </c>
      <c r="C94" s="317" t="s">
        <v>352</v>
      </c>
      <c r="D94" s="92">
        <f t="shared" ref="D94:Q97" si="13">IF(AND(ISNUMBER(D$10),($M17)&gt;0),(D17/D$10)/($M17/$M$10)*100,0)</f>
        <v>146.54055544433638</v>
      </c>
      <c r="E94" s="92">
        <f t="shared" si="13"/>
        <v>134.63640280555563</v>
      </c>
      <c r="F94" s="92">
        <f t="shared" si="13"/>
        <v>127.1409730436044</v>
      </c>
      <c r="G94" s="92">
        <f t="shared" si="13"/>
        <v>120.54497835682361</v>
      </c>
      <c r="H94" s="92">
        <f t="shared" si="13"/>
        <v>114.83924139348882</v>
      </c>
      <c r="I94" s="92">
        <f t="shared" si="13"/>
        <v>111.41583709290165</v>
      </c>
      <c r="J94" s="92">
        <f t="shared" si="13"/>
        <v>108.57855870534677</v>
      </c>
      <c r="K94" s="92">
        <f t="shared" si="13"/>
        <v>106.07622976623026</v>
      </c>
      <c r="L94" s="92">
        <f t="shared" si="13"/>
        <v>103.0764049882732</v>
      </c>
      <c r="M94" s="319">
        <f>IF(AND(ISNUMBER(M$10),($M17)&gt;0),(M17/M$10)/($M17/$M$10)*100,0)</f>
        <v>100</v>
      </c>
      <c r="N94" s="92">
        <f t="shared" ref="N94:Q96" si="14">IF(AND(ISNUMBER(N$10),($M17)&gt;0),(N17/N$10)/($M17/$M$10)*100,0)</f>
        <v>96.393407197014199</v>
      </c>
      <c r="O94" s="317" t="s">
        <v>352</v>
      </c>
      <c r="P94" s="317" t="s">
        <v>352</v>
      </c>
      <c r="Q94" s="92">
        <f t="shared" si="14"/>
        <v>92.230844198181657</v>
      </c>
      <c r="R94" s="321" t="s">
        <v>352</v>
      </c>
      <c r="S94" s="317" t="s">
        <v>352</v>
      </c>
      <c r="T94" s="92">
        <f>IF(AND(ISNUMBER(T$10),($M17)&gt;0),(T17/T$10)/($M17/$M$10)*100,0)</f>
        <v>83.610461941694794</v>
      </c>
      <c r="U94" s="317" t="s">
        <v>352</v>
      </c>
      <c r="V94" s="317" t="s">
        <v>352</v>
      </c>
      <c r="W94" s="92">
        <f>IF(AND(ISNUMBER(W$10),($M17)&gt;0),(W17/W$10)/($M17/$M$10)*100,0)</f>
        <v>77.485368231755984</v>
      </c>
      <c r="X94" s="317" t="s">
        <v>352</v>
      </c>
      <c r="Y94" s="317" t="s">
        <v>352</v>
      </c>
      <c r="Z94" s="92">
        <f>IF(AND(ISNUMBER(Z$10),($M17)&gt;0),(Z17/Z$10)/($M17/$M$10)*100,0)</f>
        <v>71.35531863969851</v>
      </c>
      <c r="AA94" s="317" t="s">
        <v>352</v>
      </c>
      <c r="AB94" s="317" t="s">
        <v>352</v>
      </c>
      <c r="AC94" s="92">
        <f>IF(AND(ISNUMBER(AC$10),($M17)&gt;0),(AC17/AC$10)/($M17/$M$10)*100,0)</f>
        <v>69.65014656775881</v>
      </c>
      <c r="AD94" s="267" t="s">
        <v>350</v>
      </c>
    </row>
    <row r="95" spans="1:30" s="293" customFormat="1" ht="15" customHeight="1">
      <c r="A95" s="300" t="s">
        <v>300</v>
      </c>
      <c r="B95" s="316" t="s">
        <v>376</v>
      </c>
      <c r="C95" s="317" t="s">
        <v>352</v>
      </c>
      <c r="D95" s="92">
        <f t="shared" si="13"/>
        <v>342.04956193343503</v>
      </c>
      <c r="E95" s="92">
        <f t="shared" si="13"/>
        <v>284.94230860441195</v>
      </c>
      <c r="F95" s="92">
        <f t="shared" si="13"/>
        <v>240.43425937843091</v>
      </c>
      <c r="G95" s="92">
        <f t="shared" si="13"/>
        <v>199.84756123257387</v>
      </c>
      <c r="H95" s="92">
        <f t="shared" si="13"/>
        <v>162.64780358990063</v>
      </c>
      <c r="I95" s="92">
        <f t="shared" si="13"/>
        <v>157.67954130150846</v>
      </c>
      <c r="J95" s="92">
        <f t="shared" si="13"/>
        <v>153.5460115050947</v>
      </c>
      <c r="K95" s="92">
        <f t="shared" si="13"/>
        <v>149.89046673729482</v>
      </c>
      <c r="L95" s="92">
        <f t="shared" si="13"/>
        <v>124.42103723666109</v>
      </c>
      <c r="M95" s="319">
        <f>IF(AND(ISNUMBER(M$10),($M18)&gt;0),(M18/M$10)/($M18/$M$10)*100,0)</f>
        <v>100</v>
      </c>
      <c r="N95" s="92">
        <f t="shared" si="14"/>
        <v>76.325107369925732</v>
      </c>
      <c r="O95" s="317" t="s">
        <v>352</v>
      </c>
      <c r="P95" s="317" t="s">
        <v>352</v>
      </c>
      <c r="Q95" s="92">
        <f t="shared" si="14"/>
        <v>79.335893710895903</v>
      </c>
      <c r="R95" s="321" t="s">
        <v>352</v>
      </c>
      <c r="S95" s="317" t="s">
        <v>352</v>
      </c>
      <c r="T95" s="92">
        <f>IF(AND(ISNUMBER(T$10),($M18)&gt;0),(T18/T$10)/($M18/$M$10)*100,0)</f>
        <v>75.823237933666462</v>
      </c>
      <c r="U95" s="317" t="s">
        <v>352</v>
      </c>
      <c r="V95" s="317" t="s">
        <v>352</v>
      </c>
      <c r="W95" s="92">
        <f>IF(AND(ISNUMBER(W$10),($M18)&gt;0),(W18/W$10)/($M18/$M$10)*100,0)</f>
        <v>59.229637103662057</v>
      </c>
      <c r="X95" s="317" t="s">
        <v>352</v>
      </c>
      <c r="Y95" s="317" t="s">
        <v>352</v>
      </c>
      <c r="Z95" s="92">
        <f>IF(AND(ISNUMBER(Z$10),($M18)&gt;0),(Z18/Z$10)/($M18/$M$10)*100,0)</f>
        <v>57.171844794373406</v>
      </c>
      <c r="AA95" s="317" t="s">
        <v>352</v>
      </c>
      <c r="AB95" s="317" t="s">
        <v>352</v>
      </c>
      <c r="AC95" s="92">
        <f>IF(AND(ISNUMBER(AC$10),($M18)&gt;0),(AC18/AC$10)/($M18/$M$10)*100,0)</f>
        <v>42.515342974228545</v>
      </c>
      <c r="AD95" s="267" t="s">
        <v>350</v>
      </c>
    </row>
    <row r="96" spans="1:30" s="293" customFormat="1" ht="15" customHeight="1">
      <c r="A96" s="300" t="s">
        <v>638</v>
      </c>
      <c r="B96" s="316" t="s">
        <v>376</v>
      </c>
      <c r="C96" s="317" t="s">
        <v>352</v>
      </c>
      <c r="D96" s="92">
        <f t="shared" si="13"/>
        <v>144.56241386210871</v>
      </c>
      <c r="E96" s="92">
        <f t="shared" si="13"/>
        <v>133.11562190827408</v>
      </c>
      <c r="F96" s="92">
        <f t="shared" si="13"/>
        <v>125.99468231914797</v>
      </c>
      <c r="G96" s="92">
        <f t="shared" si="13"/>
        <v>119.74260234570453</v>
      </c>
      <c r="H96" s="92">
        <f t="shared" si="13"/>
        <v>114.35551889616993</v>
      </c>
      <c r="I96" s="92">
        <f t="shared" si="13"/>
        <v>110.94774532216256</v>
      </c>
      <c r="J96" s="92">
        <f t="shared" si="13"/>
        <v>108.12358228340375</v>
      </c>
      <c r="K96" s="92">
        <f t="shared" si="13"/>
        <v>105.63292147265109</v>
      </c>
      <c r="L96" s="92">
        <f t="shared" si="13"/>
        <v>102.86044202387518</v>
      </c>
      <c r="M96" s="319">
        <f>IF(AND(ISNUMBER(M$10),($M19)&gt;0),(M19/M$10)/($M19/$M$10)*100,0)</f>
        <v>100</v>
      </c>
      <c r="N96" s="92">
        <f t="shared" si="14"/>
        <v>96.596456351042775</v>
      </c>
      <c r="O96" s="317" t="s">
        <v>352</v>
      </c>
      <c r="P96" s="317" t="s">
        <v>352</v>
      </c>
      <c r="Q96" s="92">
        <f t="shared" si="14"/>
        <v>92.361314084033637</v>
      </c>
      <c r="R96" s="321" t="s">
        <v>352</v>
      </c>
      <c r="S96" s="317" t="s">
        <v>352</v>
      </c>
      <c r="T96" s="92">
        <f>IF(AND(ISNUMBER(T$10),($M19)&gt;0),(T19/T$10)/($M19/$M$10)*100,0)</f>
        <v>83.689252335534078</v>
      </c>
      <c r="U96" s="317" t="s">
        <v>352</v>
      </c>
      <c r="V96" s="317" t="s">
        <v>352</v>
      </c>
      <c r="W96" s="92">
        <f>IF(AND(ISNUMBER(W$10),($M19)&gt;0),(W19/W$10)/($M19/$M$10)*100,0)</f>
        <v>77.670077987623259</v>
      </c>
      <c r="X96" s="317" t="s">
        <v>352</v>
      </c>
      <c r="Y96" s="317" t="s">
        <v>352</v>
      </c>
      <c r="Z96" s="92">
        <f>IF(AND(ISNUMBER(Z$10),($M19)&gt;0),(Z19/Z$10)/($M19/$M$10)*100,0)</f>
        <v>71.498825682661476</v>
      </c>
      <c r="AA96" s="317" t="s">
        <v>352</v>
      </c>
      <c r="AB96" s="317" t="s">
        <v>352</v>
      </c>
      <c r="AC96" s="92">
        <f>IF(AND(ISNUMBER(AC$10),($M19)&gt;0),(AC19/AC$10)/($M19/$M$10)*100,0)</f>
        <v>69.924693936587758</v>
      </c>
      <c r="AD96" s="267" t="s">
        <v>350</v>
      </c>
    </row>
    <row r="97" spans="1:30" s="293" customFormat="1" ht="15" customHeight="1">
      <c r="A97" s="299" t="s">
        <v>610</v>
      </c>
      <c r="B97" s="316" t="s">
        <v>376</v>
      </c>
      <c r="C97" s="317" t="s">
        <v>352</v>
      </c>
      <c r="D97" s="92">
        <f t="shared" si="13"/>
        <v>148.13703902474694</v>
      </c>
      <c r="E97" s="92">
        <f t="shared" si="13"/>
        <v>135.22788833214244</v>
      </c>
      <c r="F97" s="92">
        <f t="shared" si="13"/>
        <v>127.42201062019518</v>
      </c>
      <c r="G97" s="92">
        <f t="shared" si="13"/>
        <v>120.80131161843124</v>
      </c>
      <c r="H97" s="92">
        <f t="shared" si="13"/>
        <v>114.97334130569132</v>
      </c>
      <c r="I97" s="92">
        <f t="shared" si="13"/>
        <v>111.28238985774807</v>
      </c>
      <c r="J97" s="92">
        <f t="shared" si="13"/>
        <v>108.38994821598091</v>
      </c>
      <c r="K97" s="92">
        <f t="shared" si="13"/>
        <v>105.91944254121091</v>
      </c>
      <c r="L97" s="92">
        <f t="shared" si="13"/>
        <v>102.98069326396214</v>
      </c>
      <c r="M97" s="319">
        <f t="shared" si="13"/>
        <v>100</v>
      </c>
      <c r="N97" s="92">
        <f t="shared" si="13"/>
        <v>96.384645605393146</v>
      </c>
      <c r="O97" s="317" t="s">
        <v>352</v>
      </c>
      <c r="P97" s="317" t="s">
        <v>352</v>
      </c>
      <c r="Q97" s="92">
        <f t="shared" si="13"/>
        <v>92.091152743591607</v>
      </c>
      <c r="R97" s="321" t="s">
        <v>352</v>
      </c>
      <c r="S97" s="317" t="s">
        <v>352</v>
      </c>
      <c r="T97" s="92">
        <f>IF(AND(ISNUMBER(T$10),($M20)&gt;0),(T20/T$10)/($M20/$M$10)*100,0)</f>
        <v>83.731691496243499</v>
      </c>
      <c r="U97" s="317" t="s">
        <v>352</v>
      </c>
      <c r="V97" s="317" t="s">
        <v>352</v>
      </c>
      <c r="W97" s="92">
        <f>IF(AND(ISNUMBER(W$10),($M20)&gt;0),(W20/W$10)/($M20/$M$10)*100,0)</f>
        <v>78.152647214488027</v>
      </c>
      <c r="X97" s="317" t="s">
        <v>352</v>
      </c>
      <c r="Y97" s="317" t="s">
        <v>352</v>
      </c>
      <c r="Z97" s="92">
        <f>IF(AND(ISNUMBER(Z$10),($M20)&gt;0),(Z20/Z$10)/($M20/$M$10)*100,0)</f>
        <v>72.81963408806341</v>
      </c>
      <c r="AA97" s="317" t="s">
        <v>352</v>
      </c>
      <c r="AB97" s="317" t="s">
        <v>352</v>
      </c>
      <c r="AC97" s="92">
        <f>IF(AND(ISNUMBER(AC$10),($M20)&gt;0),(AC20/AC$10)/($M20/$M$10)*100,0)</f>
        <v>69.702544404896628</v>
      </c>
      <c r="AD97" s="267" t="s">
        <v>350</v>
      </c>
    </row>
    <row r="98" spans="1:30" s="293" customFormat="1" ht="15" customHeight="1">
      <c r="A98" s="299" t="s">
        <v>223</v>
      </c>
      <c r="B98" s="316" t="s">
        <v>374</v>
      </c>
      <c r="C98" s="317" t="s">
        <v>352</v>
      </c>
      <c r="D98" s="92">
        <f>IF(AND(ISNUMBER(D$10),($R21)&gt;0),(D21/D$10)/($R21/$R$10)*100,0)</f>
        <v>137.24847609340571</v>
      </c>
      <c r="E98" s="92">
        <f t="shared" ref="E98:AC100" si="15">IF(AND(ISNUMBER(E$10),($R21)&gt;0),(E21/E$10)/($R21/$R$10)*100,0)</f>
        <v>131.45592628021333</v>
      </c>
      <c r="F98" s="92">
        <f t="shared" si="15"/>
        <v>131.57557972010684</v>
      </c>
      <c r="G98" s="92">
        <f t="shared" si="15"/>
        <v>125.395799393381</v>
      </c>
      <c r="H98" s="92">
        <f t="shared" si="15"/>
        <v>125.03082393617331</v>
      </c>
      <c r="I98" s="92">
        <f t="shared" si="15"/>
        <v>125.64436784963871</v>
      </c>
      <c r="J98" s="92">
        <f t="shared" si="15"/>
        <v>124.67280245959979</v>
      </c>
      <c r="K98" s="92">
        <f t="shared" si="15"/>
        <v>122.44916843591199</v>
      </c>
      <c r="L98" s="92">
        <f t="shared" si="15"/>
        <v>120.44023665209968</v>
      </c>
      <c r="M98" s="92">
        <f t="shared" si="15"/>
        <v>117.34571799626032</v>
      </c>
      <c r="N98" s="92">
        <f t="shared" si="15"/>
        <v>112.77442061921215</v>
      </c>
      <c r="O98" s="92">
        <f t="shared" si="15"/>
        <v>113.2374178340522</v>
      </c>
      <c r="P98" s="92">
        <f t="shared" si="15"/>
        <v>109.26316778145787</v>
      </c>
      <c r="Q98" s="92">
        <f t="shared" si="15"/>
        <v>105.53117428381427</v>
      </c>
      <c r="R98" s="319">
        <f t="shared" si="15"/>
        <v>100</v>
      </c>
      <c r="S98" s="92">
        <f t="shared" si="15"/>
        <v>97.748743281619994</v>
      </c>
      <c r="T98" s="92">
        <f t="shared" si="15"/>
        <v>93.722152137886255</v>
      </c>
      <c r="U98" s="92">
        <f t="shared" si="15"/>
        <v>91.686796500125084</v>
      </c>
      <c r="V98" s="92">
        <f t="shared" si="15"/>
        <v>91.528129813780652</v>
      </c>
      <c r="W98" s="92">
        <f t="shared" si="15"/>
        <v>88.68478981375651</v>
      </c>
      <c r="X98" s="92">
        <f t="shared" si="15"/>
        <v>86.200049523045081</v>
      </c>
      <c r="Y98" s="92">
        <f t="shared" si="15"/>
        <v>81.703104070320308</v>
      </c>
      <c r="Z98" s="92">
        <f t="shared" si="15"/>
        <v>83.230053093275984</v>
      </c>
      <c r="AA98" s="92">
        <f t="shared" si="15"/>
        <v>78.986883350846895</v>
      </c>
      <c r="AB98" s="92">
        <f t="shared" si="15"/>
        <v>77.948553280640027</v>
      </c>
      <c r="AC98" s="92">
        <f t="shared" si="15"/>
        <v>77.250257884422311</v>
      </c>
      <c r="AD98" s="267" t="s">
        <v>350</v>
      </c>
    </row>
    <row r="99" spans="1:30" s="293" customFormat="1" ht="15" customHeight="1">
      <c r="A99" s="300" t="s">
        <v>649</v>
      </c>
      <c r="B99" s="316" t="s">
        <v>374</v>
      </c>
      <c r="C99" s="317" t="s">
        <v>352</v>
      </c>
      <c r="D99" s="92">
        <f>IF(AND(ISNUMBER(D$10),($R22)&gt;0),(D22/D$10)/($R22/$R$10)*100,0)</f>
        <v>138.0815091961133</v>
      </c>
      <c r="E99" s="92">
        <f t="shared" si="15"/>
        <v>131.17934363509448</v>
      </c>
      <c r="F99" s="92">
        <f t="shared" si="15"/>
        <v>127.44653416558269</v>
      </c>
      <c r="G99" s="92">
        <f t="shared" si="15"/>
        <v>118.7566976935916</v>
      </c>
      <c r="H99" s="92">
        <f t="shared" si="15"/>
        <v>121.7017002399615</v>
      </c>
      <c r="I99" s="92">
        <f t="shared" si="15"/>
        <v>120.65097346478724</v>
      </c>
      <c r="J99" s="92">
        <f t="shared" si="15"/>
        <v>118.33513441966031</v>
      </c>
      <c r="K99" s="92">
        <f t="shared" si="15"/>
        <v>114.68154460957314</v>
      </c>
      <c r="L99" s="92">
        <f t="shared" si="15"/>
        <v>113.89676800656048</v>
      </c>
      <c r="M99" s="92">
        <f t="shared" si="15"/>
        <v>107.9649702882254</v>
      </c>
      <c r="N99" s="92">
        <f t="shared" si="15"/>
        <v>105.74257677328542</v>
      </c>
      <c r="O99" s="92">
        <f t="shared" si="15"/>
        <v>108.92156870677425</v>
      </c>
      <c r="P99" s="92">
        <f t="shared" si="15"/>
        <v>105.80566578387314</v>
      </c>
      <c r="Q99" s="92">
        <f t="shared" si="15"/>
        <v>105.20353065784327</v>
      </c>
      <c r="R99" s="319">
        <f t="shared" si="15"/>
        <v>100</v>
      </c>
      <c r="S99" s="92">
        <f t="shared" si="15"/>
        <v>94.337353258268692</v>
      </c>
      <c r="T99" s="92">
        <f t="shared" si="15"/>
        <v>92.323034783959244</v>
      </c>
      <c r="U99" s="92">
        <f t="shared" si="15"/>
        <v>88.138202470268439</v>
      </c>
      <c r="V99" s="92">
        <f t="shared" si="15"/>
        <v>89.790136934968643</v>
      </c>
      <c r="W99" s="92">
        <f t="shared" si="15"/>
        <v>87.920588390318727</v>
      </c>
      <c r="X99" s="92">
        <f t="shared" si="15"/>
        <v>85.994697126341279</v>
      </c>
      <c r="Y99" s="92">
        <f t="shared" si="15"/>
        <v>82.643741302751977</v>
      </c>
      <c r="Z99" s="92">
        <f t="shared" si="15"/>
        <v>82.390899675371315</v>
      </c>
      <c r="AA99" s="92">
        <f t="shared" si="15"/>
        <v>80.076033834778485</v>
      </c>
      <c r="AB99" s="92">
        <f t="shared" si="15"/>
        <v>78.00700834505119</v>
      </c>
      <c r="AC99" s="92">
        <f t="shared" si="15"/>
        <v>77.187966866825846</v>
      </c>
      <c r="AD99" s="267" t="s">
        <v>350</v>
      </c>
    </row>
    <row r="100" spans="1:30" s="293" customFormat="1" ht="15" customHeight="1">
      <c r="A100" s="300" t="s">
        <v>640</v>
      </c>
      <c r="B100" s="316" t="s">
        <v>374</v>
      </c>
      <c r="C100" s="317" t="s">
        <v>352</v>
      </c>
      <c r="D100" s="92">
        <f>IF(AND(ISNUMBER(D$10),($R23)&gt;0),(D23/D$10)/($R23/$R$10)*100,0)</f>
        <v>136.77440109411526</v>
      </c>
      <c r="E100" s="92">
        <f t="shared" si="15"/>
        <v>131.6133280891718</v>
      </c>
      <c r="F100" s="92">
        <f t="shared" si="15"/>
        <v>133.92539902736965</v>
      </c>
      <c r="G100" s="92">
        <f t="shared" si="15"/>
        <v>129.17407918008684</v>
      </c>
      <c r="H100" s="92">
        <f t="shared" si="15"/>
        <v>126.92541168879647</v>
      </c>
      <c r="I100" s="92">
        <f t="shared" si="15"/>
        <v>128.48608378116799</v>
      </c>
      <c r="J100" s="92">
        <f t="shared" si="15"/>
        <v>128.27953784835196</v>
      </c>
      <c r="K100" s="92">
        <f t="shared" si="15"/>
        <v>126.86968455704952</v>
      </c>
      <c r="L100" s="92">
        <f t="shared" si="15"/>
        <v>124.16409214284604</v>
      </c>
      <c r="M100" s="92">
        <f t="shared" si="15"/>
        <v>122.6842549026282</v>
      </c>
      <c r="N100" s="92">
        <f t="shared" si="15"/>
        <v>116.77620800969295</v>
      </c>
      <c r="O100" s="92">
        <f t="shared" si="15"/>
        <v>115.69354612631548</v>
      </c>
      <c r="P100" s="92">
        <f t="shared" si="15"/>
        <v>111.23081498746224</v>
      </c>
      <c r="Q100" s="92">
        <f t="shared" si="15"/>
        <v>105.7176346432464</v>
      </c>
      <c r="R100" s="319">
        <f t="shared" si="15"/>
        <v>100</v>
      </c>
      <c r="S100" s="92">
        <f t="shared" si="15"/>
        <v>99.690148392225126</v>
      </c>
      <c r="T100" s="92">
        <f t="shared" si="15"/>
        <v>94.518382871592223</v>
      </c>
      <c r="U100" s="92">
        <f t="shared" si="15"/>
        <v>93.706283729046092</v>
      </c>
      <c r="V100" s="92">
        <f t="shared" si="15"/>
        <v>92.51721292477778</v>
      </c>
      <c r="W100" s="92">
        <f t="shared" si="15"/>
        <v>89.119693046408969</v>
      </c>
      <c r="X100" s="92">
        <f t="shared" si="15"/>
        <v>86.316914551583849</v>
      </c>
      <c r="Y100" s="92">
        <f t="shared" si="15"/>
        <v>81.167792095504183</v>
      </c>
      <c r="Z100" s="92">
        <f t="shared" si="15"/>
        <v>83.707611133532396</v>
      </c>
      <c r="AA100" s="92">
        <f t="shared" si="15"/>
        <v>78.36705322258571</v>
      </c>
      <c r="AB100" s="92">
        <f t="shared" si="15"/>
        <v>77.91528679395519</v>
      </c>
      <c r="AC100" s="92">
        <f t="shared" si="15"/>
        <v>77.285707393003506</v>
      </c>
      <c r="AD100" s="267" t="s">
        <v>350</v>
      </c>
    </row>
    <row r="101" spans="1:30" s="293" customFormat="1" ht="15" customHeight="1">
      <c r="A101" s="299" t="s">
        <v>613</v>
      </c>
      <c r="B101" s="316" t="s">
        <v>374</v>
      </c>
      <c r="C101" s="317" t="s">
        <v>352</v>
      </c>
      <c r="D101" s="92">
        <f>IF(AND(ISNUMBER(D$10),($R25)&gt;0),(D25/D$10)/($R25/$R$10)*100,0)</f>
        <v>140.94737638121336</v>
      </c>
      <c r="E101" s="92">
        <f t="shared" ref="E101:AC108" si="16">IF(AND(ISNUMBER(E$10),($R25)&gt;0),(E25/E$10)/($R25/$R$10)*100,0)</f>
        <v>133.83158065366192</v>
      </c>
      <c r="F101" s="92">
        <f t="shared" si="16"/>
        <v>133.35482285143163</v>
      </c>
      <c r="G101" s="92">
        <f t="shared" si="16"/>
        <v>126.77894767724366</v>
      </c>
      <c r="H101" s="92">
        <f t="shared" si="16"/>
        <v>125.97904561341011</v>
      </c>
      <c r="I101" s="92">
        <f t="shared" si="16"/>
        <v>126.29675301776189</v>
      </c>
      <c r="J101" s="92">
        <f t="shared" si="16"/>
        <v>125.25108638676447</v>
      </c>
      <c r="K101" s="92">
        <f t="shared" si="16"/>
        <v>123.04768070199279</v>
      </c>
      <c r="L101" s="92">
        <f t="shared" si="16"/>
        <v>120.84264482392703</v>
      </c>
      <c r="M101" s="92">
        <f t="shared" si="16"/>
        <v>117.60030373923991</v>
      </c>
      <c r="N101" s="92">
        <f t="shared" si="16"/>
        <v>112.77126748852815</v>
      </c>
      <c r="O101" s="92">
        <f t="shared" si="16"/>
        <v>113.10202548995798</v>
      </c>
      <c r="P101" s="92">
        <f t="shared" si="16"/>
        <v>109.13915070557559</v>
      </c>
      <c r="Q101" s="92">
        <f t="shared" si="16"/>
        <v>105.45077442722084</v>
      </c>
      <c r="R101" s="319">
        <f t="shared" si="16"/>
        <v>100</v>
      </c>
      <c r="S101" s="92">
        <f t="shared" si="16"/>
        <v>97.894911158696715</v>
      </c>
      <c r="T101" s="92">
        <f t="shared" si="16"/>
        <v>93.973115703984107</v>
      </c>
      <c r="U101" s="92">
        <f t="shared" si="16"/>
        <v>92.1738842655122</v>
      </c>
      <c r="V101" s="92">
        <f t="shared" si="16"/>
        <v>92.239405346155294</v>
      </c>
      <c r="W101" s="92">
        <f t="shared" si="16"/>
        <v>89.429394414099804</v>
      </c>
      <c r="X101" s="92">
        <f t="shared" si="16"/>
        <v>88.464397196746631</v>
      </c>
      <c r="Y101" s="92">
        <f t="shared" si="16"/>
        <v>83.645437117687649</v>
      </c>
      <c r="Z101" s="92">
        <f t="shared" si="16"/>
        <v>84.95148049343139</v>
      </c>
      <c r="AA101" s="92">
        <f t="shared" si="16"/>
        <v>80.193605649714584</v>
      </c>
      <c r="AB101" s="92">
        <f t="shared" si="16"/>
        <v>78.19735573419679</v>
      </c>
      <c r="AC101" s="92">
        <f t="shared" si="16"/>
        <v>77.171899915109805</v>
      </c>
      <c r="AD101" s="267" t="s">
        <v>350</v>
      </c>
    </row>
    <row r="102" spans="1:30" s="293" customFormat="1" ht="15" customHeight="1">
      <c r="A102" s="299" t="s">
        <v>615</v>
      </c>
      <c r="B102" s="316" t="s">
        <v>374</v>
      </c>
      <c r="C102" s="317" t="s">
        <v>352</v>
      </c>
      <c r="D102" s="92">
        <f>IF(AND(ISNUMBER(D$10),($R26)&gt;0),(D26/D$10)/($R26/$R$10)*100,0)</f>
        <v>152.0377978450943</v>
      </c>
      <c r="E102" s="92">
        <f t="shared" si="16"/>
        <v>143.72930383886688</v>
      </c>
      <c r="F102" s="92">
        <f t="shared" si="16"/>
        <v>141.82668259516035</v>
      </c>
      <c r="G102" s="92">
        <f t="shared" si="16"/>
        <v>133.65953976272775</v>
      </c>
      <c r="H102" s="92">
        <f t="shared" si="16"/>
        <v>132.30582045771698</v>
      </c>
      <c r="I102" s="92">
        <f t="shared" si="16"/>
        <v>131.88198375386861</v>
      </c>
      <c r="J102" s="92">
        <f t="shared" si="16"/>
        <v>130.33577859715152</v>
      </c>
      <c r="K102" s="92">
        <f t="shared" si="16"/>
        <v>127.59576094266704</v>
      </c>
      <c r="L102" s="92">
        <f t="shared" si="16"/>
        <v>124.57629821478488</v>
      </c>
      <c r="M102" s="92">
        <f t="shared" si="16"/>
        <v>120.32796450015668</v>
      </c>
      <c r="N102" s="92">
        <f t="shared" si="16"/>
        <v>114.69637088429823</v>
      </c>
      <c r="O102" s="92">
        <f t="shared" si="16"/>
        <v>114.41580306393368</v>
      </c>
      <c r="P102" s="92">
        <f t="shared" si="16"/>
        <v>109.79423130774349</v>
      </c>
      <c r="Q102" s="92">
        <f t="shared" si="16"/>
        <v>105.64442830364051</v>
      </c>
      <c r="R102" s="319">
        <f t="shared" si="16"/>
        <v>100</v>
      </c>
      <c r="S102" s="92">
        <f t="shared" si="16"/>
        <v>96.300959697420168</v>
      </c>
      <c r="T102" s="92">
        <f t="shared" si="16"/>
        <v>92.43861025270904</v>
      </c>
      <c r="U102" s="92">
        <f t="shared" si="16"/>
        <v>89.632331402382988</v>
      </c>
      <c r="V102" s="92">
        <f t="shared" si="16"/>
        <v>89.225635617813296</v>
      </c>
      <c r="W102" s="92">
        <f t="shared" si="16"/>
        <v>86.213560341513926</v>
      </c>
      <c r="X102" s="92">
        <f t="shared" si="16"/>
        <v>85.475716026673254</v>
      </c>
      <c r="Y102" s="92">
        <f t="shared" si="16"/>
        <v>80.614607280001238</v>
      </c>
      <c r="Z102" s="92">
        <f t="shared" si="16"/>
        <v>81.65645005605306</v>
      </c>
      <c r="AA102" s="92">
        <f t="shared" si="16"/>
        <v>76.936704189733987</v>
      </c>
      <c r="AB102" s="92">
        <f t="shared" si="16"/>
        <v>74.899281888232778</v>
      </c>
      <c r="AC102" s="92">
        <f t="shared" si="16"/>
        <v>73.891223013157003</v>
      </c>
      <c r="AD102" s="267" t="s">
        <v>350</v>
      </c>
    </row>
    <row r="103" spans="1:30" s="293" customFormat="1" ht="15" customHeight="1">
      <c r="A103" s="299" t="s">
        <v>616</v>
      </c>
      <c r="B103" s="316" t="s">
        <v>374</v>
      </c>
      <c r="C103" s="317" t="s">
        <v>352</v>
      </c>
      <c r="D103" s="92">
        <f>IF(AND(ISNUMBER(D$10),($R27)&gt;0),(D27/D$10)/($R27/$R$10)*100,0)</f>
        <v>141.42108765310974</v>
      </c>
      <c r="E103" s="92">
        <f t="shared" si="16"/>
        <v>129.72779066251238</v>
      </c>
      <c r="F103" s="92">
        <f t="shared" si="16"/>
        <v>132.05261256968561</v>
      </c>
      <c r="G103" s="92">
        <f t="shared" si="16"/>
        <v>123.44849553944897</v>
      </c>
      <c r="H103" s="92">
        <f t="shared" si="16"/>
        <v>125.57247898869326</v>
      </c>
      <c r="I103" s="92">
        <f t="shared" si="16"/>
        <v>131.37490863979247</v>
      </c>
      <c r="J103" s="92">
        <f t="shared" si="16"/>
        <v>128.81632823905321</v>
      </c>
      <c r="K103" s="92">
        <f t="shared" si="16"/>
        <v>123.38502581411387</v>
      </c>
      <c r="L103" s="92">
        <f t="shared" si="16"/>
        <v>115.73021664124666</v>
      </c>
      <c r="M103" s="92">
        <f t="shared" si="16"/>
        <v>110.57473309665139</v>
      </c>
      <c r="N103" s="92">
        <f t="shared" si="16"/>
        <v>114.64514113053674</v>
      </c>
      <c r="O103" s="92">
        <f t="shared" si="16"/>
        <v>111.13049346596273</v>
      </c>
      <c r="P103" s="92">
        <f t="shared" si="16"/>
        <v>109.66070534334406</v>
      </c>
      <c r="Q103" s="92">
        <f t="shared" si="16"/>
        <v>104.4020113850362</v>
      </c>
      <c r="R103" s="319">
        <f t="shared" si="16"/>
        <v>100</v>
      </c>
      <c r="S103" s="92">
        <f t="shared" si="16"/>
        <v>97.117042829515157</v>
      </c>
      <c r="T103" s="92">
        <f t="shared" si="16"/>
        <v>85.077545953187226</v>
      </c>
      <c r="U103" s="92">
        <f t="shared" si="16"/>
        <v>90.586330183353496</v>
      </c>
      <c r="V103" s="92">
        <f t="shared" si="16"/>
        <v>89.111874757659564</v>
      </c>
      <c r="W103" s="92">
        <f t="shared" si="16"/>
        <v>91.896577742122702</v>
      </c>
      <c r="X103" s="92">
        <f t="shared" si="16"/>
        <v>81.466162933082387</v>
      </c>
      <c r="Y103" s="92">
        <f t="shared" si="16"/>
        <v>80.790883690960698</v>
      </c>
      <c r="Z103" s="92">
        <f t="shared" si="16"/>
        <v>83.102262233199667</v>
      </c>
      <c r="AA103" s="92">
        <f t="shared" si="16"/>
        <v>72.942010918258603</v>
      </c>
      <c r="AB103" s="92">
        <f t="shared" si="16"/>
        <v>73.446344516481048</v>
      </c>
      <c r="AC103" s="92">
        <f t="shared" si="16"/>
        <v>73.345591909176861</v>
      </c>
      <c r="AD103" s="267" t="s">
        <v>350</v>
      </c>
    </row>
    <row r="104" spans="1:30" s="293" customFormat="1" ht="15" customHeight="1">
      <c r="A104" s="300" t="s">
        <v>641</v>
      </c>
      <c r="B104" s="316" t="s">
        <v>374</v>
      </c>
      <c r="C104" s="317" t="s">
        <v>352</v>
      </c>
      <c r="D104" s="92">
        <f>IF(AND(ISNUMBER(D$10),($R28)&gt;0),(D28/D$10)/($R28/$R$10)*100,0)</f>
        <v>138.0815091961133</v>
      </c>
      <c r="E104" s="92">
        <f t="shared" si="16"/>
        <v>131.17934363509448</v>
      </c>
      <c r="F104" s="92">
        <f t="shared" si="16"/>
        <v>127.44653416558269</v>
      </c>
      <c r="G104" s="92">
        <f t="shared" si="16"/>
        <v>118.7566976935916</v>
      </c>
      <c r="H104" s="92">
        <f t="shared" si="16"/>
        <v>121.7017002399615</v>
      </c>
      <c r="I104" s="92">
        <f t="shared" si="16"/>
        <v>120.65097346478724</v>
      </c>
      <c r="J104" s="92">
        <f t="shared" si="16"/>
        <v>118.33513441966031</v>
      </c>
      <c r="K104" s="92">
        <f t="shared" si="16"/>
        <v>114.68154460957314</v>
      </c>
      <c r="L104" s="92">
        <f t="shared" si="16"/>
        <v>113.89676800656048</v>
      </c>
      <c r="M104" s="92">
        <f t="shared" si="16"/>
        <v>107.9649702882254</v>
      </c>
      <c r="N104" s="92">
        <f t="shared" si="16"/>
        <v>105.74257677328542</v>
      </c>
      <c r="O104" s="92">
        <f t="shared" si="16"/>
        <v>108.92156870677425</v>
      </c>
      <c r="P104" s="92">
        <f t="shared" si="16"/>
        <v>105.80566578387314</v>
      </c>
      <c r="Q104" s="92">
        <f t="shared" si="16"/>
        <v>105.20353065784327</v>
      </c>
      <c r="R104" s="319">
        <f t="shared" si="16"/>
        <v>100</v>
      </c>
      <c r="S104" s="92">
        <f t="shared" si="16"/>
        <v>94.337353258268692</v>
      </c>
      <c r="T104" s="92">
        <f t="shared" si="16"/>
        <v>92.323034783959244</v>
      </c>
      <c r="U104" s="92">
        <f t="shared" si="16"/>
        <v>88.138202470268439</v>
      </c>
      <c r="V104" s="92">
        <f t="shared" si="16"/>
        <v>89.790136934968643</v>
      </c>
      <c r="W104" s="92">
        <f t="shared" si="16"/>
        <v>87.920588390318727</v>
      </c>
      <c r="X104" s="92">
        <f t="shared" si="16"/>
        <v>85.994697126341279</v>
      </c>
      <c r="Y104" s="92">
        <f t="shared" si="16"/>
        <v>82.643741302751977</v>
      </c>
      <c r="Z104" s="92">
        <f t="shared" si="16"/>
        <v>82.390899675371315</v>
      </c>
      <c r="AA104" s="92">
        <f t="shared" si="16"/>
        <v>80.076033834778485</v>
      </c>
      <c r="AB104" s="92">
        <f t="shared" si="16"/>
        <v>78.00700834505119</v>
      </c>
      <c r="AC104" s="92">
        <f t="shared" si="16"/>
        <v>77.187966866825846</v>
      </c>
      <c r="AD104" s="267" t="s">
        <v>350</v>
      </c>
    </row>
    <row r="105" spans="1:30" s="293" customFormat="1" ht="15" customHeight="1">
      <c r="A105" s="300" t="s">
        <v>642</v>
      </c>
      <c r="B105" s="316" t="s">
        <v>374</v>
      </c>
      <c r="C105" s="317" t="s">
        <v>352</v>
      </c>
      <c r="D105" s="92">
        <f>IF(AND(ISNUMBER(D$10),($R29)&gt;0),(D29/D$10)/($R29/$R$10)*100,0)</f>
        <v>143.94043807095659</v>
      </c>
      <c r="E105" s="92">
        <f t="shared" si="16"/>
        <v>128.63275108338817</v>
      </c>
      <c r="F105" s="92">
        <f t="shared" si="16"/>
        <v>135.5274000919554</v>
      </c>
      <c r="G105" s="92">
        <f t="shared" si="16"/>
        <v>126.98794910091576</v>
      </c>
      <c r="H105" s="92">
        <f t="shared" si="16"/>
        <v>128.49256252126608</v>
      </c>
      <c r="I105" s="92">
        <f t="shared" si="16"/>
        <v>139.46495680365899</v>
      </c>
      <c r="J105" s="92">
        <f t="shared" si="16"/>
        <v>136.72325432821316</v>
      </c>
      <c r="K105" s="92">
        <f t="shared" si="16"/>
        <v>129.95086018265363</v>
      </c>
      <c r="L105" s="92">
        <f t="shared" si="16"/>
        <v>117.11335515509722</v>
      </c>
      <c r="M105" s="92">
        <f t="shared" si="16"/>
        <v>112.54351661425814</v>
      </c>
      <c r="N105" s="92">
        <f t="shared" si="16"/>
        <v>121.3611621859372</v>
      </c>
      <c r="O105" s="92">
        <f t="shared" si="16"/>
        <v>112.79688806836978</v>
      </c>
      <c r="P105" s="92">
        <f t="shared" si="16"/>
        <v>112.56891536147444</v>
      </c>
      <c r="Q105" s="92">
        <f t="shared" si="16"/>
        <v>103.79735186262602</v>
      </c>
      <c r="R105" s="319">
        <f t="shared" si="16"/>
        <v>100</v>
      </c>
      <c r="S105" s="92">
        <f t="shared" si="16"/>
        <v>99.214017694152062</v>
      </c>
      <c r="T105" s="92">
        <f t="shared" si="16"/>
        <v>79.611608994865989</v>
      </c>
      <c r="U105" s="92">
        <f t="shared" si="16"/>
        <v>92.433177519424319</v>
      </c>
      <c r="V105" s="92">
        <f t="shared" si="16"/>
        <v>88.600199370535933</v>
      </c>
      <c r="W105" s="92">
        <f t="shared" si="16"/>
        <v>94.896031285080085</v>
      </c>
      <c r="X105" s="92">
        <f t="shared" si="16"/>
        <v>78.049874123302004</v>
      </c>
      <c r="Y105" s="92">
        <f t="shared" si="16"/>
        <v>79.393103205014157</v>
      </c>
      <c r="Z105" s="92">
        <f t="shared" si="16"/>
        <v>83.638908274124645</v>
      </c>
      <c r="AA105" s="92">
        <f t="shared" si="16"/>
        <v>67.560162925434938</v>
      </c>
      <c r="AB105" s="92">
        <f t="shared" si="16"/>
        <v>70.005817375070194</v>
      </c>
      <c r="AC105" s="92">
        <f t="shared" si="16"/>
        <v>70.446935962107574</v>
      </c>
      <c r="AD105" s="267" t="s">
        <v>350</v>
      </c>
    </row>
    <row r="106" spans="1:30" s="293" customFormat="1" ht="15" customHeight="1">
      <c r="A106" s="299" t="s">
        <v>617</v>
      </c>
      <c r="B106" s="316" t="s">
        <v>374</v>
      </c>
      <c r="C106" s="317" t="s">
        <v>352</v>
      </c>
      <c r="D106" s="317" t="s">
        <v>352</v>
      </c>
      <c r="E106" s="317" t="s">
        <v>352</v>
      </c>
      <c r="F106" s="317" t="s">
        <v>352</v>
      </c>
      <c r="G106" s="317" t="s">
        <v>352</v>
      </c>
      <c r="H106" s="92">
        <f>IF(AND(ISNUMBER(H$10),($R30)&gt;0),(H30/H$10)/($R30/$R$10)*100,0)</f>
        <v>125.8391460815661</v>
      </c>
      <c r="I106" s="92">
        <f t="shared" si="16"/>
        <v>130.64542643189674</v>
      </c>
      <c r="J106" s="92">
        <f t="shared" si="16"/>
        <v>129.31491104930905</v>
      </c>
      <c r="K106" s="92">
        <f t="shared" si="16"/>
        <v>123.54595613142556</v>
      </c>
      <c r="L106" s="92">
        <f t="shared" si="16"/>
        <v>115.88949586145212</v>
      </c>
      <c r="M106" s="92">
        <f t="shared" si="16"/>
        <v>110.92247109834771</v>
      </c>
      <c r="N106" s="92">
        <f t="shared" si="16"/>
        <v>115.0349336976016</v>
      </c>
      <c r="O106" s="92">
        <f t="shared" si="16"/>
        <v>111.4800448123878</v>
      </c>
      <c r="P106" s="92">
        <f t="shared" si="16"/>
        <v>109.70312413560525</v>
      </c>
      <c r="Q106" s="92">
        <f t="shared" si="16"/>
        <v>104.44744686534875</v>
      </c>
      <c r="R106" s="319">
        <f t="shared" si="16"/>
        <v>100</v>
      </c>
      <c r="S106" s="92">
        <f t="shared" si="16"/>
        <v>97.470029455714538</v>
      </c>
      <c r="T106" s="92">
        <f t="shared" si="16"/>
        <v>85.3069995595568</v>
      </c>
      <c r="U106" s="92">
        <f t="shared" si="16"/>
        <v>91.06746637556553</v>
      </c>
      <c r="V106" s="92">
        <f t="shared" si="16"/>
        <v>89.909052243613971</v>
      </c>
      <c r="W106" s="92">
        <f t="shared" si="16"/>
        <v>93.175991028233867</v>
      </c>
      <c r="X106" s="92">
        <f t="shared" si="16"/>
        <v>83.083398925270373</v>
      </c>
      <c r="Y106" s="92">
        <f t="shared" si="16"/>
        <v>81.629314422473939</v>
      </c>
      <c r="Z106" s="92">
        <f t="shared" si="16"/>
        <v>83.974121102519433</v>
      </c>
      <c r="AA106" s="92">
        <f t="shared" si="16"/>
        <v>74.175383333594411</v>
      </c>
      <c r="AB106" s="92">
        <f t="shared" si="16"/>
        <v>75.114159775379065</v>
      </c>
      <c r="AC106" s="92">
        <f t="shared" si="16"/>
        <v>75.724836668548051</v>
      </c>
      <c r="AD106" s="267" t="s">
        <v>350</v>
      </c>
    </row>
    <row r="107" spans="1:30" s="293" customFormat="1" ht="15" customHeight="1">
      <c r="A107" s="300" t="s">
        <v>643</v>
      </c>
      <c r="B107" s="316" t="s">
        <v>374</v>
      </c>
      <c r="C107" s="317" t="s">
        <v>352</v>
      </c>
      <c r="D107" s="317" t="s">
        <v>352</v>
      </c>
      <c r="E107" s="317" t="s">
        <v>352</v>
      </c>
      <c r="F107" s="317" t="s">
        <v>352</v>
      </c>
      <c r="G107" s="317" t="s">
        <v>352</v>
      </c>
      <c r="H107" s="92">
        <f>IF(AND(ISNUMBER(H$10),($R31)&gt;0),(H31/H$10)/($R31/$R$10)*100,0)</f>
        <v>119.89752913747982</v>
      </c>
      <c r="I107" s="92">
        <f t="shared" si="16"/>
        <v>118.867071739357</v>
      </c>
      <c r="J107" s="92">
        <f t="shared" si="16"/>
        <v>116.54195444951203</v>
      </c>
      <c r="K107" s="92">
        <f t="shared" si="16"/>
        <v>112.96980306207602</v>
      </c>
      <c r="L107" s="92">
        <f t="shared" si="16"/>
        <v>112.2076831219097</v>
      </c>
      <c r="M107" s="92">
        <f t="shared" si="16"/>
        <v>107.10257426205922</v>
      </c>
      <c r="N107" s="92">
        <f t="shared" si="16"/>
        <v>104.92498653027313</v>
      </c>
      <c r="O107" s="92">
        <f t="shared" si="16"/>
        <v>108.30493071156219</v>
      </c>
      <c r="P107" s="92">
        <f t="shared" si="16"/>
        <v>105.2456338930283</v>
      </c>
      <c r="Q107" s="92">
        <f t="shared" si="16"/>
        <v>104.78302324250974</v>
      </c>
      <c r="R107" s="319">
        <f t="shared" si="16"/>
        <v>100</v>
      </c>
      <c r="S107" s="92">
        <f t="shared" si="16"/>
        <v>94.385898820001287</v>
      </c>
      <c r="T107" s="92">
        <f t="shared" si="16"/>
        <v>92.620133132756038</v>
      </c>
      <c r="U107" s="92">
        <f t="shared" si="16"/>
        <v>88.915634312253061</v>
      </c>
      <c r="V107" s="92">
        <f t="shared" si="16"/>
        <v>91.380066032672829</v>
      </c>
      <c r="W107" s="92">
        <f t="shared" si="16"/>
        <v>89.412142703606875</v>
      </c>
      <c r="X107" s="92">
        <f t="shared" si="16"/>
        <v>87.4967408929041</v>
      </c>
      <c r="Y107" s="92">
        <f t="shared" si="16"/>
        <v>84.300979938502635</v>
      </c>
      <c r="Z107" s="92">
        <f t="shared" si="16"/>
        <v>83.914969318006527</v>
      </c>
      <c r="AA107" s="92">
        <f t="shared" si="16"/>
        <v>81.605386432485915</v>
      </c>
      <c r="AB107" s="92">
        <f t="shared" si="16"/>
        <v>80.77028478552684</v>
      </c>
      <c r="AC107" s="92">
        <f t="shared" si="16"/>
        <v>79.969448625072829</v>
      </c>
      <c r="AD107" s="267" t="s">
        <v>350</v>
      </c>
    </row>
    <row r="108" spans="1:30" s="293" customFormat="1" ht="15" customHeight="1">
      <c r="A108" s="300" t="s">
        <v>650</v>
      </c>
      <c r="B108" s="316" t="s">
        <v>374</v>
      </c>
      <c r="C108" s="317" t="s">
        <v>352</v>
      </c>
      <c r="D108" s="317" t="s">
        <v>352</v>
      </c>
      <c r="E108" s="317" t="s">
        <v>352</v>
      </c>
      <c r="F108" s="317" t="s">
        <v>352</v>
      </c>
      <c r="G108" s="317" t="s">
        <v>352</v>
      </c>
      <c r="H108" s="92">
        <f>IF(AND(ISNUMBER(H$10),($R32)&gt;0),(H32/H$10)/($R32/$R$10)*100,0)</f>
        <v>130.76574260048562</v>
      </c>
      <c r="I108" s="92">
        <f t="shared" si="16"/>
        <v>140.41165703426165</v>
      </c>
      <c r="J108" s="92">
        <f t="shared" si="16"/>
        <v>139.90583337113614</v>
      </c>
      <c r="K108" s="92">
        <f t="shared" si="16"/>
        <v>132.31536004711845</v>
      </c>
      <c r="L108" s="92">
        <f t="shared" si="16"/>
        <v>118.94233585377047</v>
      </c>
      <c r="M108" s="92">
        <f t="shared" si="16"/>
        <v>114.08980595574228</v>
      </c>
      <c r="N108" s="92">
        <f t="shared" si="16"/>
        <v>123.41777476422307</v>
      </c>
      <c r="O108" s="92">
        <f t="shared" si="16"/>
        <v>114.11274668857804</v>
      </c>
      <c r="P108" s="92">
        <f t="shared" si="16"/>
        <v>113.39913081507562</v>
      </c>
      <c r="Q108" s="92">
        <f t="shared" si="16"/>
        <v>104.16919779155103</v>
      </c>
      <c r="R108" s="319">
        <f t="shared" si="16"/>
        <v>100</v>
      </c>
      <c r="S108" s="92">
        <f t="shared" si="16"/>
        <v>100.02729078655828</v>
      </c>
      <c r="T108" s="92">
        <f t="shared" si="16"/>
        <v>79.243185829528912</v>
      </c>
      <c r="U108" s="92">
        <f t="shared" si="16"/>
        <v>92.851695896279764</v>
      </c>
      <c r="V108" s="92">
        <f t="shared" si="16"/>
        <v>88.689335206878226</v>
      </c>
      <c r="W108" s="92">
        <f t="shared" si="16"/>
        <v>96.296852273303585</v>
      </c>
      <c r="X108" s="92">
        <f t="shared" si="16"/>
        <v>79.423998566890447</v>
      </c>
      <c r="Y108" s="92">
        <f t="shared" si="16"/>
        <v>79.414055822862494</v>
      </c>
      <c r="Z108" s="92">
        <f t="shared" si="16"/>
        <v>84.023167848280991</v>
      </c>
      <c r="AA108" s="92">
        <f t="shared" si="16"/>
        <v>68.014665174374699</v>
      </c>
      <c r="AB108" s="92">
        <f t="shared" si="16"/>
        <v>70.424283930504529</v>
      </c>
      <c r="AC108" s="92">
        <f t="shared" si="16"/>
        <v>72.205341775833318</v>
      </c>
      <c r="AD108" s="92" t="s">
        <v>350</v>
      </c>
    </row>
    <row r="109" spans="1:30" s="293" customFormat="1" ht="15" customHeight="1">
      <c r="A109" s="299" t="s">
        <v>618</v>
      </c>
      <c r="B109" s="316" t="s">
        <v>376</v>
      </c>
      <c r="C109" s="317" t="s">
        <v>352</v>
      </c>
      <c r="D109" s="92">
        <f t="shared" ref="D109:Q111" si="17">IF(AND(ISNUMBER(D$10),($M39)&gt;0),(D39/D$10)/($M39/$M$10)*100,0)</f>
        <v>136.08580930434871</v>
      </c>
      <c r="E109" s="92">
        <f t="shared" si="17"/>
        <v>125.67815582170137</v>
      </c>
      <c r="F109" s="92">
        <f t="shared" si="17"/>
        <v>119.26112872961458</v>
      </c>
      <c r="G109" s="92">
        <f t="shared" si="17"/>
        <v>113.08587843145277</v>
      </c>
      <c r="H109" s="92">
        <f t="shared" si="17"/>
        <v>108.38253755530461</v>
      </c>
      <c r="I109" s="92">
        <f t="shared" si="17"/>
        <v>107.44954314272496</v>
      </c>
      <c r="J109" s="92">
        <f t="shared" si="17"/>
        <v>106.60542065194653</v>
      </c>
      <c r="K109" s="92">
        <f t="shared" si="17"/>
        <v>104.46299808305406</v>
      </c>
      <c r="L109" s="92">
        <f t="shared" si="17"/>
        <v>102.04608359611179</v>
      </c>
      <c r="M109" s="319">
        <f>IF(AND(ISNUMBER(M$10),($M39)&gt;0),(M39/M$10)/($M39/$M$10)*100,0)</f>
        <v>100</v>
      </c>
      <c r="N109" s="92">
        <f>IF(AND(ISNUMBER(N$10),($M39)&gt;0),(N39/N$10)/($M39/$M$10)*100,0)</f>
        <v>96.381175417394871</v>
      </c>
      <c r="O109" s="317" t="s">
        <v>352</v>
      </c>
      <c r="P109" s="317" t="s">
        <v>352</v>
      </c>
      <c r="Q109" s="92">
        <f>IF(AND(ISNUMBER(Q$10),($M39)&gt;0),(Q39/Q$10)/($M39/$M$10)*100,0)</f>
        <v>92.42674602107877</v>
      </c>
      <c r="R109" s="321" t="s">
        <v>352</v>
      </c>
      <c r="S109" s="317" t="s">
        <v>352</v>
      </c>
      <c r="T109" s="92">
        <f>IF(AND(ISNUMBER(T$10),($M39)&gt;0),(T39/T$10)/($M39/$M$10)*100,0)</f>
        <v>84.388973121028585</v>
      </c>
      <c r="U109" s="317" t="s">
        <v>352</v>
      </c>
      <c r="V109" s="317" t="s">
        <v>352</v>
      </c>
      <c r="W109" s="92">
        <f>IF(AND(ISNUMBER(W$10),($M39)&gt;0),(W39/W$10)/($M39/$M$10)*100,0)</f>
        <v>78.345710065144786</v>
      </c>
      <c r="X109" s="317" t="s">
        <v>352</v>
      </c>
      <c r="Y109" s="317" t="s">
        <v>352</v>
      </c>
      <c r="Z109" s="92">
        <f>IF(AND(ISNUMBER(Z$10),($M39)&gt;0),(Z39/Z$10)/($M39/$M$10)*100,0)</f>
        <v>72.62966487633517</v>
      </c>
      <c r="AA109" s="317" t="s">
        <v>352</v>
      </c>
      <c r="AB109" s="317" t="s">
        <v>352</v>
      </c>
      <c r="AC109" s="92">
        <f>IF(AND(ISNUMBER(AC$10),($M39)&gt;0),(AC39/AC$10)/($M39/$M$10)*100,0)</f>
        <v>70.57444017717502</v>
      </c>
      <c r="AD109" s="92" t="s">
        <v>350</v>
      </c>
    </row>
    <row r="110" spans="1:30" s="293" customFormat="1" ht="15" customHeight="1">
      <c r="A110" s="300" t="s">
        <v>645</v>
      </c>
      <c r="B110" s="316" t="s">
        <v>376</v>
      </c>
      <c r="C110" s="317" t="s">
        <v>352</v>
      </c>
      <c r="D110" s="92">
        <f t="shared" si="17"/>
        <v>178.46545934392609</v>
      </c>
      <c r="E110" s="92">
        <f t="shared" si="17"/>
        <v>165.1695451757989</v>
      </c>
      <c r="F110" s="92">
        <f t="shared" si="17"/>
        <v>156.30476076658766</v>
      </c>
      <c r="G110" s="92">
        <f t="shared" si="17"/>
        <v>139.58963831633667</v>
      </c>
      <c r="H110" s="92">
        <f t="shared" si="17"/>
        <v>134.71277578218027</v>
      </c>
      <c r="I110" s="92">
        <f t="shared" si="17"/>
        <v>136.7864392101792</v>
      </c>
      <c r="J110" s="92">
        <f t="shared" si="17"/>
        <v>133.2847398258902</v>
      </c>
      <c r="K110" s="92">
        <f t="shared" si="17"/>
        <v>105.21426007087243</v>
      </c>
      <c r="L110" s="92">
        <f t="shared" si="17"/>
        <v>98.737574282452982</v>
      </c>
      <c r="M110" s="319">
        <f t="shared" si="17"/>
        <v>100</v>
      </c>
      <c r="N110" s="92">
        <f t="shared" si="17"/>
        <v>84.744570865482444</v>
      </c>
      <c r="O110" s="317" t="s">
        <v>352</v>
      </c>
      <c r="P110" s="317" t="s">
        <v>352</v>
      </c>
      <c r="Q110" s="92">
        <f t="shared" si="17"/>
        <v>84.413736617104831</v>
      </c>
      <c r="R110" s="321" t="s">
        <v>352</v>
      </c>
      <c r="S110" s="317" t="s">
        <v>352</v>
      </c>
      <c r="T110" s="92">
        <f>IF(AND(ISNUMBER(T$10),($M40)&gt;0),(T40/T$10)/($M40/$M$10)*100,0)</f>
        <v>86.158982976402456</v>
      </c>
      <c r="U110" s="317" t="s">
        <v>352</v>
      </c>
      <c r="V110" s="317" t="s">
        <v>352</v>
      </c>
      <c r="W110" s="92">
        <f>IF(AND(ISNUMBER(W$10),($M40)&gt;0),(W40/W$10)/($M40/$M$10)*100,0)</f>
        <v>82.073678781825521</v>
      </c>
      <c r="X110" s="317" t="s">
        <v>352</v>
      </c>
      <c r="Y110" s="317" t="s">
        <v>352</v>
      </c>
      <c r="Z110" s="92">
        <f>IF(AND(ISNUMBER(Z$10),($M40)&gt;0),(Z40/Z$10)/($M40/$M$10)*100,0)</f>
        <v>83.31000355323475</v>
      </c>
      <c r="AA110" s="317" t="s">
        <v>352</v>
      </c>
      <c r="AB110" s="317" t="s">
        <v>352</v>
      </c>
      <c r="AC110" s="92">
        <f>IF(AND(ISNUMBER(AC$10),($M40)&gt;0),(AC40/AC$10)/($M40/$M$10)*100,0)</f>
        <v>76.19476499516071</v>
      </c>
      <c r="AD110" s="92" t="s">
        <v>350</v>
      </c>
    </row>
    <row r="111" spans="1:30" s="293" customFormat="1" ht="15" customHeight="1">
      <c r="A111" s="300" t="s">
        <v>651</v>
      </c>
      <c r="B111" s="316" t="s">
        <v>376</v>
      </c>
      <c r="C111" s="317" t="s">
        <v>352</v>
      </c>
      <c r="D111" s="92">
        <f t="shared" si="17"/>
        <v>133.26684490091338</v>
      </c>
      <c r="E111" s="92">
        <f t="shared" si="17"/>
        <v>123.0513096649388</v>
      </c>
      <c r="F111" s="92">
        <f t="shared" si="17"/>
        <v>116.79709988584963</v>
      </c>
      <c r="G111" s="92">
        <f t="shared" si="17"/>
        <v>111.32292957267475</v>
      </c>
      <c r="H111" s="92">
        <f t="shared" si="17"/>
        <v>106.63113082527687</v>
      </c>
      <c r="I111" s="92">
        <f t="shared" si="17"/>
        <v>105.49814275022045</v>
      </c>
      <c r="J111" s="92">
        <f t="shared" si="17"/>
        <v>104.83079412744712</v>
      </c>
      <c r="K111" s="92">
        <f t="shared" si="17"/>
        <v>104.4130264386602</v>
      </c>
      <c r="L111" s="92">
        <f t="shared" si="17"/>
        <v>102.26615549323526</v>
      </c>
      <c r="M111" s="319">
        <f t="shared" si="17"/>
        <v>100</v>
      </c>
      <c r="N111" s="92">
        <f t="shared" si="17"/>
        <v>97.155206679523289</v>
      </c>
      <c r="O111" s="317" t="s">
        <v>352</v>
      </c>
      <c r="P111" s="317" t="s">
        <v>352</v>
      </c>
      <c r="Q111" s="92">
        <f t="shared" si="17"/>
        <v>92.959746842300746</v>
      </c>
      <c r="R111" s="321" t="s">
        <v>352</v>
      </c>
      <c r="S111" s="317" t="s">
        <v>352</v>
      </c>
      <c r="T111" s="92">
        <f>IF(AND(ISNUMBER(T$10),($M41)&gt;0),(T41/T$10)/($M41/$M$10)*100,0)</f>
        <v>84.271237491513745</v>
      </c>
      <c r="U111" s="317" t="s">
        <v>352</v>
      </c>
      <c r="V111" s="317" t="s">
        <v>352</v>
      </c>
      <c r="W111" s="92">
        <f>IF(AND(ISNUMBER(W$10),($M41)&gt;0),(W41/W$10)/($M41/$M$10)*100,0)</f>
        <v>78.097737014408665</v>
      </c>
      <c r="X111" s="317" t="s">
        <v>352</v>
      </c>
      <c r="Y111" s="317" t="s">
        <v>352</v>
      </c>
      <c r="Z111" s="92">
        <f>IF(AND(ISNUMBER(Z$10),($M41)&gt;0),(Z41/Z$10)/($M41/$M$10)*100,0)</f>
        <v>71.919241488725859</v>
      </c>
      <c r="AA111" s="317" t="s">
        <v>352</v>
      </c>
      <c r="AB111" s="317" t="s">
        <v>352</v>
      </c>
      <c r="AC111" s="92">
        <f>IF(AND(ISNUMBER(AC$10),($M41)&gt;0),(AC41/AC$10)/($M41/$M$10)*100,0)</f>
        <v>70.200593399704019</v>
      </c>
      <c r="AD111" s="92" t="s">
        <v>350</v>
      </c>
    </row>
    <row r="112" spans="1:30" s="84" customFormat="1" ht="17.25" customHeight="1">
      <c r="A112" s="327" t="s">
        <v>340</v>
      </c>
    </row>
    <row r="113" spans="1:8" s="84" customFormat="1" ht="15" customHeight="1">
      <c r="A113" s="326" t="s">
        <v>652</v>
      </c>
      <c r="B113" s="326"/>
      <c r="C113" s="326"/>
      <c r="D113" s="326"/>
      <c r="E113" s="326"/>
      <c r="F113" s="326"/>
      <c r="G113" s="326"/>
      <c r="H113" s="326"/>
    </row>
    <row r="114" spans="1:8" s="84" customFormat="1" ht="15" customHeight="1">
      <c r="A114" s="296" t="s">
        <v>653</v>
      </c>
    </row>
    <row r="115" spans="1:8" s="84" customFormat="1" ht="15" customHeight="1">
      <c r="A115" s="328" t="s">
        <v>654</v>
      </c>
    </row>
    <row r="116" spans="1:8" s="84" customFormat="1" ht="17.25" customHeight="1"/>
    <row r="117" spans="1:8" s="84" customFormat="1" ht="17.25" customHeight="1"/>
    <row r="118" spans="1:8" s="84" customFormat="1" ht="17.25" customHeight="1"/>
    <row r="119" spans="1:8" s="84" customFormat="1" ht="17.25" customHeight="1"/>
    <row r="120" spans="1:8" s="84" customFormat="1" ht="17.25" customHeight="1"/>
    <row r="121" spans="1:8" s="84" customFormat="1" ht="17.25" customHeight="1"/>
    <row r="122" spans="1:8" s="84" customFormat="1" ht="17.25" customHeight="1"/>
    <row r="123" spans="1:8" s="84" customFormat="1" ht="17.25" customHeight="1"/>
    <row r="124" spans="1:8" s="84" customFormat="1" ht="17.25" customHeight="1"/>
    <row r="125" spans="1:8" s="84" customFormat="1" ht="17.25" customHeight="1"/>
    <row r="126" spans="1:8" s="84" customFormat="1" ht="17.25" customHeight="1"/>
    <row r="127" spans="1:8" s="84" customFormat="1" ht="17.25" customHeight="1"/>
    <row r="128" spans="1:8" s="84" customFormat="1" ht="17.25" customHeight="1"/>
    <row r="129" spans="1:1" s="84" customFormat="1" ht="17.25" customHeight="1"/>
    <row r="130" spans="1:1" s="84" customFormat="1" ht="17.25" customHeight="1"/>
    <row r="131" spans="1:1" s="84" customFormat="1" ht="17.25" customHeight="1"/>
    <row r="132" spans="1:1" s="84" customFormat="1" ht="17.25" customHeight="1"/>
    <row r="133" spans="1:1" s="84" customFormat="1" ht="17.25" customHeight="1"/>
    <row r="134" spans="1:1" s="84" customFormat="1" ht="17.25" customHeight="1"/>
    <row r="135" spans="1:1" s="84" customFormat="1" ht="17.25" customHeight="1">
      <c r="A135" s="91"/>
    </row>
    <row r="136" spans="1:1" ht="17.25" customHeight="1"/>
    <row r="137" spans="1:1" ht="17.25" customHeight="1"/>
    <row r="138" spans="1:1" ht="17.25" customHeight="1"/>
    <row r="139" spans="1:1" ht="17.25" customHeight="1"/>
    <row r="140" spans="1:1" ht="17.25" customHeight="1"/>
    <row r="141" spans="1:1" ht="17.25" customHeight="1"/>
    <row r="142" spans="1:1" ht="17.25" customHeight="1"/>
    <row r="143" spans="1:1" ht="17.25" customHeight="1"/>
    <row r="144" spans="1:1" ht="17.25" customHeight="1"/>
    <row r="145" ht="17.25" customHeight="1"/>
    <row r="146" ht="17.25" customHeight="1"/>
    <row r="147" ht="17.25" customHeight="1"/>
    <row r="148" ht="17.25" customHeight="1"/>
    <row r="149" ht="17.25" customHeight="1"/>
    <row r="150" ht="17.25" customHeight="1"/>
    <row r="151" ht="17.25" customHeight="1"/>
    <row r="152" ht="17.25" customHeight="1"/>
    <row r="153" ht="17.25" customHeight="1"/>
    <row r="154" ht="17.25" customHeight="1"/>
    <row r="155" ht="17.25" customHeight="1"/>
    <row r="156" ht="17.25" customHeight="1"/>
    <row r="157" ht="17.25" customHeight="1"/>
    <row r="158" ht="17.25" customHeight="1"/>
    <row r="159" ht="17.25" customHeight="1"/>
    <row r="160" ht="17.25" customHeight="1"/>
    <row r="161" ht="17.25" customHeight="1"/>
    <row r="162" ht="17.25" customHeight="1"/>
    <row r="163" ht="17.25" customHeight="1"/>
    <row r="164" ht="17.25" customHeight="1"/>
    <row r="165" ht="17.25" customHeight="1"/>
    <row r="166" ht="17.25" customHeight="1"/>
    <row r="167" ht="17.25" customHeight="1"/>
    <row r="168" ht="17.25" customHeight="1"/>
    <row r="169" ht="17.25" customHeight="1"/>
    <row r="170" ht="17.25" customHeight="1"/>
    <row r="171" ht="17.25" customHeight="1"/>
    <row r="172" ht="17.25" customHeight="1"/>
    <row r="173" ht="17.25" customHeight="1"/>
    <row r="174" ht="17.25" customHeight="1"/>
    <row r="175" ht="17.25" customHeight="1"/>
    <row r="176" ht="17.25" customHeight="1"/>
    <row r="177" ht="17.25" customHeight="1"/>
    <row r="178" ht="17.25" customHeight="1"/>
    <row r="179" ht="17.25" customHeight="1"/>
    <row r="180" ht="17.25" customHeight="1"/>
    <row r="181" ht="17.25" customHeight="1"/>
    <row r="182" ht="17.25" customHeight="1"/>
    <row r="183" ht="17.25" customHeight="1"/>
    <row r="184" ht="17.25" customHeight="1"/>
    <row r="185" ht="17.25" customHeight="1"/>
    <row r="186" ht="17.25" customHeight="1"/>
    <row r="187" ht="17.25" customHeight="1"/>
    <row r="188" ht="17.25" customHeight="1"/>
    <row r="189" ht="17.25" customHeight="1"/>
    <row r="190" ht="17.25" customHeight="1"/>
    <row r="191" ht="17.25" customHeight="1"/>
    <row r="192" ht="17.25" customHeight="1"/>
    <row r="193" ht="17.25" customHeight="1"/>
    <row r="194" ht="17.25" customHeight="1"/>
    <row r="195" ht="17.25" customHeight="1"/>
    <row r="196" ht="17.25" customHeight="1"/>
    <row r="197" ht="17.25" customHeight="1"/>
    <row r="198" ht="17.25" customHeight="1"/>
    <row r="199" ht="17.25" customHeight="1"/>
    <row r="200" ht="17.25" customHeight="1"/>
    <row r="201" ht="17.25" customHeight="1"/>
    <row r="202" ht="17.25" customHeight="1"/>
    <row r="203" ht="17.25" customHeight="1"/>
    <row r="204" ht="17.25" customHeight="1"/>
    <row r="205" ht="17.25" customHeight="1"/>
    <row r="206" ht="17.25" customHeight="1"/>
    <row r="207" ht="17.25" customHeight="1"/>
    <row r="208" ht="17.25" customHeight="1"/>
    <row r="209" ht="17.25" customHeight="1"/>
    <row r="210" ht="17.25" customHeight="1"/>
    <row r="211" ht="17.25" customHeight="1"/>
    <row r="212" ht="17.25" customHeight="1"/>
    <row r="213" ht="17.25" customHeight="1"/>
    <row r="214" ht="17.25" customHeight="1"/>
    <row r="215" ht="17.25" customHeight="1"/>
    <row r="216" ht="17.25" customHeight="1"/>
    <row r="217" ht="17.25" customHeight="1"/>
    <row r="218" ht="17.25" customHeight="1"/>
    <row r="219" ht="17.25" customHeight="1"/>
    <row r="220" ht="17.25" customHeight="1"/>
    <row r="221" ht="17.25" customHeight="1"/>
    <row r="222" ht="17.25" customHeight="1"/>
    <row r="223" ht="17.25" customHeight="1"/>
    <row r="224" ht="17.25" customHeight="1"/>
    <row r="225" ht="17.25" customHeight="1"/>
    <row r="226" ht="17.25" customHeight="1"/>
    <row r="227" ht="17.25" customHeight="1"/>
    <row r="228" ht="17.25" customHeight="1"/>
    <row r="229" ht="17.25" customHeight="1"/>
    <row r="230" ht="17.25" customHeight="1"/>
    <row r="231" ht="17.25" customHeight="1"/>
    <row r="232" ht="17.25" customHeight="1"/>
    <row r="233" ht="17.25" customHeight="1"/>
    <row r="234" ht="17.25" customHeight="1"/>
    <row r="235" ht="17.25" customHeight="1"/>
    <row r="236" ht="17.25" customHeight="1"/>
    <row r="237" ht="17.25" customHeight="1"/>
    <row r="238" ht="17.25" customHeight="1"/>
    <row r="239" ht="17.25" customHeight="1"/>
    <row r="240" ht="17.25" customHeight="1"/>
    <row r="241" ht="17.25" customHeight="1"/>
    <row r="242" ht="17.25" customHeight="1"/>
    <row r="243" ht="17.25" customHeight="1"/>
    <row r="244" ht="17.25" customHeight="1"/>
    <row r="245" ht="17.25" customHeight="1"/>
    <row r="246" ht="17.25" customHeight="1"/>
    <row r="247" ht="17.25" customHeight="1"/>
    <row r="248" ht="17.25" customHeight="1"/>
    <row r="249" ht="17.25" customHeight="1"/>
    <row r="250" ht="17.25" customHeight="1"/>
    <row r="251" ht="17.25" customHeight="1"/>
    <row r="252" ht="17.25" customHeight="1"/>
    <row r="253" ht="17.25" customHeight="1"/>
    <row r="254" ht="17.25" customHeight="1"/>
    <row r="255" ht="17.25" customHeight="1"/>
    <row r="256" ht="17.25" customHeight="1"/>
    <row r="257" ht="17.25" customHeight="1"/>
    <row r="258" ht="17.25" customHeight="1"/>
    <row r="259" ht="17.25" customHeight="1"/>
    <row r="260" ht="17.25" customHeight="1"/>
    <row r="261" ht="17.25" customHeight="1"/>
    <row r="262" ht="17.25" customHeight="1"/>
    <row r="263" ht="17.25" customHeight="1"/>
    <row r="264" ht="17.25" customHeight="1"/>
    <row r="265" ht="17.25" customHeight="1"/>
    <row r="266" ht="17.25" customHeight="1"/>
    <row r="267" ht="17.25" customHeight="1"/>
    <row r="268" ht="17.25" customHeight="1"/>
    <row r="269" ht="17.25" customHeight="1"/>
    <row r="270" ht="17.25" customHeight="1"/>
    <row r="271" ht="17.25" customHeight="1"/>
    <row r="272" ht="17.25" customHeight="1"/>
    <row r="273" ht="17.25" customHeight="1"/>
    <row r="274" ht="17.25" customHeight="1"/>
    <row r="275" ht="17.25" customHeight="1"/>
    <row r="276" ht="17.25" customHeight="1"/>
    <row r="277" ht="17.25" customHeight="1"/>
    <row r="278" ht="17.25" customHeight="1"/>
    <row r="279" ht="17.25" customHeight="1"/>
    <row r="280" ht="17.25" customHeight="1"/>
    <row r="281" ht="17.25" customHeight="1"/>
    <row r="282" ht="17.25" customHeight="1"/>
    <row r="283" ht="17.25" customHeight="1"/>
    <row r="284" ht="17.25" customHeight="1"/>
    <row r="285" ht="17.25" customHeight="1"/>
    <row r="286" ht="17.25" customHeight="1"/>
    <row r="287" ht="17.25" customHeight="1"/>
    <row r="288" ht="17.25" customHeight="1"/>
    <row r="289" ht="17.25" customHeight="1"/>
    <row r="290" ht="17.25" customHeight="1"/>
    <row r="291" ht="17.25" customHeight="1"/>
    <row r="292" ht="17.25" customHeight="1"/>
    <row r="293" ht="17.25" customHeight="1"/>
    <row r="294" ht="17.25" customHeight="1"/>
    <row r="295" ht="17.25" customHeight="1"/>
    <row r="296" ht="17.25" customHeight="1"/>
    <row r="297" ht="17.25" customHeight="1"/>
    <row r="298" ht="17.25" customHeight="1"/>
    <row r="299" ht="17.25" customHeight="1"/>
    <row r="300" ht="17.25" customHeight="1"/>
    <row r="301" ht="17.25" customHeight="1"/>
    <row r="302" ht="17.25" customHeight="1"/>
    <row r="303" ht="17.25" customHeight="1"/>
    <row r="304" ht="17.25" customHeight="1"/>
    <row r="305" ht="17.25" customHeight="1"/>
    <row r="306" ht="17.25" customHeight="1"/>
    <row r="307" ht="17.25" customHeight="1"/>
    <row r="308" ht="17.25" customHeight="1"/>
    <row r="309" ht="17.25" customHeight="1"/>
    <row r="310" ht="17.25" customHeight="1"/>
    <row r="311" ht="17.25" customHeight="1"/>
    <row r="312" ht="17.25" customHeight="1"/>
    <row r="313" ht="17.25" customHeight="1"/>
    <row r="314" ht="17.25" customHeight="1"/>
    <row r="315" ht="17.25" customHeight="1"/>
    <row r="316" ht="17.25" customHeight="1"/>
    <row r="317" ht="17.25" customHeight="1"/>
    <row r="318" ht="17.25" customHeight="1"/>
    <row r="319" ht="17.25" customHeight="1"/>
    <row r="320" ht="17.25" customHeight="1"/>
    <row r="321" ht="17.25" customHeight="1"/>
    <row r="322" ht="17.25" customHeight="1"/>
    <row r="323" ht="17.25" customHeight="1"/>
    <row r="324" ht="17.25" customHeight="1"/>
    <row r="325" ht="17.25" customHeight="1"/>
    <row r="326" ht="17.25" customHeight="1"/>
    <row r="327" ht="17.25" customHeight="1"/>
    <row r="328" ht="17.25" customHeight="1"/>
    <row r="329" ht="17.25" customHeight="1"/>
    <row r="330" ht="17.25" customHeight="1"/>
    <row r="331" ht="17.25" customHeight="1"/>
    <row r="332" ht="17.25" customHeight="1"/>
    <row r="333" ht="17.25" customHeight="1"/>
    <row r="334" ht="17.25" customHeight="1"/>
    <row r="335" ht="17.25" customHeight="1"/>
    <row r="336" ht="17.25" customHeight="1"/>
    <row r="337" ht="17.25" customHeight="1"/>
    <row r="338" ht="17.25" customHeight="1"/>
    <row r="339" ht="17.25" customHeight="1"/>
    <row r="340" ht="17.25" customHeight="1"/>
    <row r="341" ht="17.25" customHeight="1"/>
    <row r="342" ht="17.25" customHeight="1"/>
    <row r="343" ht="17.25" customHeight="1"/>
    <row r="344" ht="17.25" customHeight="1"/>
    <row r="345" ht="17.25" customHeight="1"/>
    <row r="346" ht="17.25" customHeight="1"/>
    <row r="347" ht="17.25" customHeight="1"/>
    <row r="348" ht="17.25" customHeight="1"/>
    <row r="349" ht="17.25" customHeight="1"/>
    <row r="350" ht="17.25" customHeight="1"/>
    <row r="351" ht="17.25" customHeight="1"/>
    <row r="352" ht="17.25" customHeight="1"/>
    <row r="353" ht="17.25" customHeight="1"/>
    <row r="354" ht="17.25" customHeight="1"/>
    <row r="355" ht="17.25" customHeight="1"/>
  </sheetData>
  <printOptions horizontalCentered="1"/>
  <pageMargins left="0.59055118110236227" right="3.937007874015748E-2" top="0.59055118110236227" bottom="0.43307086614173229" header="0.11811023622047245" footer="0.11811023622047245"/>
  <pageSetup paperSize="9" scale="65" firstPageNumber="4" fitToHeight="2" pageOrder="overThenDown" orientation="portrait" useFirstPageNumber="1" r:id="rId1"/>
  <headerFooter alignWithMargins="0">
    <oddFooter>&amp;L&amp;"MetaNormalLF-Roman,Standard"&amp;10Statistisches Bundesamt,  Tabellen zu den UGR, Teil 1, 2018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4"/>
  <sheetViews>
    <sheetView workbookViewId="0"/>
  </sheetViews>
  <sheetFormatPr baseColWidth="10" defaultRowHeight="12.75"/>
  <cols>
    <col min="1" max="1" width="7.7109375" style="59" customWidth="1"/>
    <col min="2" max="2" width="61.28515625" style="59" customWidth="1"/>
    <col min="3" max="3" width="13.7109375" style="59" customWidth="1"/>
    <col min="4" max="4" width="8.7109375" style="59" customWidth="1"/>
    <col min="5" max="8" width="9.7109375" style="59" hidden="1" customWidth="1"/>
    <col min="9" max="9" width="8.7109375" style="59" customWidth="1"/>
    <col min="10" max="13" width="10.7109375" style="59" hidden="1" customWidth="1"/>
    <col min="14" max="14" width="8.7109375" style="59" customWidth="1"/>
    <col min="15" max="18" width="10.7109375" style="59" hidden="1" customWidth="1"/>
    <col min="19" max="21" width="8.7109375" style="59" customWidth="1"/>
    <col min="22" max="16384" width="11.42578125" style="59"/>
  </cols>
  <sheetData>
    <row r="1" spans="1:24" ht="20.100000000000001" customHeight="1">
      <c r="A1" s="206" t="s">
        <v>391</v>
      </c>
      <c r="H1" s="58"/>
      <c r="L1" s="206"/>
    </row>
    <row r="2" spans="1:24">
      <c r="A2" s="187"/>
    </row>
    <row r="3" spans="1:24">
      <c r="A3" s="188"/>
      <c r="B3" s="188"/>
      <c r="C3" s="188"/>
      <c r="D3" s="188"/>
      <c r="E3" s="188"/>
      <c r="F3" s="189"/>
      <c r="G3" s="189"/>
      <c r="H3" s="188"/>
      <c r="I3" s="188"/>
      <c r="J3" s="188"/>
      <c r="K3" s="189"/>
      <c r="L3" s="188"/>
      <c r="M3" s="188"/>
      <c r="N3" s="188"/>
      <c r="O3" s="188"/>
      <c r="P3" s="188"/>
      <c r="Q3" s="188"/>
      <c r="R3" s="188"/>
      <c r="S3" s="188"/>
      <c r="T3" s="188"/>
      <c r="U3" s="188"/>
    </row>
    <row r="4" spans="1:24" ht="27" customHeight="1">
      <c r="A4" s="190" t="s">
        <v>392</v>
      </c>
      <c r="B4" s="191" t="s">
        <v>393</v>
      </c>
      <c r="C4" s="192" t="s">
        <v>317</v>
      </c>
      <c r="D4" s="191">
        <v>2000</v>
      </c>
      <c r="E4" s="193">
        <v>2001</v>
      </c>
      <c r="F4" s="193">
        <v>2002</v>
      </c>
      <c r="G4" s="193">
        <v>2003</v>
      </c>
      <c r="H4" s="192">
        <v>2004</v>
      </c>
      <c r="I4" s="191">
        <v>2005</v>
      </c>
      <c r="J4" s="193">
        <v>2006</v>
      </c>
      <c r="K4" s="194">
        <v>2007</v>
      </c>
      <c r="L4" s="237">
        <v>2008</v>
      </c>
      <c r="M4" s="194">
        <v>2009</v>
      </c>
      <c r="N4" s="194">
        <v>2010</v>
      </c>
      <c r="O4" s="194">
        <v>2011</v>
      </c>
      <c r="P4" s="195" t="s">
        <v>394</v>
      </c>
      <c r="Q4" s="194" t="s">
        <v>395</v>
      </c>
      <c r="R4" s="195" t="s">
        <v>396</v>
      </c>
      <c r="S4" s="194" t="s">
        <v>397</v>
      </c>
      <c r="T4" s="195" t="s">
        <v>468</v>
      </c>
      <c r="U4" s="238" t="s">
        <v>467</v>
      </c>
      <c r="V4" s="189"/>
      <c r="X4" s="189"/>
    </row>
    <row r="5" spans="1:24" ht="15" customHeight="1">
      <c r="A5" s="196" t="s">
        <v>398</v>
      </c>
      <c r="B5" s="197" t="s">
        <v>399</v>
      </c>
      <c r="C5" s="80" t="s">
        <v>400</v>
      </c>
      <c r="D5" s="198">
        <v>110.41200000000001</v>
      </c>
      <c r="E5" s="198">
        <v>110.03</v>
      </c>
      <c r="F5" s="198">
        <v>107.17999999999999</v>
      </c>
      <c r="G5" s="198">
        <v>104.58199999999999</v>
      </c>
      <c r="H5" s="198">
        <v>105.63399999999999</v>
      </c>
      <c r="I5" s="198">
        <v>104.56800000000001</v>
      </c>
      <c r="J5" s="198">
        <v>103.78599999999999</v>
      </c>
      <c r="K5" s="198">
        <v>101.06399999999999</v>
      </c>
      <c r="L5" s="198">
        <v>98.984000000000009</v>
      </c>
      <c r="M5" s="198">
        <v>99.390000000000015</v>
      </c>
      <c r="N5" s="198">
        <v>98.05</v>
      </c>
      <c r="O5" s="198">
        <v>96.5</v>
      </c>
      <c r="P5" s="198">
        <v>96.847999999999999</v>
      </c>
      <c r="Q5" s="198">
        <v>98.936000000000007</v>
      </c>
      <c r="R5" s="198">
        <v>97.176000000000016</v>
      </c>
      <c r="S5" s="198" t="s">
        <v>350</v>
      </c>
      <c r="T5" s="198" t="s">
        <v>350</v>
      </c>
      <c r="U5" s="199" t="s">
        <v>350</v>
      </c>
      <c r="X5" s="189"/>
    </row>
    <row r="6" spans="1:24" ht="15" customHeight="1">
      <c r="A6" s="196" t="s">
        <v>401</v>
      </c>
      <c r="B6" s="197" t="s">
        <v>402</v>
      </c>
      <c r="C6" s="80" t="s">
        <v>322</v>
      </c>
      <c r="D6" s="209" t="s">
        <v>352</v>
      </c>
      <c r="E6" s="210">
        <v>3.5725367543115638</v>
      </c>
      <c r="F6" s="211" t="s">
        <v>352</v>
      </c>
      <c r="G6" s="210">
        <v>4.2990181091251172</v>
      </c>
      <c r="H6" s="211" t="s">
        <v>352</v>
      </c>
      <c r="I6" s="210">
        <v>4.5932833192448577</v>
      </c>
      <c r="J6" s="211" t="s">
        <v>352</v>
      </c>
      <c r="K6" s="210">
        <v>5.0793073143686263</v>
      </c>
      <c r="L6" s="211" t="s">
        <v>352</v>
      </c>
      <c r="M6" s="211" t="s">
        <v>352</v>
      </c>
      <c r="N6" s="210">
        <v>5.6362547892720309</v>
      </c>
      <c r="O6" s="211" t="s">
        <v>352</v>
      </c>
      <c r="P6" s="210">
        <v>5.7609810827188568</v>
      </c>
      <c r="Q6" s="210">
        <v>6.04</v>
      </c>
      <c r="R6" s="210">
        <v>6.18</v>
      </c>
      <c r="S6" s="210">
        <v>6.34</v>
      </c>
      <c r="T6" s="210">
        <v>6.82</v>
      </c>
      <c r="U6" s="210">
        <v>6.8</v>
      </c>
      <c r="X6" s="189"/>
    </row>
    <row r="7" spans="1:24" ht="15" customHeight="1">
      <c r="A7" s="196" t="s">
        <v>403</v>
      </c>
      <c r="B7" s="197" t="s">
        <v>404</v>
      </c>
      <c r="C7" s="80" t="s">
        <v>374</v>
      </c>
      <c r="D7" s="208" t="s">
        <v>352</v>
      </c>
      <c r="E7" s="208" t="s">
        <v>352</v>
      </c>
      <c r="F7" s="208" t="s">
        <v>352</v>
      </c>
      <c r="G7" s="208" t="s">
        <v>352</v>
      </c>
      <c r="H7" s="208" t="s">
        <v>352</v>
      </c>
      <c r="I7" s="212">
        <v>100</v>
      </c>
      <c r="J7" s="198">
        <v>99.575935460070781</v>
      </c>
      <c r="K7" s="198">
        <v>96.30313371834913</v>
      </c>
      <c r="L7" s="198">
        <v>93.632350513033686</v>
      </c>
      <c r="M7" s="198">
        <v>88.036593651442985</v>
      </c>
      <c r="N7" s="198">
        <v>91.116425827403944</v>
      </c>
      <c r="O7" s="198">
        <v>89.426190014338232</v>
      </c>
      <c r="P7" s="198">
        <v>86.436490558595111</v>
      </c>
      <c r="Q7" s="198">
        <v>86.332482770845019</v>
      </c>
      <c r="R7" s="198">
        <v>83.292975037670175</v>
      </c>
      <c r="S7" s="198">
        <v>83.538936212354685</v>
      </c>
      <c r="T7" s="198">
        <v>82.49884888249278</v>
      </c>
      <c r="U7" s="199" t="s">
        <v>350</v>
      </c>
      <c r="X7" s="189"/>
    </row>
    <row r="8" spans="1:24" ht="15" customHeight="1">
      <c r="A8" s="200" t="s">
        <v>405</v>
      </c>
      <c r="B8" s="197" t="s">
        <v>406</v>
      </c>
      <c r="C8" s="80" t="s">
        <v>407</v>
      </c>
      <c r="D8" s="208" t="s">
        <v>352</v>
      </c>
      <c r="E8" s="208" t="s">
        <v>352</v>
      </c>
      <c r="F8" s="208" t="s">
        <v>352</v>
      </c>
      <c r="G8" s="208" t="s">
        <v>352</v>
      </c>
      <c r="H8" s="208" t="s">
        <v>352</v>
      </c>
      <c r="I8" s="208" t="s">
        <v>352</v>
      </c>
      <c r="J8" s="208" t="s">
        <v>352</v>
      </c>
      <c r="K8" s="198">
        <v>50.1</v>
      </c>
      <c r="L8" s="198">
        <v>25.1</v>
      </c>
      <c r="M8" s="198">
        <v>28.5</v>
      </c>
      <c r="N8" s="198">
        <v>28.9</v>
      </c>
      <c r="O8" s="198">
        <v>36.6</v>
      </c>
      <c r="P8" s="198">
        <v>12.2</v>
      </c>
      <c r="Q8" s="198">
        <v>14.3</v>
      </c>
      <c r="R8" s="198">
        <v>12.4</v>
      </c>
      <c r="S8" s="198">
        <v>4.3</v>
      </c>
      <c r="T8" s="199" t="s">
        <v>350</v>
      </c>
      <c r="U8" s="199" t="s">
        <v>350</v>
      </c>
      <c r="X8" s="189"/>
    </row>
    <row r="9" spans="1:24" ht="15" customHeight="1">
      <c r="A9" s="200" t="s">
        <v>408</v>
      </c>
      <c r="B9" s="197" t="s">
        <v>409</v>
      </c>
      <c r="C9" s="80" t="s">
        <v>322</v>
      </c>
      <c r="D9" s="210">
        <v>28.506787330316754</v>
      </c>
      <c r="E9" s="210">
        <v>29.223744292237427</v>
      </c>
      <c r="F9" s="210">
        <v>26.785714285714292</v>
      </c>
      <c r="G9" s="210">
        <v>31.1111111111111</v>
      </c>
      <c r="H9" s="210">
        <v>32.000000000000014</v>
      </c>
      <c r="I9" s="210">
        <v>30.522088353413665</v>
      </c>
      <c r="J9" s="210">
        <v>34.024896265560173</v>
      </c>
      <c r="K9" s="210">
        <v>31.174089068825921</v>
      </c>
      <c r="L9" s="210">
        <v>32.911392405063282</v>
      </c>
      <c r="M9" s="210">
        <v>33.333333333333343</v>
      </c>
      <c r="N9" s="210">
        <v>31.872509960159348</v>
      </c>
      <c r="O9" s="210">
        <v>37.944664031620555</v>
      </c>
      <c r="P9" s="210">
        <v>35.390946502057602</v>
      </c>
      <c r="Q9" s="210">
        <v>35.887096774193552</v>
      </c>
      <c r="R9" s="210">
        <v>35.08064516129032</v>
      </c>
      <c r="S9" s="210">
        <v>30.204081632653057</v>
      </c>
      <c r="T9" s="210">
        <v>36.947791164658632</v>
      </c>
      <c r="U9" s="199" t="s">
        <v>350</v>
      </c>
      <c r="X9" s="189"/>
    </row>
    <row r="10" spans="1:24" ht="15" customHeight="1">
      <c r="A10" s="200" t="s">
        <v>410</v>
      </c>
      <c r="B10" s="197" t="s">
        <v>411</v>
      </c>
      <c r="C10" s="80" t="s">
        <v>322</v>
      </c>
      <c r="D10" s="208" t="s">
        <v>352</v>
      </c>
      <c r="E10" s="208" t="s">
        <v>352</v>
      </c>
      <c r="F10" s="208" t="s">
        <v>352</v>
      </c>
      <c r="G10" s="208" t="s">
        <v>352</v>
      </c>
      <c r="H10" s="208" t="s">
        <v>352</v>
      </c>
      <c r="I10" s="208" t="s">
        <v>352</v>
      </c>
      <c r="J10" s="208" t="s">
        <v>352</v>
      </c>
      <c r="K10" s="208" t="s">
        <v>352</v>
      </c>
      <c r="L10" s="210">
        <v>81.837476066144475</v>
      </c>
      <c r="M10" s="210">
        <v>82.530323144104813</v>
      </c>
      <c r="N10" s="210">
        <v>81.65741852487136</v>
      </c>
      <c r="O10" s="210">
        <v>81.971713810316146</v>
      </c>
      <c r="P10" s="210">
        <v>80.952658008658005</v>
      </c>
      <c r="Q10" s="210">
        <v>81.411116666666658</v>
      </c>
      <c r="R10" s="210">
        <v>81.821321266968326</v>
      </c>
      <c r="S10" s="210">
        <v>81</v>
      </c>
      <c r="T10" s="213" t="s">
        <v>350</v>
      </c>
      <c r="U10" s="199" t="s">
        <v>350</v>
      </c>
      <c r="X10" s="189"/>
    </row>
    <row r="11" spans="1:24" ht="15" customHeight="1">
      <c r="A11" s="196" t="s">
        <v>412</v>
      </c>
      <c r="B11" s="197" t="s">
        <v>413</v>
      </c>
      <c r="C11" s="80" t="s">
        <v>414</v>
      </c>
      <c r="D11" s="208" t="s">
        <v>352</v>
      </c>
      <c r="E11" s="208" t="s">
        <v>352</v>
      </c>
      <c r="F11" s="208" t="s">
        <v>352</v>
      </c>
      <c r="G11" s="208" t="s">
        <v>352</v>
      </c>
      <c r="H11" s="208" t="s">
        <v>352</v>
      </c>
      <c r="I11" s="208" t="s">
        <v>352</v>
      </c>
      <c r="J11" s="208" t="s">
        <v>352</v>
      </c>
      <c r="K11" s="208" t="s">
        <v>352</v>
      </c>
      <c r="L11" s="212">
        <v>100</v>
      </c>
      <c r="M11" s="198">
        <v>99.758818293172197</v>
      </c>
      <c r="N11" s="198">
        <v>96.639661547736296</v>
      </c>
      <c r="O11" s="198">
        <v>105.0080297482484</v>
      </c>
      <c r="P11" s="198">
        <v>105.08482920136638</v>
      </c>
      <c r="Q11" s="198">
        <v>102.60820509850217</v>
      </c>
      <c r="R11" s="198">
        <v>110.62500799541996</v>
      </c>
      <c r="S11" s="198">
        <v>110.02796958178067</v>
      </c>
      <c r="T11" s="198">
        <v>110.48257503931262</v>
      </c>
      <c r="U11" s="198">
        <v>109.61842832596278</v>
      </c>
      <c r="X11" s="189"/>
    </row>
    <row r="12" spans="1:24" ht="15" customHeight="1">
      <c r="A12" s="196" t="s">
        <v>415</v>
      </c>
      <c r="B12" s="197" t="s">
        <v>416</v>
      </c>
      <c r="C12" s="80" t="s">
        <v>414</v>
      </c>
      <c r="D12" s="208" t="s">
        <v>352</v>
      </c>
      <c r="E12" s="208" t="s">
        <v>352</v>
      </c>
      <c r="F12" s="208" t="s">
        <v>352</v>
      </c>
      <c r="G12" s="208" t="s">
        <v>352</v>
      </c>
      <c r="H12" s="208" t="s">
        <v>352</v>
      </c>
      <c r="I12" s="208" t="s">
        <v>352</v>
      </c>
      <c r="J12" s="208" t="s">
        <v>352</v>
      </c>
      <c r="K12" s="208" t="s">
        <v>352</v>
      </c>
      <c r="L12" s="212">
        <v>100</v>
      </c>
      <c r="M12" s="198">
        <v>94.097086515620049</v>
      </c>
      <c r="N12" s="198">
        <v>98.866940611607603</v>
      </c>
      <c r="O12" s="198">
        <v>94.573230836585793</v>
      </c>
      <c r="P12" s="198">
        <v>93.514271719496591</v>
      </c>
      <c r="Q12" s="198">
        <v>96.118980820443184</v>
      </c>
      <c r="R12" s="198">
        <v>91.654203336859368</v>
      </c>
      <c r="S12" s="198">
        <v>92.223916735311505</v>
      </c>
      <c r="T12" s="198">
        <v>93.817192095009887</v>
      </c>
      <c r="U12" s="198">
        <v>94.539106309332084</v>
      </c>
      <c r="X12" s="189"/>
    </row>
    <row r="13" spans="1:24" ht="15" customHeight="1">
      <c r="A13" s="196" t="s">
        <v>417</v>
      </c>
      <c r="B13" s="197" t="s">
        <v>418</v>
      </c>
      <c r="C13" s="80" t="s">
        <v>322</v>
      </c>
      <c r="D13" s="210">
        <v>3.7</v>
      </c>
      <c r="E13" s="210">
        <v>4</v>
      </c>
      <c r="F13" s="210">
        <v>4.4000000000000004</v>
      </c>
      <c r="G13" s="210">
        <v>5.8</v>
      </c>
      <c r="H13" s="210">
        <v>6.5</v>
      </c>
      <c r="I13" s="210">
        <v>7.2</v>
      </c>
      <c r="J13" s="210">
        <v>8.4</v>
      </c>
      <c r="K13" s="210">
        <v>10.199999999999999</v>
      </c>
      <c r="L13" s="210">
        <v>9.9</v>
      </c>
      <c r="M13" s="210">
        <v>10.4</v>
      </c>
      <c r="N13" s="210">
        <v>11.4</v>
      </c>
      <c r="O13" s="210">
        <v>12.5</v>
      </c>
      <c r="P13" s="210">
        <v>13.8</v>
      </c>
      <c r="Q13" s="210">
        <v>13.9</v>
      </c>
      <c r="R13" s="210">
        <v>14.3</v>
      </c>
      <c r="S13" s="210">
        <v>15</v>
      </c>
      <c r="T13" s="210">
        <v>14.8</v>
      </c>
      <c r="U13" s="210">
        <v>15.6</v>
      </c>
      <c r="X13" s="189"/>
    </row>
    <row r="14" spans="1:24" ht="15" customHeight="1">
      <c r="A14" s="196" t="s">
        <v>419</v>
      </c>
      <c r="B14" s="197" t="s">
        <v>420</v>
      </c>
      <c r="C14" s="80" t="s">
        <v>322</v>
      </c>
      <c r="D14" s="210">
        <v>6.3</v>
      </c>
      <c r="E14" s="210">
        <v>6.6</v>
      </c>
      <c r="F14" s="210">
        <v>7.7</v>
      </c>
      <c r="G14" s="210">
        <v>7.7</v>
      </c>
      <c r="H14" s="210">
        <v>9.4</v>
      </c>
      <c r="I14" s="210">
        <v>10.199999999999999</v>
      </c>
      <c r="J14" s="210">
        <v>11.6</v>
      </c>
      <c r="K14" s="210">
        <v>14.3</v>
      </c>
      <c r="L14" s="210">
        <v>15.2</v>
      </c>
      <c r="M14" s="210">
        <v>16.399999999999999</v>
      </c>
      <c r="N14" s="210">
        <v>17</v>
      </c>
      <c r="O14" s="210">
        <v>20.3</v>
      </c>
      <c r="P14" s="210">
        <v>23.5</v>
      </c>
      <c r="Q14" s="210">
        <v>25.1</v>
      </c>
      <c r="R14" s="210">
        <v>27.4</v>
      </c>
      <c r="S14" s="210">
        <v>31.5</v>
      </c>
      <c r="T14" s="210">
        <v>31.6</v>
      </c>
      <c r="U14" s="210">
        <v>36</v>
      </c>
      <c r="X14" s="189"/>
    </row>
    <row r="15" spans="1:24" ht="15" customHeight="1">
      <c r="A15" s="207" t="s">
        <v>469</v>
      </c>
      <c r="B15" s="197" t="s">
        <v>523</v>
      </c>
      <c r="C15" s="80" t="s">
        <v>376</v>
      </c>
      <c r="D15" s="212">
        <v>100</v>
      </c>
      <c r="E15" s="212">
        <v>104</v>
      </c>
      <c r="F15" s="212">
        <v>110</v>
      </c>
      <c r="G15" s="212">
        <v>108</v>
      </c>
      <c r="H15" s="212">
        <v>108</v>
      </c>
      <c r="I15" s="212">
        <v>109</v>
      </c>
      <c r="J15" s="212">
        <v>108</v>
      </c>
      <c r="K15" s="212">
        <v>111</v>
      </c>
      <c r="L15" s="212">
        <v>115</v>
      </c>
      <c r="M15" s="212">
        <v>122</v>
      </c>
      <c r="N15" s="212">
        <v>117</v>
      </c>
      <c r="O15" s="212">
        <v>115</v>
      </c>
      <c r="P15" s="212">
        <v>121</v>
      </c>
      <c r="Q15" s="212">
        <v>122</v>
      </c>
      <c r="R15" s="212">
        <v>126</v>
      </c>
      <c r="S15" s="199" t="s">
        <v>350</v>
      </c>
      <c r="T15" s="199" t="s">
        <v>350</v>
      </c>
      <c r="U15" s="199" t="s">
        <v>350</v>
      </c>
      <c r="X15" s="189"/>
    </row>
    <row r="16" spans="1:24" ht="15" customHeight="1">
      <c r="A16" s="196" t="s">
        <v>421</v>
      </c>
      <c r="B16" s="197" t="s">
        <v>422</v>
      </c>
      <c r="C16" s="80" t="s">
        <v>322</v>
      </c>
      <c r="D16" s="214">
        <v>1.5417107650438464</v>
      </c>
      <c r="E16" s="214">
        <v>-3.1115902470353469</v>
      </c>
      <c r="F16" s="214">
        <v>-3.9442083203201026</v>
      </c>
      <c r="G16" s="214">
        <v>-4.1756152931425889</v>
      </c>
      <c r="H16" s="214">
        <v>-3.7407844553469976</v>
      </c>
      <c r="I16" s="214">
        <v>-3.4169397529619361</v>
      </c>
      <c r="J16" s="214">
        <v>-1.721508409067168</v>
      </c>
      <c r="K16" s="214">
        <v>0.18724907787985981</v>
      </c>
      <c r="L16" s="214">
        <v>-0.17687196983300413</v>
      </c>
      <c r="M16" s="214">
        <v>-3.2349976425447515</v>
      </c>
      <c r="N16" s="214">
        <v>-4.2209871088269262</v>
      </c>
      <c r="O16" s="214">
        <v>-0.95678327266270091</v>
      </c>
      <c r="P16" s="214">
        <v>-3.368065374547722E-2</v>
      </c>
      <c r="Q16" s="214">
        <v>-0.14036316802536233</v>
      </c>
      <c r="R16" s="214">
        <v>0.56806155332999841</v>
      </c>
      <c r="S16" s="214">
        <v>0.78245639353725671</v>
      </c>
      <c r="T16" s="214">
        <v>0.90975551863280313</v>
      </c>
      <c r="U16" s="214">
        <v>1.0376707939975713</v>
      </c>
      <c r="X16" s="189"/>
    </row>
    <row r="17" spans="1:24" ht="15" customHeight="1">
      <c r="A17" s="196" t="s">
        <v>423</v>
      </c>
      <c r="B17" s="197" t="s">
        <v>524</v>
      </c>
      <c r="C17" s="80" t="s">
        <v>322</v>
      </c>
      <c r="D17" s="215" t="s">
        <v>352</v>
      </c>
      <c r="E17" s="215" t="s">
        <v>352</v>
      </c>
      <c r="F17" s="215" t="s">
        <v>352</v>
      </c>
      <c r="G17" s="215" t="s">
        <v>352</v>
      </c>
      <c r="H17" s="215" t="s">
        <v>352</v>
      </c>
      <c r="I17" s="214">
        <v>-2.0193280342567705</v>
      </c>
      <c r="J17" s="214">
        <v>-1.6316416253668846</v>
      </c>
      <c r="K17" s="214">
        <v>-0.72882484014146054</v>
      </c>
      <c r="L17" s="214">
        <v>-0.69120182442505129</v>
      </c>
      <c r="M17" s="214">
        <v>-0.30253001011975744</v>
      </c>
      <c r="N17" s="214">
        <v>-1.9258769377982166</v>
      </c>
      <c r="O17" s="214">
        <v>-1.0761868418717582</v>
      </c>
      <c r="P17" s="214">
        <v>0.24193552065450194</v>
      </c>
      <c r="Q17" s="214">
        <v>0.6387141533304278</v>
      </c>
      <c r="R17" s="214">
        <v>1.3184163915147438</v>
      </c>
      <c r="S17" s="214">
        <v>1.1757480395720821</v>
      </c>
      <c r="T17" s="214">
        <v>1.2664960999435109</v>
      </c>
      <c r="U17" s="214">
        <v>1.4796791882102709</v>
      </c>
      <c r="X17" s="189"/>
    </row>
    <row r="18" spans="1:24" ht="15" customHeight="1">
      <c r="A18" s="196" t="s">
        <v>424</v>
      </c>
      <c r="B18" s="197" t="s">
        <v>525</v>
      </c>
      <c r="C18" s="80" t="s">
        <v>322</v>
      </c>
      <c r="D18" s="210">
        <v>58.9</v>
      </c>
      <c r="E18" s="210">
        <v>57.7</v>
      </c>
      <c r="F18" s="210">
        <v>59.4</v>
      </c>
      <c r="G18" s="210">
        <v>63.1</v>
      </c>
      <c r="H18" s="210">
        <v>64.8</v>
      </c>
      <c r="I18" s="210">
        <v>67</v>
      </c>
      <c r="J18" s="210">
        <v>66.5</v>
      </c>
      <c r="K18" s="210">
        <v>63.7</v>
      </c>
      <c r="L18" s="210">
        <v>65.2</v>
      </c>
      <c r="M18" s="210">
        <v>72.599999999999994</v>
      </c>
      <c r="N18" s="210">
        <v>81</v>
      </c>
      <c r="O18" s="210">
        <v>78.599999999999994</v>
      </c>
      <c r="P18" s="210">
        <v>79.900000000000006</v>
      </c>
      <c r="Q18" s="210">
        <v>77.400000000000006</v>
      </c>
      <c r="R18" s="210">
        <v>74.5</v>
      </c>
      <c r="S18" s="210">
        <v>70.8</v>
      </c>
      <c r="T18" s="210">
        <v>67.900000000000006</v>
      </c>
      <c r="U18" s="210">
        <v>63.9</v>
      </c>
      <c r="X18" s="189"/>
    </row>
    <row r="19" spans="1:24" ht="15" customHeight="1">
      <c r="A19" s="207" t="s">
        <v>470</v>
      </c>
      <c r="B19" s="197" t="s">
        <v>425</v>
      </c>
      <c r="C19" s="80" t="s">
        <v>322</v>
      </c>
      <c r="D19" s="210">
        <v>22.987980042334442</v>
      </c>
      <c r="E19" s="210">
        <v>21.67566575681813</v>
      </c>
      <c r="F19" s="210">
        <v>20.038926532958552</v>
      </c>
      <c r="G19" s="210">
        <v>19.508441137256309</v>
      </c>
      <c r="H19" s="210">
        <v>19.156529934555319</v>
      </c>
      <c r="I19" s="210">
        <v>19.069434906947833</v>
      </c>
      <c r="J19" s="210">
        <v>19.821205473728192</v>
      </c>
      <c r="K19" s="210">
        <v>20.116384095367319</v>
      </c>
      <c r="L19" s="210">
        <v>20.330283323053862</v>
      </c>
      <c r="M19" s="210">
        <v>19.161274326499424</v>
      </c>
      <c r="N19" s="210">
        <v>19.435555762269093</v>
      </c>
      <c r="O19" s="210">
        <v>20.26624789132558</v>
      </c>
      <c r="P19" s="210">
        <v>20.112172166510771</v>
      </c>
      <c r="Q19" s="210">
        <v>19.69938858695652</v>
      </c>
      <c r="R19" s="210">
        <v>19.994248942520052</v>
      </c>
      <c r="S19" s="210">
        <v>19.86021004572201</v>
      </c>
      <c r="T19" s="210">
        <v>20.06579634464752</v>
      </c>
      <c r="U19" s="210">
        <v>20.312875685769555</v>
      </c>
      <c r="X19" s="189"/>
    </row>
    <row r="20" spans="1:24" ht="15" customHeight="1">
      <c r="A20" s="207" t="s">
        <v>471</v>
      </c>
      <c r="B20" s="197" t="s">
        <v>426</v>
      </c>
      <c r="C20" s="80" t="s">
        <v>427</v>
      </c>
      <c r="D20" s="198">
        <v>28.956</v>
      </c>
      <c r="E20" s="198">
        <v>29.425000000000001</v>
      </c>
      <c r="F20" s="198">
        <v>29.402999999999999</v>
      </c>
      <c r="G20" s="198">
        <v>29.204999999999998</v>
      </c>
      <c r="H20" s="198">
        <v>29.58</v>
      </c>
      <c r="I20" s="198">
        <v>29.832999999999998</v>
      </c>
      <c r="J20" s="198">
        <v>30.998999999999999</v>
      </c>
      <c r="K20" s="198">
        <v>32.081000000000003</v>
      </c>
      <c r="L20" s="198">
        <v>32.520000000000003</v>
      </c>
      <c r="M20" s="198">
        <v>30.8</v>
      </c>
      <c r="N20" s="198">
        <v>32.136000000000003</v>
      </c>
      <c r="O20" s="198">
        <v>33.316000000000003</v>
      </c>
      <c r="P20" s="198">
        <v>33.417000000000002</v>
      </c>
      <c r="Q20" s="198">
        <v>33.488999999999997</v>
      </c>
      <c r="R20" s="198">
        <v>34.076000000000001</v>
      </c>
      <c r="S20" s="198">
        <v>34.369999999999997</v>
      </c>
      <c r="T20" s="198">
        <v>34.857999999999997</v>
      </c>
      <c r="U20" s="198">
        <v>35.476999999999997</v>
      </c>
      <c r="X20" s="189"/>
    </row>
    <row r="21" spans="1:24" ht="15" customHeight="1">
      <c r="A21" s="196" t="s">
        <v>428</v>
      </c>
      <c r="B21" s="197" t="s">
        <v>526</v>
      </c>
      <c r="C21" s="80" t="s">
        <v>429</v>
      </c>
      <c r="D21" s="212">
        <v>129.1</v>
      </c>
      <c r="E21" s="212">
        <v>128.30000000000001</v>
      </c>
      <c r="F21" s="212">
        <v>123.1</v>
      </c>
      <c r="G21" s="212">
        <v>115.1</v>
      </c>
      <c r="H21" s="212">
        <v>115.1</v>
      </c>
      <c r="I21" s="212">
        <v>114.3</v>
      </c>
      <c r="J21" s="212">
        <v>113.3</v>
      </c>
      <c r="K21" s="212">
        <v>112.8</v>
      </c>
      <c r="L21" s="212">
        <v>103.8</v>
      </c>
      <c r="M21" s="212">
        <v>93.9</v>
      </c>
      <c r="N21" s="212">
        <v>86.6</v>
      </c>
      <c r="O21" s="212">
        <v>80.900000000000006</v>
      </c>
      <c r="P21" s="212">
        <v>74.400000000000006</v>
      </c>
      <c r="Q21" s="212">
        <v>72.599999999999994</v>
      </c>
      <c r="R21" s="212">
        <v>69.2</v>
      </c>
      <c r="S21" s="212">
        <v>66.099999999999994</v>
      </c>
      <c r="T21" s="199" t="s">
        <v>350</v>
      </c>
      <c r="U21" s="199" t="s">
        <v>350</v>
      </c>
      <c r="X21" s="189"/>
    </row>
    <row r="22" spans="1:24" ht="15" customHeight="1">
      <c r="A22" s="196" t="s">
        <v>430</v>
      </c>
      <c r="B22" s="197" t="s">
        <v>527</v>
      </c>
      <c r="C22" s="80" t="s">
        <v>431</v>
      </c>
      <c r="D22" s="208" t="s">
        <v>352</v>
      </c>
      <c r="E22" s="208" t="s">
        <v>352</v>
      </c>
      <c r="F22" s="208" t="s">
        <v>352</v>
      </c>
      <c r="G22" s="208" t="s">
        <v>352</v>
      </c>
      <c r="H22" s="201">
        <v>-5.0958542649397405</v>
      </c>
      <c r="I22" s="201">
        <v>-4.9705094548255335</v>
      </c>
      <c r="J22" s="201">
        <v>-4.8483722748692824</v>
      </c>
      <c r="K22" s="201">
        <v>-4.7275170653836023</v>
      </c>
      <c r="L22" s="201">
        <v>-4.6092149588748317</v>
      </c>
      <c r="M22" s="201">
        <v>-4.3300228478796887</v>
      </c>
      <c r="N22" s="201">
        <v>-4.03548469319687</v>
      </c>
      <c r="O22" s="201">
        <v>-4.222514678534913</v>
      </c>
      <c r="P22" s="201">
        <v>-3.7982791069681623</v>
      </c>
      <c r="Q22" s="201">
        <v>-3.6362808941077853</v>
      </c>
      <c r="R22" s="201">
        <v>-3.693045076892735</v>
      </c>
      <c r="S22" s="201">
        <v>-2.8763849555183474</v>
      </c>
      <c r="T22" s="199" t="s">
        <v>350</v>
      </c>
      <c r="U22" s="199" t="s">
        <v>350</v>
      </c>
      <c r="X22" s="189"/>
    </row>
    <row r="23" spans="1:24" ht="15" customHeight="1">
      <c r="A23" s="196" t="s">
        <v>432</v>
      </c>
      <c r="B23" s="197" t="s">
        <v>528</v>
      </c>
      <c r="C23" s="80" t="s">
        <v>376</v>
      </c>
      <c r="D23" s="212">
        <v>100</v>
      </c>
      <c r="E23" s="199">
        <v>99.149082402093512</v>
      </c>
      <c r="F23" s="199">
        <v>98.298164804187024</v>
      </c>
      <c r="G23" s="199">
        <v>97.447247206280537</v>
      </c>
      <c r="H23" s="199">
        <v>96.596329608374049</v>
      </c>
      <c r="I23" s="199">
        <v>95.727314057704959</v>
      </c>
      <c r="J23" s="199">
        <v>94.803130755351219</v>
      </c>
      <c r="K23" s="199">
        <v>93.923657077029659</v>
      </c>
      <c r="L23" s="199">
        <v>92.924145648365794</v>
      </c>
      <c r="M23" s="199">
        <v>92.14069103096675</v>
      </c>
      <c r="N23" s="199">
        <v>91.542805913837569</v>
      </c>
      <c r="O23" s="199">
        <v>90.806632131878217</v>
      </c>
      <c r="P23" s="199">
        <v>90.584638641474456</v>
      </c>
      <c r="Q23" s="199">
        <v>90.430924087468398</v>
      </c>
      <c r="R23" s="199">
        <v>90.360768176184209</v>
      </c>
      <c r="S23" s="199">
        <v>91.128873174683676</v>
      </c>
      <c r="T23" s="199">
        <v>91.191887586908436</v>
      </c>
      <c r="U23" s="199" t="s">
        <v>350</v>
      </c>
      <c r="X23" s="189"/>
    </row>
    <row r="24" spans="1:24" ht="15" customHeight="1">
      <c r="A24" s="196" t="s">
        <v>433</v>
      </c>
      <c r="B24" s="197" t="s">
        <v>529</v>
      </c>
      <c r="C24" s="80" t="s">
        <v>374</v>
      </c>
      <c r="D24" s="208" t="s">
        <v>352</v>
      </c>
      <c r="E24" s="208" t="s">
        <v>352</v>
      </c>
      <c r="F24" s="208" t="s">
        <v>352</v>
      </c>
      <c r="G24" s="208" t="s">
        <v>352</v>
      </c>
      <c r="H24" s="208" t="s">
        <v>352</v>
      </c>
      <c r="I24" s="212">
        <v>100</v>
      </c>
      <c r="J24" s="198">
        <v>104.97707881174487</v>
      </c>
      <c r="K24" s="198">
        <v>108.19066564893755</v>
      </c>
      <c r="L24" s="198">
        <v>106.88291941386977</v>
      </c>
      <c r="M24" s="198">
        <v>97.801328722771146</v>
      </c>
      <c r="N24" s="198">
        <v>103.27105379091115</v>
      </c>
      <c r="O24" s="198">
        <v>105.50350334325739</v>
      </c>
      <c r="P24" s="198">
        <v>102.80052205856462</v>
      </c>
      <c r="Q24" s="198">
        <v>103.93502976038117</v>
      </c>
      <c r="R24" s="198">
        <v>106.24551745001862</v>
      </c>
      <c r="S24" s="198">
        <v>108.05366602007661</v>
      </c>
      <c r="T24" s="198">
        <v>109.99767942629249</v>
      </c>
      <c r="U24" s="199" t="s">
        <v>350</v>
      </c>
      <c r="X24" s="189"/>
    </row>
    <row r="25" spans="1:24" ht="15" customHeight="1">
      <c r="A25" s="196" t="s">
        <v>434</v>
      </c>
      <c r="B25" s="197" t="s">
        <v>535</v>
      </c>
      <c r="C25" s="80" t="s">
        <v>374</v>
      </c>
      <c r="D25" s="208" t="s">
        <v>352</v>
      </c>
      <c r="E25" s="208" t="s">
        <v>352</v>
      </c>
      <c r="F25" s="208" t="s">
        <v>352</v>
      </c>
      <c r="G25" s="208" t="s">
        <v>352</v>
      </c>
      <c r="H25" s="208" t="s">
        <v>352</v>
      </c>
      <c r="I25" s="212">
        <v>100</v>
      </c>
      <c r="J25" s="198">
        <v>99.1631845876461</v>
      </c>
      <c r="K25" s="198">
        <v>98.419048939088981</v>
      </c>
      <c r="L25" s="198">
        <v>97.178783043874688</v>
      </c>
      <c r="M25" s="198">
        <v>98.084237204155883</v>
      </c>
      <c r="N25" s="198">
        <v>97.939712078245122</v>
      </c>
      <c r="O25" s="198">
        <v>98.539083950332738</v>
      </c>
      <c r="P25" s="198">
        <v>97.771107093310178</v>
      </c>
      <c r="Q25" s="198">
        <v>97.500033203559624</v>
      </c>
      <c r="R25" s="198">
        <v>98.196680305800243</v>
      </c>
      <c r="S25" s="198">
        <v>98.917132488736769</v>
      </c>
      <c r="T25" s="198">
        <v>98.856464793808556</v>
      </c>
      <c r="U25" s="199" t="s">
        <v>350</v>
      </c>
      <c r="X25" s="189"/>
    </row>
    <row r="26" spans="1:24" ht="15" customHeight="1">
      <c r="A26" s="196" t="s">
        <v>435</v>
      </c>
      <c r="B26" s="197" t="s">
        <v>536</v>
      </c>
      <c r="C26" s="80" t="s">
        <v>322</v>
      </c>
      <c r="D26" s="208" t="s">
        <v>352</v>
      </c>
      <c r="E26" s="208" t="s">
        <v>352</v>
      </c>
      <c r="F26" s="208" t="s">
        <v>352</v>
      </c>
      <c r="G26" s="208" t="s">
        <v>352</v>
      </c>
      <c r="H26" s="208" t="s">
        <v>352</v>
      </c>
      <c r="I26" s="208" t="s">
        <v>352</v>
      </c>
      <c r="J26" s="208" t="s">
        <v>352</v>
      </c>
      <c r="K26" s="208" t="s">
        <v>352</v>
      </c>
      <c r="L26" s="208" t="s">
        <v>352</v>
      </c>
      <c r="M26" s="208" t="s">
        <v>352</v>
      </c>
      <c r="N26" s="208" t="s">
        <v>352</v>
      </c>
      <c r="O26" s="208" t="s">
        <v>352</v>
      </c>
      <c r="P26" s="210">
        <v>3.6</v>
      </c>
      <c r="Q26" s="210">
        <v>4.4000000000000004</v>
      </c>
      <c r="R26" s="210">
        <v>5.9</v>
      </c>
      <c r="S26" s="210">
        <v>7.5</v>
      </c>
      <c r="T26" s="210">
        <v>8.6</v>
      </c>
      <c r="U26" s="199" t="s">
        <v>350</v>
      </c>
      <c r="X26" s="189"/>
    </row>
    <row r="27" spans="1:24" ht="15" customHeight="1">
      <c r="A27" s="196" t="s">
        <v>436</v>
      </c>
      <c r="B27" s="197" t="s">
        <v>437</v>
      </c>
      <c r="C27" s="80" t="s">
        <v>374</v>
      </c>
      <c r="D27" s="208" t="s">
        <v>352</v>
      </c>
      <c r="E27" s="208" t="s">
        <v>352</v>
      </c>
      <c r="F27" s="208" t="s">
        <v>352</v>
      </c>
      <c r="G27" s="208" t="s">
        <v>352</v>
      </c>
      <c r="H27" s="208" t="s">
        <v>352</v>
      </c>
      <c r="I27" s="212">
        <v>100</v>
      </c>
      <c r="J27" s="198">
        <v>98.014250093508991</v>
      </c>
      <c r="K27" s="198">
        <v>93.251172702833827</v>
      </c>
      <c r="L27" s="198">
        <v>96.120112687695624</v>
      </c>
      <c r="M27" s="198">
        <v>97.084995987720603</v>
      </c>
      <c r="N27" s="198">
        <v>101.8572928593853</v>
      </c>
      <c r="O27" s="198">
        <v>97.76214286288581</v>
      </c>
      <c r="P27" s="198">
        <v>96.52866921811308</v>
      </c>
      <c r="Q27" s="198">
        <v>98.451043110729728</v>
      </c>
      <c r="R27" s="198">
        <v>92.2637026250639</v>
      </c>
      <c r="S27" s="198">
        <v>94.305925570927343</v>
      </c>
      <c r="T27" s="199" t="s">
        <v>350</v>
      </c>
      <c r="U27" s="199" t="s">
        <v>350</v>
      </c>
      <c r="X27" s="189"/>
    </row>
    <row r="28" spans="1:24" ht="15" customHeight="1">
      <c r="A28" s="196" t="s">
        <v>436</v>
      </c>
      <c r="B28" s="197" t="s">
        <v>438</v>
      </c>
      <c r="C28" s="80" t="s">
        <v>374</v>
      </c>
      <c r="D28" s="208" t="s">
        <v>352</v>
      </c>
      <c r="E28" s="208" t="s">
        <v>352</v>
      </c>
      <c r="F28" s="208" t="s">
        <v>352</v>
      </c>
      <c r="G28" s="208" t="s">
        <v>352</v>
      </c>
      <c r="H28" s="208" t="s">
        <v>352</v>
      </c>
      <c r="I28" s="212">
        <v>100</v>
      </c>
      <c r="J28" s="198">
        <v>98.534958734829587</v>
      </c>
      <c r="K28" s="198">
        <v>96.199965492699221</v>
      </c>
      <c r="L28" s="198">
        <v>99.277483359858778</v>
      </c>
      <c r="M28" s="198">
        <v>100.17413046430794</v>
      </c>
      <c r="N28" s="198">
        <v>105.13859958340737</v>
      </c>
      <c r="O28" s="198">
        <v>102.92272013815688</v>
      </c>
      <c r="P28" s="198">
        <v>102.26913611305585</v>
      </c>
      <c r="Q28" s="198">
        <v>103.62058336655154</v>
      </c>
      <c r="R28" s="198">
        <v>97.402207836112325</v>
      </c>
      <c r="S28" s="198">
        <v>99.04863011667608</v>
      </c>
      <c r="T28" s="199" t="s">
        <v>350</v>
      </c>
      <c r="U28" s="199" t="s">
        <v>350</v>
      </c>
      <c r="X28" s="189"/>
    </row>
    <row r="29" spans="1:24" ht="15" customHeight="1">
      <c r="A29" s="207" t="s">
        <v>464</v>
      </c>
      <c r="B29" s="197" t="s">
        <v>537</v>
      </c>
      <c r="C29" s="80" t="s">
        <v>439</v>
      </c>
      <c r="D29" s="208" t="s">
        <v>352</v>
      </c>
      <c r="E29" s="208" t="s">
        <v>352</v>
      </c>
      <c r="F29" s="208" t="s">
        <v>352</v>
      </c>
      <c r="G29" s="208" t="s">
        <v>352</v>
      </c>
      <c r="H29" s="208" t="s">
        <v>352</v>
      </c>
      <c r="I29" s="216">
        <v>1958</v>
      </c>
      <c r="J29" s="216">
        <v>1985</v>
      </c>
      <c r="K29" s="216">
        <v>1956</v>
      </c>
      <c r="L29" s="216">
        <v>1917</v>
      </c>
      <c r="M29" s="216">
        <v>1906</v>
      </c>
      <c r="N29" s="216">
        <v>1913</v>
      </c>
      <c r="O29" s="216">
        <v>1903</v>
      </c>
      <c r="P29" s="216">
        <v>1822</v>
      </c>
      <c r="Q29" s="216">
        <v>1856</v>
      </c>
      <c r="R29" s="216">
        <v>1900</v>
      </c>
      <c r="S29" s="216">
        <v>1998</v>
      </c>
      <c r="T29" s="216">
        <v>2067</v>
      </c>
      <c r="U29" s="216" t="s">
        <v>557</v>
      </c>
      <c r="X29" s="189"/>
    </row>
    <row r="30" spans="1:24" ht="15" customHeight="1">
      <c r="A30" s="207" t="s">
        <v>465</v>
      </c>
      <c r="B30" s="197" t="s">
        <v>538</v>
      </c>
      <c r="C30" s="80" t="s">
        <v>473</v>
      </c>
      <c r="D30" s="208" t="s">
        <v>352</v>
      </c>
      <c r="E30" s="208" t="s">
        <v>352</v>
      </c>
      <c r="F30" s="208" t="s">
        <v>352</v>
      </c>
      <c r="G30" s="208" t="s">
        <v>352</v>
      </c>
      <c r="H30" s="208" t="s">
        <v>352</v>
      </c>
      <c r="I30" s="208" t="s">
        <v>352</v>
      </c>
      <c r="J30" s="208" t="s">
        <v>352</v>
      </c>
      <c r="K30" s="208" t="s">
        <v>352</v>
      </c>
      <c r="L30" s="208" t="s">
        <v>352</v>
      </c>
      <c r="M30" s="208" t="s">
        <v>352</v>
      </c>
      <c r="N30" s="208" t="s">
        <v>352</v>
      </c>
      <c r="O30" s="208" t="s">
        <v>352</v>
      </c>
      <c r="P30" s="208" t="s">
        <v>352</v>
      </c>
      <c r="Q30" s="208" t="s">
        <v>352</v>
      </c>
      <c r="R30" s="208" t="s">
        <v>352</v>
      </c>
      <c r="S30" s="216">
        <v>100</v>
      </c>
      <c r="T30" s="216">
        <v>136.80175621252297</v>
      </c>
      <c r="U30" s="216">
        <v>147.73536028184009</v>
      </c>
      <c r="X30" s="189"/>
    </row>
    <row r="31" spans="1:24" ht="15" customHeight="1">
      <c r="A31" s="207" t="s">
        <v>466</v>
      </c>
      <c r="B31" s="197" t="s">
        <v>539</v>
      </c>
      <c r="C31" s="80" t="s">
        <v>473</v>
      </c>
      <c r="D31" s="208" t="s">
        <v>352</v>
      </c>
      <c r="E31" s="208" t="s">
        <v>352</v>
      </c>
      <c r="F31" s="208" t="s">
        <v>352</v>
      </c>
      <c r="G31" s="208" t="s">
        <v>352</v>
      </c>
      <c r="H31" s="208" t="s">
        <v>352</v>
      </c>
      <c r="I31" s="208" t="s">
        <v>352</v>
      </c>
      <c r="J31" s="208" t="s">
        <v>352</v>
      </c>
      <c r="K31" s="208" t="s">
        <v>352</v>
      </c>
      <c r="L31" s="208" t="s">
        <v>352</v>
      </c>
      <c r="M31" s="208" t="s">
        <v>352</v>
      </c>
      <c r="N31" s="208" t="s">
        <v>352</v>
      </c>
      <c r="O31" s="208" t="s">
        <v>352</v>
      </c>
      <c r="P31" s="208" t="s">
        <v>352</v>
      </c>
      <c r="Q31" s="208" t="s">
        <v>352</v>
      </c>
      <c r="R31" s="208" t="s">
        <v>352</v>
      </c>
      <c r="S31" s="216">
        <v>100</v>
      </c>
      <c r="T31" s="216">
        <v>98.163356139997546</v>
      </c>
      <c r="U31" s="216" t="s">
        <v>350</v>
      </c>
      <c r="X31" s="189"/>
    </row>
    <row r="32" spans="1:24" ht="15" customHeight="1">
      <c r="A32" s="196" t="s">
        <v>440</v>
      </c>
      <c r="B32" s="197" t="s">
        <v>540</v>
      </c>
      <c r="C32" s="80" t="s">
        <v>373</v>
      </c>
      <c r="D32" s="198">
        <v>83.486492275973688</v>
      </c>
      <c r="E32" s="198">
        <v>84.680211229384355</v>
      </c>
      <c r="F32" s="198">
        <v>82.986244882921184</v>
      </c>
      <c r="G32" s="198">
        <v>82.716539057913081</v>
      </c>
      <c r="H32" s="198">
        <v>81.404089831793641</v>
      </c>
      <c r="I32" s="198">
        <v>79.341752606774875</v>
      </c>
      <c r="J32" s="198">
        <v>79.919731980143538</v>
      </c>
      <c r="K32" s="198">
        <v>77.770931930520092</v>
      </c>
      <c r="L32" s="198">
        <v>77.918918395818622</v>
      </c>
      <c r="M32" s="198">
        <v>72.558282099161673</v>
      </c>
      <c r="N32" s="198">
        <v>75.322620581632975</v>
      </c>
      <c r="O32" s="198">
        <v>73.526759988446983</v>
      </c>
      <c r="P32" s="198">
        <v>73.872158030536866</v>
      </c>
      <c r="Q32" s="198">
        <v>75.260428690480481</v>
      </c>
      <c r="R32" s="198">
        <v>72.118340144851402</v>
      </c>
      <c r="S32" s="198">
        <v>72.443983090011869</v>
      </c>
      <c r="T32" s="198">
        <v>72.655913849531714</v>
      </c>
      <c r="U32" s="198">
        <v>72.280052836145785</v>
      </c>
      <c r="X32" s="189"/>
    </row>
    <row r="33" spans="1:24" ht="15" customHeight="1">
      <c r="A33" s="196" t="s">
        <v>441</v>
      </c>
      <c r="B33" s="197" t="s">
        <v>541</v>
      </c>
      <c r="C33" s="80" t="s">
        <v>442</v>
      </c>
      <c r="D33" s="208" t="s">
        <v>352</v>
      </c>
      <c r="E33" s="208" t="s">
        <v>352</v>
      </c>
      <c r="F33" s="208" t="s">
        <v>352</v>
      </c>
      <c r="G33" s="208" t="s">
        <v>352</v>
      </c>
      <c r="H33" s="208" t="s">
        <v>352</v>
      </c>
      <c r="I33" s="208" t="s">
        <v>352</v>
      </c>
      <c r="J33" s="208" t="s">
        <v>352</v>
      </c>
      <c r="K33" s="208" t="s">
        <v>352</v>
      </c>
      <c r="L33" s="208" t="s">
        <v>352</v>
      </c>
      <c r="M33" s="208" t="s">
        <v>352</v>
      </c>
      <c r="N33" s="208" t="s">
        <v>352</v>
      </c>
      <c r="O33" s="199">
        <v>1.56</v>
      </c>
      <c r="P33" s="199">
        <v>1.66</v>
      </c>
      <c r="Q33" s="199">
        <v>1.95</v>
      </c>
      <c r="R33" s="199">
        <v>2.34</v>
      </c>
      <c r="S33" s="199">
        <v>2.6840000000000002</v>
      </c>
      <c r="T33" s="199">
        <v>3.3620000000000001</v>
      </c>
      <c r="U33" s="199">
        <v>3.65</v>
      </c>
      <c r="X33" s="189"/>
    </row>
    <row r="34" spans="1:24" ht="15" customHeight="1">
      <c r="A34" s="196" t="s">
        <v>443</v>
      </c>
      <c r="B34" s="197" t="s">
        <v>542</v>
      </c>
      <c r="C34" s="80"/>
      <c r="D34" s="199"/>
      <c r="E34" s="202"/>
      <c r="F34" s="202"/>
      <c r="G34" s="202"/>
      <c r="H34" s="202"/>
      <c r="I34" s="202"/>
      <c r="J34" s="202"/>
      <c r="K34" s="202"/>
      <c r="L34" s="202"/>
      <c r="M34" s="202"/>
      <c r="N34" s="202"/>
      <c r="O34" s="202"/>
      <c r="P34" s="202"/>
      <c r="Q34" s="202"/>
      <c r="R34" s="202"/>
      <c r="S34" s="202"/>
      <c r="T34" s="202"/>
      <c r="U34" s="199"/>
      <c r="X34" s="189"/>
    </row>
    <row r="35" spans="1:24" ht="15" customHeight="1">
      <c r="A35" s="196"/>
      <c r="B35" s="203" t="s">
        <v>445</v>
      </c>
      <c r="C35" s="80" t="s">
        <v>444</v>
      </c>
      <c r="D35" s="199">
        <v>3.8322600000000002</v>
      </c>
      <c r="E35" s="199">
        <v>3.9577599999999999</v>
      </c>
      <c r="F35" s="199">
        <v>4.1815199999999999</v>
      </c>
      <c r="G35" s="199">
        <v>3.7407499999999998</v>
      </c>
      <c r="H35" s="199">
        <v>3.5824400000000001</v>
      </c>
      <c r="I35" s="199">
        <v>3.57734</v>
      </c>
      <c r="J35" s="199">
        <v>3.51546</v>
      </c>
      <c r="K35" s="199">
        <v>3.5240399999999998</v>
      </c>
      <c r="L35" s="199">
        <v>3.6863800000000002</v>
      </c>
      <c r="M35" s="199">
        <v>3.6021700000000001</v>
      </c>
      <c r="N35" s="199">
        <v>3.7537199999999999</v>
      </c>
      <c r="O35" s="199">
        <v>3.7846000000000002</v>
      </c>
      <c r="P35" s="199">
        <v>3.4474900000000002</v>
      </c>
      <c r="Q35" s="199">
        <v>3.4101699999999999</v>
      </c>
      <c r="R35" s="199">
        <v>3.35181</v>
      </c>
      <c r="S35" s="199">
        <v>3.1455199999999999</v>
      </c>
      <c r="T35" s="199">
        <v>2.9536899999999999</v>
      </c>
      <c r="U35" s="199" t="s">
        <v>350</v>
      </c>
      <c r="X35" s="189"/>
    </row>
    <row r="36" spans="1:24" ht="15" customHeight="1">
      <c r="A36" s="196"/>
      <c r="B36" s="203" t="s">
        <v>446</v>
      </c>
      <c r="C36" s="80" t="s">
        <v>444</v>
      </c>
      <c r="D36" s="199">
        <v>4.0335299999999998</v>
      </c>
      <c r="E36" s="199">
        <v>3.8469199999999999</v>
      </c>
      <c r="F36" s="199">
        <v>3.7756400000000001</v>
      </c>
      <c r="G36" s="199">
        <v>3.6314799999999998</v>
      </c>
      <c r="H36" s="199">
        <v>3.59768</v>
      </c>
      <c r="I36" s="199">
        <v>3.5666600000000002</v>
      </c>
      <c r="J36" s="199">
        <v>3.5697700000000001</v>
      </c>
      <c r="K36" s="199">
        <v>3.4929899999999998</v>
      </c>
      <c r="L36" s="199">
        <v>3.4584999999999999</v>
      </c>
      <c r="M36" s="199">
        <v>3.3919299999999999</v>
      </c>
      <c r="N36" s="199">
        <v>3.39717</v>
      </c>
      <c r="O36" s="199">
        <v>3.30884</v>
      </c>
      <c r="P36" s="199">
        <v>3.1785000000000001</v>
      </c>
      <c r="Q36" s="199">
        <v>3.16622</v>
      </c>
      <c r="R36" s="199">
        <v>3.0967500000000001</v>
      </c>
      <c r="S36" s="199">
        <v>2.9889100000000002</v>
      </c>
      <c r="T36" s="199">
        <v>2.93161</v>
      </c>
      <c r="U36" s="199" t="s">
        <v>350</v>
      </c>
      <c r="X36" s="189"/>
    </row>
    <row r="37" spans="1:24" ht="15" customHeight="1">
      <c r="A37" s="196" t="s">
        <v>447</v>
      </c>
      <c r="B37" s="197" t="s">
        <v>543</v>
      </c>
      <c r="C37" s="80" t="s">
        <v>322</v>
      </c>
      <c r="D37" s="208" t="s">
        <v>352</v>
      </c>
      <c r="E37" s="208" t="s">
        <v>352</v>
      </c>
      <c r="F37" s="208" t="s">
        <v>352</v>
      </c>
      <c r="G37" s="213">
        <v>31.03448275862069</v>
      </c>
      <c r="H37" s="213">
        <v>24.137931034482758</v>
      </c>
      <c r="I37" s="213">
        <v>17.241379310344829</v>
      </c>
      <c r="J37" s="213">
        <v>17.241379310344829</v>
      </c>
      <c r="K37" s="213">
        <v>20.689655172413794</v>
      </c>
      <c r="L37" s="213">
        <v>24.137931034482758</v>
      </c>
      <c r="M37" s="213">
        <v>37.931034482758619</v>
      </c>
      <c r="N37" s="213">
        <v>37.931034482758619</v>
      </c>
      <c r="O37" s="213">
        <v>53.333333333333336</v>
      </c>
      <c r="P37" s="213">
        <v>40</v>
      </c>
      <c r="Q37" s="213">
        <v>60</v>
      </c>
      <c r="R37" s="213">
        <v>50</v>
      </c>
      <c r="S37" s="213">
        <v>55.172413793103445</v>
      </c>
      <c r="T37" s="213">
        <v>56.666666666666664</v>
      </c>
      <c r="U37" s="199" t="s">
        <v>350</v>
      </c>
      <c r="X37" s="189"/>
    </row>
    <row r="38" spans="1:24" ht="15" customHeight="1">
      <c r="A38" s="207" t="s">
        <v>474</v>
      </c>
      <c r="B38" s="197" t="s">
        <v>544</v>
      </c>
      <c r="C38" s="80" t="s">
        <v>448</v>
      </c>
      <c r="D38" s="198">
        <v>71.900000000000006</v>
      </c>
      <c r="E38" s="198">
        <v>71.099999999999994</v>
      </c>
      <c r="F38" s="198">
        <v>69.7</v>
      </c>
      <c r="G38" s="198">
        <v>69.8</v>
      </c>
      <c r="H38" s="198">
        <v>72.400000000000006</v>
      </c>
      <c r="I38" s="198">
        <v>71.099999999999994</v>
      </c>
      <c r="J38" s="198">
        <v>70.2</v>
      </c>
      <c r="K38" s="198">
        <v>70.2</v>
      </c>
      <c r="L38" s="198">
        <v>70.400000000000006</v>
      </c>
      <c r="M38" s="198">
        <v>67.400000000000006</v>
      </c>
      <c r="N38" s="198">
        <v>68</v>
      </c>
      <c r="O38" s="198">
        <v>66.599999999999994</v>
      </c>
      <c r="P38" s="198">
        <v>70.8</v>
      </c>
      <c r="Q38" s="198">
        <v>68</v>
      </c>
      <c r="R38" s="198">
        <v>67.2</v>
      </c>
      <c r="S38" s="198">
        <v>70.3</v>
      </c>
      <c r="T38" s="199" t="s">
        <v>350</v>
      </c>
      <c r="U38" s="199" t="s">
        <v>350</v>
      </c>
      <c r="X38" s="189"/>
    </row>
    <row r="39" spans="1:24" ht="15" customHeight="1">
      <c r="A39" s="207" t="s">
        <v>475</v>
      </c>
      <c r="B39" s="197" t="s">
        <v>545</v>
      </c>
      <c r="C39" s="80" t="s">
        <v>449</v>
      </c>
      <c r="D39" s="210">
        <v>79.03</v>
      </c>
      <c r="E39" s="210">
        <v>77.080000000000013</v>
      </c>
      <c r="F39" s="210">
        <v>76.400000000000006</v>
      </c>
      <c r="G39" s="210">
        <v>72.330000000000013</v>
      </c>
      <c r="H39" s="210">
        <v>74.710000000000008</v>
      </c>
      <c r="I39" s="210">
        <v>76.89</v>
      </c>
      <c r="J39" s="210">
        <v>75.44</v>
      </c>
      <c r="K39" s="210">
        <v>74.680000000000007</v>
      </c>
      <c r="L39" s="210">
        <v>71.740000000000009</v>
      </c>
      <c r="M39" s="210">
        <v>72.42</v>
      </c>
      <c r="N39" s="210">
        <v>73.16</v>
      </c>
      <c r="O39" s="210">
        <v>68.34</v>
      </c>
      <c r="P39" s="210">
        <v>69.45</v>
      </c>
      <c r="Q39" s="210">
        <v>70.28</v>
      </c>
      <c r="R39" s="210">
        <v>68.989999999999995</v>
      </c>
      <c r="S39" s="210">
        <v>67.97</v>
      </c>
      <c r="T39" s="199" t="s">
        <v>350</v>
      </c>
      <c r="U39" s="199" t="s">
        <v>350</v>
      </c>
      <c r="X39" s="189"/>
    </row>
    <row r="40" spans="1:24" ht="15" customHeight="1">
      <c r="A40" s="207" t="s">
        <v>476</v>
      </c>
      <c r="B40" s="197" t="s">
        <v>546</v>
      </c>
      <c r="C40" s="80" t="s">
        <v>442</v>
      </c>
      <c r="D40" s="208" t="s">
        <v>352</v>
      </c>
      <c r="E40" s="208" t="s">
        <v>352</v>
      </c>
      <c r="F40" s="208" t="s">
        <v>352</v>
      </c>
      <c r="G40" s="208" t="s">
        <v>352</v>
      </c>
      <c r="H40" s="208" t="s">
        <v>352</v>
      </c>
      <c r="I40" s="208" t="s">
        <v>352</v>
      </c>
      <c r="J40" s="208" t="s">
        <v>352</v>
      </c>
      <c r="K40" s="208" t="s">
        <v>352</v>
      </c>
      <c r="L40" s="208" t="s">
        <v>352</v>
      </c>
      <c r="M40" s="198">
        <v>3</v>
      </c>
      <c r="N40" s="198">
        <v>20</v>
      </c>
      <c r="O40" s="198">
        <v>12</v>
      </c>
      <c r="P40" s="198">
        <v>24.9</v>
      </c>
      <c r="Q40" s="198">
        <v>36.299999999999997</v>
      </c>
      <c r="R40" s="198">
        <v>31</v>
      </c>
      <c r="S40" s="198">
        <v>15.7</v>
      </c>
      <c r="T40" s="198">
        <v>59.75</v>
      </c>
      <c r="U40" s="198">
        <v>67.95</v>
      </c>
      <c r="X40" s="189"/>
    </row>
    <row r="41" spans="1:24" ht="20.100000000000001" customHeight="1">
      <c r="A41" s="204" t="s">
        <v>340</v>
      </c>
    </row>
    <row r="42" spans="1:24">
      <c r="A42" s="76" t="s">
        <v>450</v>
      </c>
    </row>
    <row r="43" spans="1:24">
      <c r="A43" s="76" t="s">
        <v>472</v>
      </c>
    </row>
    <row r="44" spans="1:24">
      <c r="A44" s="76" t="s">
        <v>451</v>
      </c>
    </row>
    <row r="45" spans="1:24">
      <c r="A45" s="205" t="s">
        <v>452</v>
      </c>
    </row>
    <row r="46" spans="1:24" ht="13.5">
      <c r="A46" s="86" t="s">
        <v>453</v>
      </c>
    </row>
    <row r="47" spans="1:24">
      <c r="A47" s="76" t="s">
        <v>454</v>
      </c>
    </row>
    <row r="48" spans="1:24">
      <c r="A48" s="76" t="s">
        <v>455</v>
      </c>
    </row>
    <row r="49" spans="1:1">
      <c r="A49" s="205" t="s">
        <v>520</v>
      </c>
    </row>
    <row r="50" spans="1:1">
      <c r="A50" s="76" t="s">
        <v>521</v>
      </c>
    </row>
    <row r="51" spans="1:1">
      <c r="A51" s="205" t="s">
        <v>522</v>
      </c>
    </row>
    <row r="52" spans="1:1">
      <c r="A52" s="76" t="s">
        <v>456</v>
      </c>
    </row>
    <row r="53" spans="1:1">
      <c r="A53" s="76" t="s">
        <v>457</v>
      </c>
    </row>
    <row r="54" spans="1:1">
      <c r="A54" s="76" t="s">
        <v>530</v>
      </c>
    </row>
    <row r="55" spans="1:1">
      <c r="A55" s="76" t="s">
        <v>531</v>
      </c>
    </row>
    <row r="56" spans="1:1">
      <c r="A56" s="76" t="s">
        <v>532</v>
      </c>
    </row>
    <row r="57" spans="1:1">
      <c r="A57" s="86" t="s">
        <v>533</v>
      </c>
    </row>
    <row r="58" spans="1:1">
      <c r="A58" s="76" t="s">
        <v>534</v>
      </c>
    </row>
    <row r="59" spans="1:1">
      <c r="A59" s="76" t="s">
        <v>547</v>
      </c>
    </row>
    <row r="60" spans="1:1">
      <c r="A60" s="76" t="s">
        <v>548</v>
      </c>
    </row>
    <row r="61" spans="1:1">
      <c r="A61" s="205" t="s">
        <v>458</v>
      </c>
    </row>
    <row r="62" spans="1:1">
      <c r="A62" s="76" t="s">
        <v>549</v>
      </c>
    </row>
    <row r="63" spans="1:1">
      <c r="A63" s="86" t="s">
        <v>550</v>
      </c>
    </row>
    <row r="64" spans="1:1">
      <c r="A64" s="205" t="s">
        <v>551</v>
      </c>
    </row>
    <row r="65" spans="1:2">
      <c r="A65" s="86" t="s">
        <v>552</v>
      </c>
    </row>
    <row r="66" spans="1:2" ht="13.5">
      <c r="A66" s="86" t="s">
        <v>553</v>
      </c>
    </row>
    <row r="67" spans="1:2">
      <c r="A67" s="76" t="s">
        <v>554</v>
      </c>
    </row>
    <row r="68" spans="1:2">
      <c r="A68" s="205" t="s">
        <v>459</v>
      </c>
    </row>
    <row r="69" spans="1:2">
      <c r="A69" s="76" t="s">
        <v>555</v>
      </c>
    </row>
    <row r="70" spans="1:2">
      <c r="A70" s="76" t="s">
        <v>460</v>
      </c>
    </row>
    <row r="71" spans="1:2">
      <c r="A71" s="76" t="s">
        <v>461</v>
      </c>
    </row>
    <row r="72" spans="1:2">
      <c r="A72" s="76" t="s">
        <v>462</v>
      </c>
      <c r="B72" s="197"/>
    </row>
    <row r="73" spans="1:2">
      <c r="A73" s="205" t="s">
        <v>556</v>
      </c>
      <c r="B73" s="197"/>
    </row>
    <row r="74" spans="1:2">
      <c r="A74" s="76" t="s">
        <v>463</v>
      </c>
    </row>
  </sheetData>
  <pageMargins left="0.59055118110236227" right="0.19685039370078741" top="0.59055118110236227" bottom="0.59055118110236227" header="0.11811023622047245" footer="0.11811023622047245"/>
  <pageSetup paperSize="9" scale="70" orientation="portrait" r:id="rId1"/>
  <headerFooter alignWithMargins="0">
    <oddFooter>&amp;L&amp;"MetaNormalLF-Roman,Standard"&amp;10Statistisches Bundesamt, Tabellen zu den UGR, Teil 1, 2018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63"/>
  <sheetViews>
    <sheetView workbookViewId="0"/>
  </sheetViews>
  <sheetFormatPr baseColWidth="10" defaultRowHeight="12.75"/>
  <cols>
    <col min="1" max="1" width="7.7109375" style="76" customWidth="1"/>
    <col min="2" max="2" width="50.7109375" style="205" customWidth="1"/>
    <col min="3" max="3" width="10.5703125" style="226" customWidth="1"/>
    <col min="4" max="7" width="10.5703125" style="226" hidden="1" customWidth="1"/>
    <col min="8" max="8" width="10.5703125" style="226" customWidth="1"/>
    <col min="9" max="12" width="10.5703125" style="226" hidden="1" customWidth="1"/>
    <col min="13" max="18" width="10.5703125" style="226" customWidth="1"/>
    <col min="19" max="254" width="11.42578125" style="226"/>
    <col min="255" max="255" width="5.7109375" style="226" customWidth="1"/>
    <col min="256" max="256" width="11.7109375" style="226" customWidth="1"/>
    <col min="257" max="257" width="52.7109375" style="226" customWidth="1"/>
    <col min="258" max="262" width="0" style="226" hidden="1" customWidth="1"/>
    <col min="263" max="273" width="10.5703125" style="226" customWidth="1"/>
    <col min="274" max="274" width="5.7109375" style="226" customWidth="1"/>
    <col min="275" max="510" width="11.42578125" style="226"/>
    <col min="511" max="511" width="5.7109375" style="226" customWidth="1"/>
    <col min="512" max="512" width="11.7109375" style="226" customWidth="1"/>
    <col min="513" max="513" width="52.7109375" style="226" customWidth="1"/>
    <col min="514" max="518" width="0" style="226" hidden="1" customWidth="1"/>
    <col min="519" max="529" width="10.5703125" style="226" customWidth="1"/>
    <col min="530" max="530" width="5.7109375" style="226" customWidth="1"/>
    <col min="531" max="766" width="11.42578125" style="226"/>
    <col min="767" max="767" width="5.7109375" style="226" customWidth="1"/>
    <col min="768" max="768" width="11.7109375" style="226" customWidth="1"/>
    <col min="769" max="769" width="52.7109375" style="226" customWidth="1"/>
    <col min="770" max="774" width="0" style="226" hidden="1" customWidth="1"/>
    <col min="775" max="785" width="10.5703125" style="226" customWidth="1"/>
    <col min="786" max="786" width="5.7109375" style="226" customWidth="1"/>
    <col min="787" max="1022" width="11.42578125" style="226"/>
    <col min="1023" max="1023" width="5.7109375" style="226" customWidth="1"/>
    <col min="1024" max="1024" width="11.7109375" style="226" customWidth="1"/>
    <col min="1025" max="1025" width="52.7109375" style="226" customWidth="1"/>
    <col min="1026" max="1030" width="0" style="226" hidden="1" customWidth="1"/>
    <col min="1031" max="1041" width="10.5703125" style="226" customWidth="1"/>
    <col min="1042" max="1042" width="5.7109375" style="226" customWidth="1"/>
    <col min="1043" max="1278" width="11.42578125" style="226"/>
    <col min="1279" max="1279" width="5.7109375" style="226" customWidth="1"/>
    <col min="1280" max="1280" width="11.7109375" style="226" customWidth="1"/>
    <col min="1281" max="1281" width="52.7109375" style="226" customWidth="1"/>
    <col min="1282" max="1286" width="0" style="226" hidden="1" customWidth="1"/>
    <col min="1287" max="1297" width="10.5703125" style="226" customWidth="1"/>
    <col min="1298" max="1298" width="5.7109375" style="226" customWidth="1"/>
    <col min="1299" max="1534" width="11.42578125" style="226"/>
    <col min="1535" max="1535" width="5.7109375" style="226" customWidth="1"/>
    <col min="1536" max="1536" width="11.7109375" style="226" customWidth="1"/>
    <col min="1537" max="1537" width="52.7109375" style="226" customWidth="1"/>
    <col min="1538" max="1542" width="0" style="226" hidden="1" customWidth="1"/>
    <col min="1543" max="1553" width="10.5703125" style="226" customWidth="1"/>
    <col min="1554" max="1554" width="5.7109375" style="226" customWidth="1"/>
    <col min="1555" max="1790" width="11.42578125" style="226"/>
    <col min="1791" max="1791" width="5.7109375" style="226" customWidth="1"/>
    <col min="1792" max="1792" width="11.7109375" style="226" customWidth="1"/>
    <col min="1793" max="1793" width="52.7109375" style="226" customWidth="1"/>
    <col min="1794" max="1798" width="0" style="226" hidden="1" customWidth="1"/>
    <col min="1799" max="1809" width="10.5703125" style="226" customWidth="1"/>
    <col min="1810" max="1810" width="5.7109375" style="226" customWidth="1"/>
    <col min="1811" max="2046" width="11.42578125" style="226"/>
    <col min="2047" max="2047" width="5.7109375" style="226" customWidth="1"/>
    <col min="2048" max="2048" width="11.7109375" style="226" customWidth="1"/>
    <col min="2049" max="2049" width="52.7109375" style="226" customWidth="1"/>
    <col min="2050" max="2054" width="0" style="226" hidden="1" customWidth="1"/>
    <col min="2055" max="2065" width="10.5703125" style="226" customWidth="1"/>
    <col min="2066" max="2066" width="5.7109375" style="226" customWidth="1"/>
    <col min="2067" max="2302" width="11.42578125" style="226"/>
    <col min="2303" max="2303" width="5.7109375" style="226" customWidth="1"/>
    <col min="2304" max="2304" width="11.7109375" style="226" customWidth="1"/>
    <col min="2305" max="2305" width="52.7109375" style="226" customWidth="1"/>
    <col min="2306" max="2310" width="0" style="226" hidden="1" customWidth="1"/>
    <col min="2311" max="2321" width="10.5703125" style="226" customWidth="1"/>
    <col min="2322" max="2322" width="5.7109375" style="226" customWidth="1"/>
    <col min="2323" max="2558" width="11.42578125" style="226"/>
    <col min="2559" max="2559" width="5.7109375" style="226" customWidth="1"/>
    <col min="2560" max="2560" width="11.7109375" style="226" customWidth="1"/>
    <col min="2561" max="2561" width="52.7109375" style="226" customWidth="1"/>
    <col min="2562" max="2566" width="0" style="226" hidden="1" customWidth="1"/>
    <col min="2567" max="2577" width="10.5703125" style="226" customWidth="1"/>
    <col min="2578" max="2578" width="5.7109375" style="226" customWidth="1"/>
    <col min="2579" max="2814" width="11.42578125" style="226"/>
    <col min="2815" max="2815" width="5.7109375" style="226" customWidth="1"/>
    <col min="2816" max="2816" width="11.7109375" style="226" customWidth="1"/>
    <col min="2817" max="2817" width="52.7109375" style="226" customWidth="1"/>
    <col min="2818" max="2822" width="0" style="226" hidden="1" customWidth="1"/>
    <col min="2823" max="2833" width="10.5703125" style="226" customWidth="1"/>
    <col min="2834" max="2834" width="5.7109375" style="226" customWidth="1"/>
    <col min="2835" max="3070" width="11.42578125" style="226"/>
    <col min="3071" max="3071" width="5.7109375" style="226" customWidth="1"/>
    <col min="3072" max="3072" width="11.7109375" style="226" customWidth="1"/>
    <col min="3073" max="3073" width="52.7109375" style="226" customWidth="1"/>
    <col min="3074" max="3078" width="0" style="226" hidden="1" customWidth="1"/>
    <col min="3079" max="3089" width="10.5703125" style="226" customWidth="1"/>
    <col min="3090" max="3090" width="5.7109375" style="226" customWidth="1"/>
    <col min="3091" max="3326" width="11.42578125" style="226"/>
    <col min="3327" max="3327" width="5.7109375" style="226" customWidth="1"/>
    <col min="3328" max="3328" width="11.7109375" style="226" customWidth="1"/>
    <col min="3329" max="3329" width="52.7109375" style="226" customWidth="1"/>
    <col min="3330" max="3334" width="0" style="226" hidden="1" customWidth="1"/>
    <col min="3335" max="3345" width="10.5703125" style="226" customWidth="1"/>
    <col min="3346" max="3346" width="5.7109375" style="226" customWidth="1"/>
    <col min="3347" max="3582" width="11.42578125" style="226"/>
    <col min="3583" max="3583" width="5.7109375" style="226" customWidth="1"/>
    <col min="3584" max="3584" width="11.7109375" style="226" customWidth="1"/>
    <col min="3585" max="3585" width="52.7109375" style="226" customWidth="1"/>
    <col min="3586" max="3590" width="0" style="226" hidden="1" customWidth="1"/>
    <col min="3591" max="3601" width="10.5703125" style="226" customWidth="1"/>
    <col min="3602" max="3602" width="5.7109375" style="226" customWidth="1"/>
    <col min="3603" max="3838" width="11.42578125" style="226"/>
    <col min="3839" max="3839" width="5.7109375" style="226" customWidth="1"/>
    <col min="3840" max="3840" width="11.7109375" style="226" customWidth="1"/>
    <col min="3841" max="3841" width="52.7109375" style="226" customWidth="1"/>
    <col min="3842" max="3846" width="0" style="226" hidden="1" customWidth="1"/>
    <col min="3847" max="3857" width="10.5703125" style="226" customWidth="1"/>
    <col min="3858" max="3858" width="5.7109375" style="226" customWidth="1"/>
    <col min="3859" max="4094" width="11.42578125" style="226"/>
    <col min="4095" max="4095" width="5.7109375" style="226" customWidth="1"/>
    <col min="4096" max="4096" width="11.7109375" style="226" customWidth="1"/>
    <col min="4097" max="4097" width="52.7109375" style="226" customWidth="1"/>
    <col min="4098" max="4102" width="0" style="226" hidden="1" customWidth="1"/>
    <col min="4103" max="4113" width="10.5703125" style="226" customWidth="1"/>
    <col min="4114" max="4114" width="5.7109375" style="226" customWidth="1"/>
    <col min="4115" max="4350" width="11.42578125" style="226"/>
    <col min="4351" max="4351" width="5.7109375" style="226" customWidth="1"/>
    <col min="4352" max="4352" width="11.7109375" style="226" customWidth="1"/>
    <col min="4353" max="4353" width="52.7109375" style="226" customWidth="1"/>
    <col min="4354" max="4358" width="0" style="226" hidden="1" customWidth="1"/>
    <col min="4359" max="4369" width="10.5703125" style="226" customWidth="1"/>
    <col min="4370" max="4370" width="5.7109375" style="226" customWidth="1"/>
    <col min="4371" max="4606" width="11.42578125" style="226"/>
    <col min="4607" max="4607" width="5.7109375" style="226" customWidth="1"/>
    <col min="4608" max="4608" width="11.7109375" style="226" customWidth="1"/>
    <col min="4609" max="4609" width="52.7109375" style="226" customWidth="1"/>
    <col min="4610" max="4614" width="0" style="226" hidden="1" customWidth="1"/>
    <col min="4615" max="4625" width="10.5703125" style="226" customWidth="1"/>
    <col min="4626" max="4626" width="5.7109375" style="226" customWidth="1"/>
    <col min="4627" max="4862" width="11.42578125" style="226"/>
    <col min="4863" max="4863" width="5.7109375" style="226" customWidth="1"/>
    <col min="4864" max="4864" width="11.7109375" style="226" customWidth="1"/>
    <col min="4865" max="4865" width="52.7109375" style="226" customWidth="1"/>
    <col min="4866" max="4870" width="0" style="226" hidden="1" customWidth="1"/>
    <col min="4871" max="4881" width="10.5703125" style="226" customWidth="1"/>
    <col min="4882" max="4882" width="5.7109375" style="226" customWidth="1"/>
    <col min="4883" max="5118" width="11.42578125" style="226"/>
    <col min="5119" max="5119" width="5.7109375" style="226" customWidth="1"/>
    <col min="5120" max="5120" width="11.7109375" style="226" customWidth="1"/>
    <col min="5121" max="5121" width="52.7109375" style="226" customWidth="1"/>
    <col min="5122" max="5126" width="0" style="226" hidden="1" customWidth="1"/>
    <col min="5127" max="5137" width="10.5703125" style="226" customWidth="1"/>
    <col min="5138" max="5138" width="5.7109375" style="226" customWidth="1"/>
    <col min="5139" max="5374" width="11.42578125" style="226"/>
    <col min="5375" max="5375" width="5.7109375" style="226" customWidth="1"/>
    <col min="5376" max="5376" width="11.7109375" style="226" customWidth="1"/>
    <col min="5377" max="5377" width="52.7109375" style="226" customWidth="1"/>
    <col min="5378" max="5382" width="0" style="226" hidden="1" customWidth="1"/>
    <col min="5383" max="5393" width="10.5703125" style="226" customWidth="1"/>
    <col min="5394" max="5394" width="5.7109375" style="226" customWidth="1"/>
    <col min="5395" max="5630" width="11.42578125" style="226"/>
    <col min="5631" max="5631" width="5.7109375" style="226" customWidth="1"/>
    <col min="5632" max="5632" width="11.7109375" style="226" customWidth="1"/>
    <col min="5633" max="5633" width="52.7109375" style="226" customWidth="1"/>
    <col min="5634" max="5638" width="0" style="226" hidden="1" customWidth="1"/>
    <col min="5639" max="5649" width="10.5703125" style="226" customWidth="1"/>
    <col min="5650" max="5650" width="5.7109375" style="226" customWidth="1"/>
    <col min="5651" max="5886" width="11.42578125" style="226"/>
    <col min="5887" max="5887" width="5.7109375" style="226" customWidth="1"/>
    <col min="5888" max="5888" width="11.7109375" style="226" customWidth="1"/>
    <col min="5889" max="5889" width="52.7109375" style="226" customWidth="1"/>
    <col min="5890" max="5894" width="0" style="226" hidden="1" customWidth="1"/>
    <col min="5895" max="5905" width="10.5703125" style="226" customWidth="1"/>
    <col min="5906" max="5906" width="5.7109375" style="226" customWidth="1"/>
    <col min="5907" max="6142" width="11.42578125" style="226"/>
    <col min="6143" max="6143" width="5.7109375" style="226" customWidth="1"/>
    <col min="6144" max="6144" width="11.7109375" style="226" customWidth="1"/>
    <col min="6145" max="6145" width="52.7109375" style="226" customWidth="1"/>
    <col min="6146" max="6150" width="0" style="226" hidden="1" customWidth="1"/>
    <col min="6151" max="6161" width="10.5703125" style="226" customWidth="1"/>
    <col min="6162" max="6162" width="5.7109375" style="226" customWidth="1"/>
    <col min="6163" max="6398" width="11.42578125" style="226"/>
    <col min="6399" max="6399" width="5.7109375" style="226" customWidth="1"/>
    <col min="6400" max="6400" width="11.7109375" style="226" customWidth="1"/>
    <col min="6401" max="6401" width="52.7109375" style="226" customWidth="1"/>
    <col min="6402" max="6406" width="0" style="226" hidden="1" customWidth="1"/>
    <col min="6407" max="6417" width="10.5703125" style="226" customWidth="1"/>
    <col min="6418" max="6418" width="5.7109375" style="226" customWidth="1"/>
    <col min="6419" max="6654" width="11.42578125" style="226"/>
    <col min="6655" max="6655" width="5.7109375" style="226" customWidth="1"/>
    <col min="6656" max="6656" width="11.7109375" style="226" customWidth="1"/>
    <col min="6657" max="6657" width="52.7109375" style="226" customWidth="1"/>
    <col min="6658" max="6662" width="0" style="226" hidden="1" customWidth="1"/>
    <col min="6663" max="6673" width="10.5703125" style="226" customWidth="1"/>
    <col min="6674" max="6674" width="5.7109375" style="226" customWidth="1"/>
    <col min="6675" max="6910" width="11.42578125" style="226"/>
    <col min="6911" max="6911" width="5.7109375" style="226" customWidth="1"/>
    <col min="6912" max="6912" width="11.7109375" style="226" customWidth="1"/>
    <col min="6913" max="6913" width="52.7109375" style="226" customWidth="1"/>
    <col min="6914" max="6918" width="0" style="226" hidden="1" customWidth="1"/>
    <col min="6919" max="6929" width="10.5703125" style="226" customWidth="1"/>
    <col min="6930" max="6930" width="5.7109375" style="226" customWidth="1"/>
    <col min="6931" max="7166" width="11.42578125" style="226"/>
    <col min="7167" max="7167" width="5.7109375" style="226" customWidth="1"/>
    <col min="7168" max="7168" width="11.7109375" style="226" customWidth="1"/>
    <col min="7169" max="7169" width="52.7109375" style="226" customWidth="1"/>
    <col min="7170" max="7174" width="0" style="226" hidden="1" customWidth="1"/>
    <col min="7175" max="7185" width="10.5703125" style="226" customWidth="1"/>
    <col min="7186" max="7186" width="5.7109375" style="226" customWidth="1"/>
    <col min="7187" max="7422" width="11.42578125" style="226"/>
    <col min="7423" max="7423" width="5.7109375" style="226" customWidth="1"/>
    <col min="7424" max="7424" width="11.7109375" style="226" customWidth="1"/>
    <col min="7425" max="7425" width="52.7109375" style="226" customWidth="1"/>
    <col min="7426" max="7430" width="0" style="226" hidden="1" customWidth="1"/>
    <col min="7431" max="7441" width="10.5703125" style="226" customWidth="1"/>
    <col min="7442" max="7442" width="5.7109375" style="226" customWidth="1"/>
    <col min="7443" max="7678" width="11.42578125" style="226"/>
    <col min="7679" max="7679" width="5.7109375" style="226" customWidth="1"/>
    <col min="7680" max="7680" width="11.7109375" style="226" customWidth="1"/>
    <col min="7681" max="7681" width="52.7109375" style="226" customWidth="1"/>
    <col min="7682" max="7686" width="0" style="226" hidden="1" customWidth="1"/>
    <col min="7687" max="7697" width="10.5703125" style="226" customWidth="1"/>
    <col min="7698" max="7698" width="5.7109375" style="226" customWidth="1"/>
    <col min="7699" max="7934" width="11.42578125" style="226"/>
    <col min="7935" max="7935" width="5.7109375" style="226" customWidth="1"/>
    <col min="7936" max="7936" width="11.7109375" style="226" customWidth="1"/>
    <col min="7937" max="7937" width="52.7109375" style="226" customWidth="1"/>
    <col min="7938" max="7942" width="0" style="226" hidden="1" customWidth="1"/>
    <col min="7943" max="7953" width="10.5703125" style="226" customWidth="1"/>
    <col min="7954" max="7954" width="5.7109375" style="226" customWidth="1"/>
    <col min="7955" max="8190" width="11.42578125" style="226"/>
    <col min="8191" max="8191" width="5.7109375" style="226" customWidth="1"/>
    <col min="8192" max="8192" width="11.7109375" style="226" customWidth="1"/>
    <col min="8193" max="8193" width="52.7109375" style="226" customWidth="1"/>
    <col min="8194" max="8198" width="0" style="226" hidden="1" customWidth="1"/>
    <col min="8199" max="8209" width="10.5703125" style="226" customWidth="1"/>
    <col min="8210" max="8210" width="5.7109375" style="226" customWidth="1"/>
    <col min="8211" max="8446" width="11.42578125" style="226"/>
    <col min="8447" max="8447" width="5.7109375" style="226" customWidth="1"/>
    <col min="8448" max="8448" width="11.7109375" style="226" customWidth="1"/>
    <col min="8449" max="8449" width="52.7109375" style="226" customWidth="1"/>
    <col min="8450" max="8454" width="0" style="226" hidden="1" customWidth="1"/>
    <col min="8455" max="8465" width="10.5703125" style="226" customWidth="1"/>
    <col min="8466" max="8466" width="5.7109375" style="226" customWidth="1"/>
    <col min="8467" max="8702" width="11.42578125" style="226"/>
    <col min="8703" max="8703" width="5.7109375" style="226" customWidth="1"/>
    <col min="8704" max="8704" width="11.7109375" style="226" customWidth="1"/>
    <col min="8705" max="8705" width="52.7109375" style="226" customWidth="1"/>
    <col min="8706" max="8710" width="0" style="226" hidden="1" customWidth="1"/>
    <col min="8711" max="8721" width="10.5703125" style="226" customWidth="1"/>
    <col min="8722" max="8722" width="5.7109375" style="226" customWidth="1"/>
    <col min="8723" max="8958" width="11.42578125" style="226"/>
    <col min="8959" max="8959" width="5.7109375" style="226" customWidth="1"/>
    <col min="8960" max="8960" width="11.7109375" style="226" customWidth="1"/>
    <col min="8961" max="8961" width="52.7109375" style="226" customWidth="1"/>
    <col min="8962" max="8966" width="0" style="226" hidden="1" customWidth="1"/>
    <col min="8967" max="8977" width="10.5703125" style="226" customWidth="1"/>
    <col min="8978" max="8978" width="5.7109375" style="226" customWidth="1"/>
    <col min="8979" max="9214" width="11.42578125" style="226"/>
    <col min="9215" max="9215" width="5.7109375" style="226" customWidth="1"/>
    <col min="9216" max="9216" width="11.7109375" style="226" customWidth="1"/>
    <col min="9217" max="9217" width="52.7109375" style="226" customWidth="1"/>
    <col min="9218" max="9222" width="0" style="226" hidden="1" customWidth="1"/>
    <col min="9223" max="9233" width="10.5703125" style="226" customWidth="1"/>
    <col min="9234" max="9234" width="5.7109375" style="226" customWidth="1"/>
    <col min="9235" max="9470" width="11.42578125" style="226"/>
    <col min="9471" max="9471" width="5.7109375" style="226" customWidth="1"/>
    <col min="9472" max="9472" width="11.7109375" style="226" customWidth="1"/>
    <col min="9473" max="9473" width="52.7109375" style="226" customWidth="1"/>
    <col min="9474" max="9478" width="0" style="226" hidden="1" customWidth="1"/>
    <col min="9479" max="9489" width="10.5703125" style="226" customWidth="1"/>
    <col min="9490" max="9490" width="5.7109375" style="226" customWidth="1"/>
    <col min="9491" max="9726" width="11.42578125" style="226"/>
    <col min="9727" max="9727" width="5.7109375" style="226" customWidth="1"/>
    <col min="9728" max="9728" width="11.7109375" style="226" customWidth="1"/>
    <col min="9729" max="9729" width="52.7109375" style="226" customWidth="1"/>
    <col min="9730" max="9734" width="0" style="226" hidden="1" customWidth="1"/>
    <col min="9735" max="9745" width="10.5703125" style="226" customWidth="1"/>
    <col min="9746" max="9746" width="5.7109375" style="226" customWidth="1"/>
    <col min="9747" max="9982" width="11.42578125" style="226"/>
    <col min="9983" max="9983" width="5.7109375" style="226" customWidth="1"/>
    <col min="9984" max="9984" width="11.7109375" style="226" customWidth="1"/>
    <col min="9985" max="9985" width="52.7109375" style="226" customWidth="1"/>
    <col min="9986" max="9990" width="0" style="226" hidden="1" customWidth="1"/>
    <col min="9991" max="10001" width="10.5703125" style="226" customWidth="1"/>
    <col min="10002" max="10002" width="5.7109375" style="226" customWidth="1"/>
    <col min="10003" max="10238" width="11.42578125" style="226"/>
    <col min="10239" max="10239" width="5.7109375" style="226" customWidth="1"/>
    <col min="10240" max="10240" width="11.7109375" style="226" customWidth="1"/>
    <col min="10241" max="10241" width="52.7109375" style="226" customWidth="1"/>
    <col min="10242" max="10246" width="0" style="226" hidden="1" customWidth="1"/>
    <col min="10247" max="10257" width="10.5703125" style="226" customWidth="1"/>
    <col min="10258" max="10258" width="5.7109375" style="226" customWidth="1"/>
    <col min="10259" max="10494" width="11.42578125" style="226"/>
    <col min="10495" max="10495" width="5.7109375" style="226" customWidth="1"/>
    <col min="10496" max="10496" width="11.7109375" style="226" customWidth="1"/>
    <col min="10497" max="10497" width="52.7109375" style="226" customWidth="1"/>
    <col min="10498" max="10502" width="0" style="226" hidden="1" customWidth="1"/>
    <col min="10503" max="10513" width="10.5703125" style="226" customWidth="1"/>
    <col min="10514" max="10514" width="5.7109375" style="226" customWidth="1"/>
    <col min="10515" max="10750" width="11.42578125" style="226"/>
    <col min="10751" max="10751" width="5.7109375" style="226" customWidth="1"/>
    <col min="10752" max="10752" width="11.7109375" style="226" customWidth="1"/>
    <col min="10753" max="10753" width="52.7109375" style="226" customWidth="1"/>
    <col min="10754" max="10758" width="0" style="226" hidden="1" customWidth="1"/>
    <col min="10759" max="10769" width="10.5703125" style="226" customWidth="1"/>
    <col min="10770" max="10770" width="5.7109375" style="226" customWidth="1"/>
    <col min="10771" max="11006" width="11.42578125" style="226"/>
    <col min="11007" max="11007" width="5.7109375" style="226" customWidth="1"/>
    <col min="11008" max="11008" width="11.7109375" style="226" customWidth="1"/>
    <col min="11009" max="11009" width="52.7109375" style="226" customWidth="1"/>
    <col min="11010" max="11014" width="0" style="226" hidden="1" customWidth="1"/>
    <col min="11015" max="11025" width="10.5703125" style="226" customWidth="1"/>
    <col min="11026" max="11026" width="5.7109375" style="226" customWidth="1"/>
    <col min="11027" max="11262" width="11.42578125" style="226"/>
    <col min="11263" max="11263" width="5.7109375" style="226" customWidth="1"/>
    <col min="11264" max="11264" width="11.7109375" style="226" customWidth="1"/>
    <col min="11265" max="11265" width="52.7109375" style="226" customWidth="1"/>
    <col min="11266" max="11270" width="0" style="226" hidden="1" customWidth="1"/>
    <col min="11271" max="11281" width="10.5703125" style="226" customWidth="1"/>
    <col min="11282" max="11282" width="5.7109375" style="226" customWidth="1"/>
    <col min="11283" max="11518" width="11.42578125" style="226"/>
    <col min="11519" max="11519" width="5.7109375" style="226" customWidth="1"/>
    <col min="11520" max="11520" width="11.7109375" style="226" customWidth="1"/>
    <col min="11521" max="11521" width="52.7109375" style="226" customWidth="1"/>
    <col min="11522" max="11526" width="0" style="226" hidden="1" customWidth="1"/>
    <col min="11527" max="11537" width="10.5703125" style="226" customWidth="1"/>
    <col min="11538" max="11538" width="5.7109375" style="226" customWidth="1"/>
    <col min="11539" max="11774" width="11.42578125" style="226"/>
    <col min="11775" max="11775" width="5.7109375" style="226" customWidth="1"/>
    <col min="11776" max="11776" width="11.7109375" style="226" customWidth="1"/>
    <col min="11777" max="11777" width="52.7109375" style="226" customWidth="1"/>
    <col min="11778" max="11782" width="0" style="226" hidden="1" customWidth="1"/>
    <col min="11783" max="11793" width="10.5703125" style="226" customWidth="1"/>
    <col min="11794" max="11794" width="5.7109375" style="226" customWidth="1"/>
    <col min="11795" max="12030" width="11.42578125" style="226"/>
    <col min="12031" max="12031" width="5.7109375" style="226" customWidth="1"/>
    <col min="12032" max="12032" width="11.7109375" style="226" customWidth="1"/>
    <col min="12033" max="12033" width="52.7109375" style="226" customWidth="1"/>
    <col min="12034" max="12038" width="0" style="226" hidden="1" customWidth="1"/>
    <col min="12039" max="12049" width="10.5703125" style="226" customWidth="1"/>
    <col min="12050" max="12050" width="5.7109375" style="226" customWidth="1"/>
    <col min="12051" max="12286" width="11.42578125" style="226"/>
    <col min="12287" max="12287" width="5.7109375" style="226" customWidth="1"/>
    <col min="12288" max="12288" width="11.7109375" style="226" customWidth="1"/>
    <col min="12289" max="12289" width="52.7109375" style="226" customWidth="1"/>
    <col min="12290" max="12294" width="0" style="226" hidden="1" customWidth="1"/>
    <col min="12295" max="12305" width="10.5703125" style="226" customWidth="1"/>
    <col min="12306" max="12306" width="5.7109375" style="226" customWidth="1"/>
    <col min="12307" max="12542" width="11.42578125" style="226"/>
    <col min="12543" max="12543" width="5.7109375" style="226" customWidth="1"/>
    <col min="12544" max="12544" width="11.7109375" style="226" customWidth="1"/>
    <col min="12545" max="12545" width="52.7109375" style="226" customWidth="1"/>
    <col min="12546" max="12550" width="0" style="226" hidden="1" customWidth="1"/>
    <col min="12551" max="12561" width="10.5703125" style="226" customWidth="1"/>
    <col min="12562" max="12562" width="5.7109375" style="226" customWidth="1"/>
    <col min="12563" max="12798" width="11.42578125" style="226"/>
    <col min="12799" max="12799" width="5.7109375" style="226" customWidth="1"/>
    <col min="12800" max="12800" width="11.7109375" style="226" customWidth="1"/>
    <col min="12801" max="12801" width="52.7109375" style="226" customWidth="1"/>
    <col min="12802" max="12806" width="0" style="226" hidden="1" customWidth="1"/>
    <col min="12807" max="12817" width="10.5703125" style="226" customWidth="1"/>
    <col min="12818" max="12818" width="5.7109375" style="226" customWidth="1"/>
    <col min="12819" max="13054" width="11.42578125" style="226"/>
    <col min="13055" max="13055" width="5.7109375" style="226" customWidth="1"/>
    <col min="13056" max="13056" width="11.7109375" style="226" customWidth="1"/>
    <col min="13057" max="13057" width="52.7109375" style="226" customWidth="1"/>
    <col min="13058" max="13062" width="0" style="226" hidden="1" customWidth="1"/>
    <col min="13063" max="13073" width="10.5703125" style="226" customWidth="1"/>
    <col min="13074" max="13074" width="5.7109375" style="226" customWidth="1"/>
    <col min="13075" max="13310" width="11.42578125" style="226"/>
    <col min="13311" max="13311" width="5.7109375" style="226" customWidth="1"/>
    <col min="13312" max="13312" width="11.7109375" style="226" customWidth="1"/>
    <col min="13313" max="13313" width="52.7109375" style="226" customWidth="1"/>
    <col min="13314" max="13318" width="0" style="226" hidden="1" customWidth="1"/>
    <col min="13319" max="13329" width="10.5703125" style="226" customWidth="1"/>
    <col min="13330" max="13330" width="5.7109375" style="226" customWidth="1"/>
    <col min="13331" max="13566" width="11.42578125" style="226"/>
    <col min="13567" max="13567" width="5.7109375" style="226" customWidth="1"/>
    <col min="13568" max="13568" width="11.7109375" style="226" customWidth="1"/>
    <col min="13569" max="13569" width="52.7109375" style="226" customWidth="1"/>
    <col min="13570" max="13574" width="0" style="226" hidden="1" customWidth="1"/>
    <col min="13575" max="13585" width="10.5703125" style="226" customWidth="1"/>
    <col min="13586" max="13586" width="5.7109375" style="226" customWidth="1"/>
    <col min="13587" max="13822" width="11.42578125" style="226"/>
    <col min="13823" max="13823" width="5.7109375" style="226" customWidth="1"/>
    <col min="13824" max="13824" width="11.7109375" style="226" customWidth="1"/>
    <col min="13825" max="13825" width="52.7109375" style="226" customWidth="1"/>
    <col min="13826" max="13830" width="0" style="226" hidden="1" customWidth="1"/>
    <col min="13831" max="13841" width="10.5703125" style="226" customWidth="1"/>
    <col min="13842" max="13842" width="5.7109375" style="226" customWidth="1"/>
    <col min="13843" max="14078" width="11.42578125" style="226"/>
    <col min="14079" max="14079" width="5.7109375" style="226" customWidth="1"/>
    <col min="14080" max="14080" width="11.7109375" style="226" customWidth="1"/>
    <col min="14081" max="14081" width="52.7109375" style="226" customWidth="1"/>
    <col min="14082" max="14086" width="0" style="226" hidden="1" customWidth="1"/>
    <col min="14087" max="14097" width="10.5703125" style="226" customWidth="1"/>
    <col min="14098" max="14098" width="5.7109375" style="226" customWidth="1"/>
    <col min="14099" max="14334" width="11.42578125" style="226"/>
    <col min="14335" max="14335" width="5.7109375" style="226" customWidth="1"/>
    <col min="14336" max="14336" width="11.7109375" style="226" customWidth="1"/>
    <col min="14337" max="14337" width="52.7109375" style="226" customWidth="1"/>
    <col min="14338" max="14342" width="0" style="226" hidden="1" customWidth="1"/>
    <col min="14343" max="14353" width="10.5703125" style="226" customWidth="1"/>
    <col min="14354" max="14354" width="5.7109375" style="226" customWidth="1"/>
    <col min="14355" max="14590" width="11.42578125" style="226"/>
    <col min="14591" max="14591" width="5.7109375" style="226" customWidth="1"/>
    <col min="14592" max="14592" width="11.7109375" style="226" customWidth="1"/>
    <col min="14593" max="14593" width="52.7109375" style="226" customWidth="1"/>
    <col min="14594" max="14598" width="0" style="226" hidden="1" customWidth="1"/>
    <col min="14599" max="14609" width="10.5703125" style="226" customWidth="1"/>
    <col min="14610" max="14610" width="5.7109375" style="226" customWidth="1"/>
    <col min="14611" max="14846" width="11.42578125" style="226"/>
    <col min="14847" max="14847" width="5.7109375" style="226" customWidth="1"/>
    <col min="14848" max="14848" width="11.7109375" style="226" customWidth="1"/>
    <col min="14849" max="14849" width="52.7109375" style="226" customWidth="1"/>
    <col min="14850" max="14854" width="0" style="226" hidden="1" customWidth="1"/>
    <col min="14855" max="14865" width="10.5703125" style="226" customWidth="1"/>
    <col min="14866" max="14866" width="5.7109375" style="226" customWidth="1"/>
    <col min="14867" max="15102" width="11.42578125" style="226"/>
    <col min="15103" max="15103" width="5.7109375" style="226" customWidth="1"/>
    <col min="15104" max="15104" width="11.7109375" style="226" customWidth="1"/>
    <col min="15105" max="15105" width="52.7109375" style="226" customWidth="1"/>
    <col min="15106" max="15110" width="0" style="226" hidden="1" customWidth="1"/>
    <col min="15111" max="15121" width="10.5703125" style="226" customWidth="1"/>
    <col min="15122" max="15122" width="5.7109375" style="226" customWidth="1"/>
    <col min="15123" max="15358" width="11.42578125" style="226"/>
    <col min="15359" max="15359" width="5.7109375" style="226" customWidth="1"/>
    <col min="15360" max="15360" width="11.7109375" style="226" customWidth="1"/>
    <col min="15361" max="15361" width="52.7109375" style="226" customWidth="1"/>
    <col min="15362" max="15366" width="0" style="226" hidden="1" customWidth="1"/>
    <col min="15367" max="15377" width="10.5703125" style="226" customWidth="1"/>
    <col min="15378" max="15378" width="5.7109375" style="226" customWidth="1"/>
    <col min="15379" max="15614" width="11.42578125" style="226"/>
    <col min="15615" max="15615" width="5.7109375" style="226" customWidth="1"/>
    <col min="15616" max="15616" width="11.7109375" style="226" customWidth="1"/>
    <col min="15617" max="15617" width="52.7109375" style="226" customWidth="1"/>
    <col min="15618" max="15622" width="0" style="226" hidden="1" customWidth="1"/>
    <col min="15623" max="15633" width="10.5703125" style="226" customWidth="1"/>
    <col min="15634" max="15634" width="5.7109375" style="226" customWidth="1"/>
    <col min="15635" max="15870" width="11.42578125" style="226"/>
    <col min="15871" max="15871" width="5.7109375" style="226" customWidth="1"/>
    <col min="15872" max="15872" width="11.7109375" style="226" customWidth="1"/>
    <col min="15873" max="15873" width="52.7109375" style="226" customWidth="1"/>
    <col min="15874" max="15878" width="0" style="226" hidden="1" customWidth="1"/>
    <col min="15879" max="15889" width="10.5703125" style="226" customWidth="1"/>
    <col min="15890" max="15890" width="5.7109375" style="226" customWidth="1"/>
    <col min="15891" max="16126" width="11.42578125" style="226"/>
    <col min="16127" max="16127" width="5.7109375" style="226" customWidth="1"/>
    <col min="16128" max="16128" width="11.7109375" style="226" customWidth="1"/>
    <col min="16129" max="16129" width="52.7109375" style="226" customWidth="1"/>
    <col min="16130" max="16134" width="0" style="226" hidden="1" customWidth="1"/>
    <col min="16135" max="16145" width="10.5703125" style="226" customWidth="1"/>
    <col min="16146" max="16146" width="5.7109375" style="226" customWidth="1"/>
    <col min="16147" max="16384" width="11.42578125" style="226"/>
  </cols>
  <sheetData>
    <row r="1" spans="1:20" s="218" customFormat="1" ht="20.100000000000001" customHeight="1">
      <c r="A1" s="239" t="s">
        <v>558</v>
      </c>
      <c r="B1" s="219"/>
      <c r="D1" s="217"/>
    </row>
    <row r="2" spans="1:20" s="221" customFormat="1" ht="16.5" customHeight="1">
      <c r="A2" s="272" t="s">
        <v>477</v>
      </c>
      <c r="B2" s="222"/>
      <c r="D2" s="220"/>
    </row>
    <row r="3" spans="1:20" s="76" customFormat="1" ht="15" customHeight="1">
      <c r="B3" s="223"/>
      <c r="C3" s="224"/>
    </row>
    <row r="4" spans="1:20" s="91" customFormat="1" ht="27" customHeight="1">
      <c r="A4" s="69" t="s">
        <v>559</v>
      </c>
      <c r="B4" s="69" t="s">
        <v>269</v>
      </c>
      <c r="C4" s="70">
        <v>2000</v>
      </c>
      <c r="D4" s="73">
        <v>2001</v>
      </c>
      <c r="E4" s="73">
        <v>2002</v>
      </c>
      <c r="F4" s="70">
        <v>2003</v>
      </c>
      <c r="G4" s="70">
        <v>2004</v>
      </c>
      <c r="H4" s="72">
        <v>2005</v>
      </c>
      <c r="I4" s="72">
        <v>2006</v>
      </c>
      <c r="J4" s="72">
        <v>2007</v>
      </c>
      <c r="K4" s="70">
        <v>2008</v>
      </c>
      <c r="L4" s="72">
        <v>2009</v>
      </c>
      <c r="M4" s="72">
        <v>2010</v>
      </c>
      <c r="N4" s="70">
        <v>2011</v>
      </c>
      <c r="O4" s="72">
        <v>2012</v>
      </c>
      <c r="P4" s="70">
        <v>2013</v>
      </c>
      <c r="Q4" s="72">
        <v>2014</v>
      </c>
      <c r="R4" s="72">
        <v>2015</v>
      </c>
      <c r="S4" s="241"/>
    </row>
    <row r="5" spans="1:20" ht="18" customHeight="1">
      <c r="A5" s="227" t="s">
        <v>478</v>
      </c>
      <c r="B5" s="228" t="s">
        <v>479</v>
      </c>
      <c r="C5" s="173">
        <v>20109</v>
      </c>
      <c r="D5" s="173">
        <v>22690</v>
      </c>
      <c r="E5" s="173">
        <v>18911</v>
      </c>
      <c r="F5" s="173">
        <v>17446</v>
      </c>
      <c r="G5" s="173">
        <v>20683</v>
      </c>
      <c r="H5" s="173">
        <v>15818</v>
      </c>
      <c r="I5" s="173">
        <v>16879</v>
      </c>
      <c r="J5" s="173">
        <v>18622</v>
      </c>
      <c r="K5" s="173">
        <v>20563</v>
      </c>
      <c r="L5" s="173">
        <v>16279</v>
      </c>
      <c r="M5" s="173">
        <v>16705</v>
      </c>
      <c r="N5" s="173">
        <v>19001</v>
      </c>
      <c r="O5" s="173">
        <v>18570</v>
      </c>
      <c r="P5" s="173">
        <v>23386</v>
      </c>
      <c r="Q5" s="173">
        <v>19552</v>
      </c>
      <c r="R5" s="173">
        <v>16348.212298934342</v>
      </c>
      <c r="S5" s="225"/>
      <c r="T5" s="225"/>
    </row>
    <row r="6" spans="1:20" ht="15" customHeight="1">
      <c r="A6" s="227" t="s">
        <v>480</v>
      </c>
      <c r="B6" s="228" t="s">
        <v>481</v>
      </c>
      <c r="C6" s="173">
        <v>5370</v>
      </c>
      <c r="D6" s="173">
        <v>5233</v>
      </c>
      <c r="E6" s="173">
        <v>5551</v>
      </c>
      <c r="F6" s="173">
        <v>4711</v>
      </c>
      <c r="G6" s="173">
        <v>4883</v>
      </c>
      <c r="H6" s="173">
        <v>4893</v>
      </c>
      <c r="I6" s="173">
        <v>6055</v>
      </c>
      <c r="J6" s="173">
        <v>6305</v>
      </c>
      <c r="K6" s="173">
        <v>7484</v>
      </c>
      <c r="L6" s="173">
        <v>6989</v>
      </c>
      <c r="M6" s="173">
        <v>7846</v>
      </c>
      <c r="N6" s="173">
        <v>8267</v>
      </c>
      <c r="O6" s="173">
        <v>8206</v>
      </c>
      <c r="P6" s="173">
        <v>7427</v>
      </c>
      <c r="Q6" s="173">
        <v>6884</v>
      </c>
      <c r="R6" s="173">
        <v>6510.2578842315361</v>
      </c>
      <c r="S6" s="225"/>
      <c r="T6" s="225"/>
    </row>
    <row r="7" spans="1:20" ht="15" customHeight="1">
      <c r="A7" s="227" t="s">
        <v>482</v>
      </c>
      <c r="B7" s="228" t="s">
        <v>483</v>
      </c>
      <c r="C7" s="173">
        <v>383846</v>
      </c>
      <c r="D7" s="173">
        <v>388090</v>
      </c>
      <c r="E7" s="173">
        <v>382142</v>
      </c>
      <c r="F7" s="173">
        <v>385649</v>
      </c>
      <c r="G7" s="173">
        <v>400044</v>
      </c>
      <c r="H7" s="173">
        <v>404575</v>
      </c>
      <c r="I7" s="173">
        <v>435277</v>
      </c>
      <c r="J7" s="173">
        <v>462959</v>
      </c>
      <c r="K7" s="173">
        <v>449062</v>
      </c>
      <c r="L7" s="173">
        <v>371955</v>
      </c>
      <c r="M7" s="173">
        <v>446690</v>
      </c>
      <c r="N7" s="173">
        <v>475429</v>
      </c>
      <c r="O7" s="173">
        <v>481939</v>
      </c>
      <c r="P7" s="173">
        <v>484830</v>
      </c>
      <c r="Q7" s="173">
        <v>511962</v>
      </c>
      <c r="R7" s="173">
        <v>534615.79367390426</v>
      </c>
      <c r="S7" s="225"/>
      <c r="T7" s="225"/>
    </row>
    <row r="8" spans="1:20" ht="15" customHeight="1">
      <c r="A8" s="227" t="s">
        <v>484</v>
      </c>
      <c r="B8" s="228" t="s">
        <v>485</v>
      </c>
      <c r="C8" s="173">
        <v>21887</v>
      </c>
      <c r="D8" s="173">
        <v>21945</v>
      </c>
      <c r="E8" s="173">
        <v>23949</v>
      </c>
      <c r="F8" s="173">
        <v>23331</v>
      </c>
      <c r="G8" s="173">
        <v>28335</v>
      </c>
      <c r="H8" s="173">
        <v>29093</v>
      </c>
      <c r="I8" s="173">
        <v>31651</v>
      </c>
      <c r="J8" s="173">
        <v>34307</v>
      </c>
      <c r="K8" s="173">
        <v>41419</v>
      </c>
      <c r="L8" s="173">
        <v>43386</v>
      </c>
      <c r="M8" s="173">
        <v>43833</v>
      </c>
      <c r="N8" s="173">
        <v>35990</v>
      </c>
      <c r="O8" s="173">
        <v>43654</v>
      </c>
      <c r="P8" s="173">
        <v>38501</v>
      </c>
      <c r="Q8" s="173">
        <v>35639</v>
      </c>
      <c r="R8" s="173">
        <v>34155.795751771853</v>
      </c>
      <c r="S8" s="225"/>
      <c r="T8" s="225"/>
    </row>
    <row r="9" spans="1:20" ht="15" customHeight="1">
      <c r="A9" s="227" t="s">
        <v>486</v>
      </c>
      <c r="B9" s="228" t="s">
        <v>487</v>
      </c>
      <c r="C9" s="173">
        <v>19325</v>
      </c>
      <c r="D9" s="173">
        <v>19163</v>
      </c>
      <c r="E9" s="173">
        <v>19514</v>
      </c>
      <c r="F9" s="173">
        <v>20425</v>
      </c>
      <c r="G9" s="173">
        <v>21472</v>
      </c>
      <c r="H9" s="173">
        <v>22360</v>
      </c>
      <c r="I9" s="173">
        <v>22666</v>
      </c>
      <c r="J9" s="173">
        <v>23543</v>
      </c>
      <c r="K9" s="173">
        <v>24833</v>
      </c>
      <c r="L9" s="173">
        <v>23709</v>
      </c>
      <c r="M9" s="173">
        <v>25034</v>
      </c>
      <c r="N9" s="173">
        <v>26658</v>
      </c>
      <c r="O9" s="173">
        <v>27312</v>
      </c>
      <c r="P9" s="173">
        <v>27636</v>
      </c>
      <c r="Q9" s="173">
        <v>29136</v>
      </c>
      <c r="R9" s="173">
        <v>30531.150192981651</v>
      </c>
      <c r="S9" s="225"/>
      <c r="T9" s="225"/>
    </row>
    <row r="10" spans="1:20" ht="15" customHeight="1">
      <c r="A10" s="227" t="s">
        <v>488</v>
      </c>
      <c r="B10" s="228" t="s">
        <v>489</v>
      </c>
      <c r="C10" s="173">
        <v>101578</v>
      </c>
      <c r="D10" s="173">
        <v>96393</v>
      </c>
      <c r="E10" s="173">
        <v>92928</v>
      </c>
      <c r="F10" s="173">
        <v>88940</v>
      </c>
      <c r="G10" s="173">
        <v>86401</v>
      </c>
      <c r="H10" s="173">
        <v>84414</v>
      </c>
      <c r="I10" s="173">
        <v>86974</v>
      </c>
      <c r="J10" s="173">
        <v>92012</v>
      </c>
      <c r="K10" s="173">
        <v>96213</v>
      </c>
      <c r="L10" s="173">
        <v>96771</v>
      </c>
      <c r="M10" s="173">
        <v>105833</v>
      </c>
      <c r="N10" s="173">
        <v>112884</v>
      </c>
      <c r="O10" s="173">
        <v>116928</v>
      </c>
      <c r="P10" s="173">
        <v>118513</v>
      </c>
      <c r="Q10" s="173">
        <v>125123</v>
      </c>
      <c r="R10" s="173">
        <v>131216.87432928314</v>
      </c>
      <c r="S10" s="225"/>
      <c r="T10" s="225"/>
    </row>
    <row r="11" spans="1:20" ht="15" customHeight="1">
      <c r="A11" s="227" t="s">
        <v>490</v>
      </c>
      <c r="B11" s="228" t="s">
        <v>491</v>
      </c>
      <c r="C11" s="173">
        <v>213549</v>
      </c>
      <c r="D11" s="173">
        <v>228024</v>
      </c>
      <c r="E11" s="173">
        <v>231465</v>
      </c>
      <c r="F11" s="173">
        <v>234947</v>
      </c>
      <c r="G11" s="173">
        <v>236050</v>
      </c>
      <c r="H11" s="173">
        <v>240653</v>
      </c>
      <c r="I11" s="173">
        <v>247883</v>
      </c>
      <c r="J11" s="173">
        <v>255593</v>
      </c>
      <c r="K11" s="173">
        <v>264982</v>
      </c>
      <c r="L11" s="173">
        <v>261454</v>
      </c>
      <c r="M11" s="173">
        <v>251374</v>
      </c>
      <c r="N11" s="173">
        <v>273656</v>
      </c>
      <c r="O11" s="173">
        <v>264704</v>
      </c>
      <c r="P11" s="173">
        <v>266089</v>
      </c>
      <c r="Q11" s="173">
        <v>283676</v>
      </c>
      <c r="R11" s="173">
        <v>299883.50199846108</v>
      </c>
      <c r="S11" s="225"/>
      <c r="T11" s="225"/>
    </row>
    <row r="12" spans="1:20" ht="15" customHeight="1">
      <c r="A12" s="227" t="s">
        <v>492</v>
      </c>
      <c r="B12" s="228" t="s">
        <v>493</v>
      </c>
      <c r="C12" s="173">
        <v>79451</v>
      </c>
      <c r="D12" s="173">
        <v>83511</v>
      </c>
      <c r="E12" s="173">
        <v>85813</v>
      </c>
      <c r="F12" s="173">
        <v>86995</v>
      </c>
      <c r="G12" s="173">
        <v>88619</v>
      </c>
      <c r="H12" s="173">
        <v>92691</v>
      </c>
      <c r="I12" s="173">
        <v>98338</v>
      </c>
      <c r="J12" s="173">
        <v>103550</v>
      </c>
      <c r="K12" s="173">
        <v>106223</v>
      </c>
      <c r="L12" s="173">
        <v>102806</v>
      </c>
      <c r="M12" s="173">
        <v>106124</v>
      </c>
      <c r="N12" s="173">
        <v>106947</v>
      </c>
      <c r="O12" s="173">
        <v>113417</v>
      </c>
      <c r="P12" s="173">
        <v>120539</v>
      </c>
      <c r="Q12" s="173">
        <v>122490</v>
      </c>
      <c r="R12" s="173">
        <v>126512.87377826654</v>
      </c>
      <c r="S12" s="225"/>
      <c r="T12" s="225"/>
    </row>
    <row r="13" spans="1:20" ht="15" customHeight="1">
      <c r="A13" s="227" t="s">
        <v>494</v>
      </c>
      <c r="B13" s="228" t="s">
        <v>495</v>
      </c>
      <c r="C13" s="173">
        <v>31549</v>
      </c>
      <c r="D13" s="173">
        <v>32446</v>
      </c>
      <c r="E13" s="173">
        <v>31784</v>
      </c>
      <c r="F13" s="173">
        <v>31337</v>
      </c>
      <c r="G13" s="173">
        <v>31485</v>
      </c>
      <c r="H13" s="173">
        <v>31946</v>
      </c>
      <c r="I13" s="173">
        <v>32190</v>
      </c>
      <c r="J13" s="173">
        <v>34219</v>
      </c>
      <c r="K13" s="173">
        <v>33908</v>
      </c>
      <c r="L13" s="173">
        <v>32519</v>
      </c>
      <c r="M13" s="173">
        <v>34311</v>
      </c>
      <c r="N13" s="173">
        <v>36749</v>
      </c>
      <c r="O13" s="173">
        <v>38439</v>
      </c>
      <c r="P13" s="173">
        <v>37790</v>
      </c>
      <c r="Q13" s="173">
        <v>40368</v>
      </c>
      <c r="R13" s="173">
        <v>43726.744544675705</v>
      </c>
      <c r="S13" s="225"/>
      <c r="T13" s="225"/>
    </row>
    <row r="14" spans="1:20" ht="15" customHeight="1">
      <c r="A14" s="227" t="s">
        <v>496</v>
      </c>
      <c r="B14" s="228" t="s">
        <v>497</v>
      </c>
      <c r="C14" s="173">
        <v>88415</v>
      </c>
      <c r="D14" s="173">
        <v>97556</v>
      </c>
      <c r="E14" s="173">
        <v>100923</v>
      </c>
      <c r="F14" s="173">
        <v>92257</v>
      </c>
      <c r="G14" s="173">
        <v>98623</v>
      </c>
      <c r="H14" s="173">
        <v>98229</v>
      </c>
      <c r="I14" s="173">
        <v>104265</v>
      </c>
      <c r="J14" s="173">
        <v>110900</v>
      </c>
      <c r="K14" s="173">
        <v>112265</v>
      </c>
      <c r="L14" s="173">
        <v>107777</v>
      </c>
      <c r="M14" s="173">
        <v>107282</v>
      </c>
      <c r="N14" s="173">
        <v>117351</v>
      </c>
      <c r="O14" s="173">
        <v>121490</v>
      </c>
      <c r="P14" s="173">
        <v>125560</v>
      </c>
      <c r="Q14" s="173">
        <v>130000</v>
      </c>
      <c r="R14" s="173">
        <v>134174.29911978447</v>
      </c>
      <c r="S14" s="225"/>
      <c r="T14" s="225"/>
    </row>
    <row r="15" spans="1:20" ht="15" customHeight="1">
      <c r="A15" s="227" t="s">
        <v>498</v>
      </c>
      <c r="B15" s="228" t="s">
        <v>499</v>
      </c>
      <c r="C15" s="173">
        <v>81854</v>
      </c>
      <c r="D15" s="173">
        <v>85121</v>
      </c>
      <c r="E15" s="173">
        <v>92126</v>
      </c>
      <c r="F15" s="173">
        <v>96262</v>
      </c>
      <c r="G15" s="173">
        <v>108296</v>
      </c>
      <c r="H15" s="173">
        <v>106227</v>
      </c>
      <c r="I15" s="173">
        <v>105790</v>
      </c>
      <c r="J15" s="173">
        <v>99916</v>
      </c>
      <c r="K15" s="173">
        <v>91246</v>
      </c>
      <c r="L15" s="173">
        <v>100612</v>
      </c>
      <c r="M15" s="173">
        <v>102507</v>
      </c>
      <c r="N15" s="173">
        <v>95511</v>
      </c>
      <c r="O15" s="173">
        <v>99445</v>
      </c>
      <c r="P15" s="173">
        <v>104327</v>
      </c>
      <c r="Q15" s="173">
        <v>104559</v>
      </c>
      <c r="R15" s="173">
        <v>106531.580406555</v>
      </c>
      <c r="S15" s="225"/>
      <c r="T15" s="225"/>
    </row>
    <row r="16" spans="1:20" ht="15" customHeight="1">
      <c r="A16" s="227" t="s">
        <v>500</v>
      </c>
      <c r="B16" s="228" t="s">
        <v>501</v>
      </c>
      <c r="C16" s="173">
        <v>221789</v>
      </c>
      <c r="D16" s="173">
        <v>231807</v>
      </c>
      <c r="E16" s="173">
        <v>239346</v>
      </c>
      <c r="F16" s="173">
        <v>239328</v>
      </c>
      <c r="G16" s="173">
        <v>241764</v>
      </c>
      <c r="H16" s="173">
        <v>247732</v>
      </c>
      <c r="I16" s="173">
        <v>257754</v>
      </c>
      <c r="J16" s="173">
        <v>274488</v>
      </c>
      <c r="K16" s="173">
        <v>286270</v>
      </c>
      <c r="L16" s="173">
        <v>282293</v>
      </c>
      <c r="M16" s="173">
        <v>283744</v>
      </c>
      <c r="N16" s="173">
        <v>299420</v>
      </c>
      <c r="O16" s="173">
        <v>295114</v>
      </c>
      <c r="P16" s="173">
        <v>305238</v>
      </c>
      <c r="Q16" s="173">
        <v>309299</v>
      </c>
      <c r="R16" s="173">
        <v>318782.91190782632</v>
      </c>
      <c r="S16" s="225"/>
      <c r="T16" s="225"/>
    </row>
    <row r="17" spans="1:20" ht="15" customHeight="1">
      <c r="A17" s="227" t="s">
        <v>502</v>
      </c>
      <c r="B17" s="228" t="s">
        <v>503</v>
      </c>
      <c r="C17" s="173">
        <v>151113</v>
      </c>
      <c r="D17" s="173">
        <v>157646</v>
      </c>
      <c r="E17" s="173">
        <v>157960</v>
      </c>
      <c r="F17" s="173">
        <v>159391</v>
      </c>
      <c r="G17" s="173">
        <v>155930</v>
      </c>
      <c r="H17" s="173">
        <v>158915</v>
      </c>
      <c r="I17" s="173">
        <v>165964</v>
      </c>
      <c r="J17" s="173">
        <v>175056</v>
      </c>
      <c r="K17" s="173">
        <v>180628</v>
      </c>
      <c r="L17" s="173">
        <v>164069</v>
      </c>
      <c r="M17" s="173">
        <v>170141</v>
      </c>
      <c r="N17" s="173">
        <v>176181</v>
      </c>
      <c r="O17" s="173">
        <v>187182</v>
      </c>
      <c r="P17" s="173">
        <v>192660</v>
      </c>
      <c r="Q17" s="173">
        <v>196468</v>
      </c>
      <c r="R17" s="173">
        <v>206445.92878148356</v>
      </c>
      <c r="S17" s="225"/>
      <c r="T17" s="225"/>
    </row>
    <row r="18" spans="1:20" ht="15" customHeight="1">
      <c r="A18" s="227" t="s">
        <v>504</v>
      </c>
      <c r="B18" s="228" t="s">
        <v>505</v>
      </c>
      <c r="C18" s="173">
        <v>80191</v>
      </c>
      <c r="D18" s="173">
        <v>82043</v>
      </c>
      <c r="E18" s="173">
        <v>83725</v>
      </c>
      <c r="F18" s="173">
        <v>86038</v>
      </c>
      <c r="G18" s="173">
        <v>88987</v>
      </c>
      <c r="H18" s="173">
        <v>93856</v>
      </c>
      <c r="I18" s="173">
        <v>96752</v>
      </c>
      <c r="J18" s="173">
        <v>106420</v>
      </c>
      <c r="K18" s="173">
        <v>109130</v>
      </c>
      <c r="L18" s="173">
        <v>101668</v>
      </c>
      <c r="M18" s="173">
        <v>108201</v>
      </c>
      <c r="N18" s="173">
        <v>113952</v>
      </c>
      <c r="O18" s="173">
        <v>118838</v>
      </c>
      <c r="P18" s="173">
        <v>131637</v>
      </c>
      <c r="Q18" s="173">
        <v>143260</v>
      </c>
      <c r="R18" s="173">
        <v>150070.72912307957</v>
      </c>
      <c r="S18" s="225"/>
      <c r="T18" s="225"/>
    </row>
    <row r="19" spans="1:20" ht="15" customHeight="1">
      <c r="A19" s="227" t="s">
        <v>506</v>
      </c>
      <c r="B19" s="228" t="s">
        <v>507</v>
      </c>
      <c r="C19" s="173">
        <v>124277</v>
      </c>
      <c r="D19" s="173">
        <v>126180</v>
      </c>
      <c r="E19" s="173">
        <v>128708</v>
      </c>
      <c r="F19" s="173">
        <v>129938</v>
      </c>
      <c r="G19" s="173">
        <v>129917</v>
      </c>
      <c r="H19" s="173">
        <v>130278</v>
      </c>
      <c r="I19" s="173">
        <v>131623</v>
      </c>
      <c r="J19" s="173">
        <v>133275</v>
      </c>
      <c r="K19" s="173">
        <v>137671</v>
      </c>
      <c r="L19" s="173">
        <v>142953</v>
      </c>
      <c r="M19" s="173">
        <v>146337</v>
      </c>
      <c r="N19" s="173">
        <v>148661</v>
      </c>
      <c r="O19" s="173">
        <v>152416</v>
      </c>
      <c r="P19" s="173">
        <v>156632</v>
      </c>
      <c r="Q19" s="173">
        <v>160060</v>
      </c>
      <c r="R19" s="173">
        <v>163607.66211306857</v>
      </c>
      <c r="S19" s="225"/>
      <c r="T19" s="225"/>
    </row>
    <row r="20" spans="1:20" ht="15" customHeight="1">
      <c r="A20" s="227" t="s">
        <v>508</v>
      </c>
      <c r="B20" s="228" t="s">
        <v>509</v>
      </c>
      <c r="C20" s="173">
        <v>81378</v>
      </c>
      <c r="D20" s="173">
        <v>83498</v>
      </c>
      <c r="E20" s="173">
        <v>86326</v>
      </c>
      <c r="F20" s="173">
        <v>86597</v>
      </c>
      <c r="G20" s="173">
        <v>88484</v>
      </c>
      <c r="H20" s="173">
        <v>89425</v>
      </c>
      <c r="I20" s="173">
        <v>89000</v>
      </c>
      <c r="J20" s="173">
        <v>91061</v>
      </c>
      <c r="K20" s="173">
        <v>93391</v>
      </c>
      <c r="L20" s="173">
        <v>96785</v>
      </c>
      <c r="M20" s="173">
        <v>100598</v>
      </c>
      <c r="N20" s="173">
        <v>104893</v>
      </c>
      <c r="O20" s="173">
        <v>107947</v>
      </c>
      <c r="P20" s="173">
        <v>111687</v>
      </c>
      <c r="Q20" s="173">
        <v>117918</v>
      </c>
      <c r="R20" s="173">
        <v>121260.9471545735</v>
      </c>
      <c r="S20" s="225"/>
      <c r="T20" s="225"/>
    </row>
    <row r="21" spans="1:20" ht="15" customHeight="1">
      <c r="A21" s="227" t="s">
        <v>510</v>
      </c>
      <c r="B21" s="228" t="s">
        <v>511</v>
      </c>
      <c r="C21" s="173">
        <v>118023</v>
      </c>
      <c r="D21" s="173">
        <v>121559</v>
      </c>
      <c r="E21" s="173">
        <v>129328</v>
      </c>
      <c r="F21" s="173">
        <v>131728</v>
      </c>
      <c r="G21" s="173">
        <v>134906</v>
      </c>
      <c r="H21" s="173">
        <v>137076</v>
      </c>
      <c r="I21" s="173">
        <v>139689</v>
      </c>
      <c r="J21" s="173">
        <v>141177</v>
      </c>
      <c r="K21" s="173">
        <v>147247</v>
      </c>
      <c r="L21" s="173">
        <v>154993</v>
      </c>
      <c r="M21" s="173">
        <v>162587</v>
      </c>
      <c r="N21" s="173">
        <v>168790</v>
      </c>
      <c r="O21" s="173">
        <v>177653</v>
      </c>
      <c r="P21" s="173">
        <v>185212</v>
      </c>
      <c r="Q21" s="173">
        <v>194157</v>
      </c>
      <c r="R21" s="173">
        <v>204136.91770202701</v>
      </c>
      <c r="S21" s="225"/>
      <c r="T21" s="225"/>
    </row>
    <row r="22" spans="1:20" ht="15" customHeight="1">
      <c r="A22" s="227" t="s">
        <v>512</v>
      </c>
      <c r="B22" s="228" t="s">
        <v>513</v>
      </c>
      <c r="C22" s="173">
        <v>82548</v>
      </c>
      <c r="D22" s="173">
        <v>83982</v>
      </c>
      <c r="E22" s="173">
        <v>84831</v>
      </c>
      <c r="F22" s="173">
        <v>86709</v>
      </c>
      <c r="G22" s="173">
        <v>89704</v>
      </c>
      <c r="H22" s="173">
        <v>90842</v>
      </c>
      <c r="I22" s="173">
        <v>93146</v>
      </c>
      <c r="J22" s="173">
        <v>94790</v>
      </c>
      <c r="K22" s="173">
        <v>98404</v>
      </c>
      <c r="L22" s="173">
        <v>96571</v>
      </c>
      <c r="M22" s="173">
        <v>98181</v>
      </c>
      <c r="N22" s="173">
        <v>100985</v>
      </c>
      <c r="O22" s="173">
        <v>101866</v>
      </c>
      <c r="P22" s="173">
        <v>104964</v>
      </c>
      <c r="Q22" s="173">
        <v>109265</v>
      </c>
      <c r="R22" s="173">
        <v>113559.40173634939</v>
      </c>
      <c r="S22" s="225"/>
      <c r="T22" s="225"/>
    </row>
    <row r="23" spans="1:20" ht="15" customHeight="1">
      <c r="A23" s="229"/>
      <c r="B23" s="240" t="s">
        <v>514</v>
      </c>
      <c r="C23" s="176">
        <v>1906252</v>
      </c>
      <c r="D23" s="176">
        <v>1966887</v>
      </c>
      <c r="E23" s="176">
        <v>1995330</v>
      </c>
      <c r="F23" s="176">
        <v>2002029</v>
      </c>
      <c r="G23" s="176">
        <v>2054583</v>
      </c>
      <c r="H23" s="176">
        <v>2079023</v>
      </c>
      <c r="I23" s="176">
        <v>2161896</v>
      </c>
      <c r="J23" s="176">
        <v>2258193</v>
      </c>
      <c r="K23" s="176">
        <v>2300939</v>
      </c>
      <c r="L23" s="176">
        <v>2203589</v>
      </c>
      <c r="M23" s="176">
        <v>2317328</v>
      </c>
      <c r="N23" s="176">
        <v>2421325</v>
      </c>
      <c r="O23" s="176">
        <v>2475120</v>
      </c>
      <c r="P23" s="176">
        <v>2542628</v>
      </c>
      <c r="Q23" s="176">
        <v>2639816</v>
      </c>
      <c r="R23" s="176">
        <v>2742071.5824972582</v>
      </c>
      <c r="S23" s="225"/>
      <c r="T23" s="225"/>
    </row>
    <row r="24" spans="1:20" ht="15" customHeight="1">
      <c r="A24" s="230" t="s">
        <v>515</v>
      </c>
      <c r="B24" s="231"/>
      <c r="S24" s="225"/>
      <c r="T24" s="225"/>
    </row>
    <row r="25" spans="1:20" ht="15" customHeight="1">
      <c r="A25" s="230" t="s">
        <v>560</v>
      </c>
      <c r="B25" s="231"/>
      <c r="S25" s="225"/>
      <c r="T25" s="225"/>
    </row>
    <row r="26" spans="1:20" ht="15" customHeight="1">
      <c r="A26" s="86" t="s">
        <v>561</v>
      </c>
      <c r="B26" s="231"/>
      <c r="S26" s="225"/>
      <c r="T26" s="225"/>
    </row>
    <row r="27" spans="1:20" ht="12.95" customHeight="1">
      <c r="S27" s="225"/>
      <c r="T27" s="225"/>
    </row>
    <row r="28" spans="1:20" ht="12.95" customHeight="1">
      <c r="A28" s="86"/>
      <c r="S28" s="225"/>
      <c r="T28" s="225"/>
    </row>
    <row r="29" spans="1:20" ht="12.95" customHeight="1">
      <c r="B29" s="232"/>
      <c r="S29" s="225"/>
      <c r="T29" s="225"/>
    </row>
    <row r="30" spans="1:20" ht="12.95" customHeight="1">
      <c r="A30" s="233"/>
      <c r="B30" s="232"/>
      <c r="S30" s="225"/>
      <c r="T30" s="225"/>
    </row>
    <row r="31" spans="1:20" ht="12.95" customHeight="1">
      <c r="A31" s="233"/>
      <c r="B31" s="232"/>
      <c r="C31" s="234"/>
      <c r="D31" s="234"/>
      <c r="E31" s="234"/>
      <c r="F31" s="234"/>
      <c r="G31" s="234"/>
      <c r="H31" s="234"/>
      <c r="I31" s="234"/>
      <c r="J31" s="234"/>
      <c r="K31" s="234"/>
      <c r="L31" s="234"/>
      <c r="M31" s="234"/>
      <c r="N31" s="234"/>
      <c r="O31" s="234"/>
      <c r="P31" s="234"/>
      <c r="Q31" s="234"/>
      <c r="R31" s="234"/>
      <c r="S31" s="225"/>
      <c r="T31" s="225"/>
    </row>
    <row r="32" spans="1:20" ht="12.95" customHeight="1">
      <c r="A32" s="233"/>
      <c r="B32" s="232"/>
      <c r="C32" s="234"/>
      <c r="D32" s="234"/>
      <c r="E32" s="234"/>
      <c r="F32" s="234"/>
      <c r="G32" s="234"/>
      <c r="H32" s="234"/>
      <c r="I32" s="234"/>
      <c r="J32" s="234"/>
      <c r="K32" s="234"/>
      <c r="L32" s="234"/>
      <c r="M32" s="234"/>
      <c r="N32" s="234"/>
      <c r="O32" s="234"/>
      <c r="P32" s="234"/>
      <c r="Q32" s="234"/>
      <c r="R32" s="234"/>
      <c r="S32" s="225"/>
      <c r="T32" s="225"/>
    </row>
    <row r="33" spans="1:20" ht="12.95" customHeight="1">
      <c r="A33" s="233"/>
      <c r="B33" s="232"/>
      <c r="S33" s="225"/>
      <c r="T33" s="225"/>
    </row>
    <row r="34" spans="1:20" ht="12.95" customHeight="1">
      <c r="A34" s="233"/>
      <c r="B34" s="232"/>
      <c r="S34" s="225"/>
      <c r="T34" s="225"/>
    </row>
    <row r="35" spans="1:20" ht="12.95" customHeight="1">
      <c r="A35" s="233"/>
      <c r="B35" s="232"/>
      <c r="S35" s="225"/>
      <c r="T35" s="225"/>
    </row>
    <row r="36" spans="1:20" ht="12.95" customHeight="1">
      <c r="A36" s="233"/>
      <c r="B36" s="232"/>
      <c r="C36" s="234"/>
      <c r="D36" s="234"/>
      <c r="E36" s="234"/>
      <c r="F36" s="234"/>
      <c r="G36" s="234"/>
      <c r="H36" s="234"/>
      <c r="I36" s="234"/>
      <c r="J36" s="234"/>
      <c r="K36" s="234"/>
      <c r="L36" s="234"/>
      <c r="M36" s="234"/>
      <c r="N36" s="234"/>
      <c r="O36" s="234"/>
      <c r="P36" s="234"/>
      <c r="Q36" s="234"/>
      <c r="R36" s="234"/>
      <c r="S36" s="225"/>
      <c r="T36" s="225"/>
    </row>
    <row r="37" spans="1:20" ht="12.95" customHeight="1">
      <c r="A37" s="233"/>
      <c r="B37" s="232"/>
      <c r="C37" s="235"/>
      <c r="D37" s="235"/>
      <c r="E37" s="235"/>
      <c r="F37" s="235"/>
      <c r="G37" s="235"/>
      <c r="H37" s="235"/>
      <c r="I37" s="235"/>
      <c r="J37" s="235"/>
      <c r="K37" s="235"/>
      <c r="L37" s="235"/>
      <c r="M37" s="235"/>
      <c r="N37" s="235"/>
      <c r="O37" s="235"/>
      <c r="P37" s="235"/>
      <c r="Q37" s="235"/>
      <c r="R37" s="235"/>
      <c r="S37" s="225"/>
      <c r="T37" s="225"/>
    </row>
    <row r="38" spans="1:20" ht="12.95" customHeight="1">
      <c r="A38" s="233"/>
      <c r="B38" s="232"/>
      <c r="C38" s="234"/>
      <c r="D38" s="234"/>
      <c r="E38" s="234"/>
      <c r="F38" s="234"/>
      <c r="G38" s="234"/>
      <c r="H38" s="234"/>
      <c r="I38" s="234"/>
      <c r="J38" s="234"/>
      <c r="K38" s="234"/>
      <c r="L38" s="234"/>
      <c r="M38" s="234"/>
      <c r="N38" s="234"/>
      <c r="O38" s="234"/>
      <c r="P38" s="234"/>
      <c r="Q38" s="234"/>
      <c r="R38" s="234"/>
      <c r="S38" s="225"/>
      <c r="T38" s="225"/>
    </row>
    <row r="39" spans="1:20" ht="12.95" customHeight="1">
      <c r="A39" s="233"/>
      <c r="B39" s="232"/>
      <c r="C39" s="235"/>
      <c r="D39" s="235"/>
      <c r="E39" s="235"/>
      <c r="F39" s="235"/>
      <c r="G39" s="235"/>
      <c r="H39" s="235"/>
      <c r="I39" s="235"/>
      <c r="J39" s="235"/>
      <c r="K39" s="235"/>
      <c r="L39" s="235"/>
      <c r="M39" s="235"/>
      <c r="N39" s="235"/>
      <c r="O39" s="235"/>
      <c r="P39" s="235"/>
      <c r="Q39" s="235"/>
      <c r="R39" s="235"/>
      <c r="S39" s="225"/>
      <c r="T39" s="225"/>
    </row>
    <row r="40" spans="1:20" ht="12.95" customHeight="1">
      <c r="A40" s="233"/>
      <c r="B40" s="232"/>
      <c r="C40" s="234"/>
      <c r="D40" s="234"/>
      <c r="E40" s="234"/>
      <c r="F40" s="234"/>
      <c r="G40" s="234"/>
      <c r="H40" s="234"/>
      <c r="I40" s="234"/>
      <c r="J40" s="234"/>
      <c r="K40" s="234"/>
      <c r="L40" s="234"/>
      <c r="M40" s="234"/>
      <c r="N40" s="234"/>
      <c r="O40" s="234"/>
      <c r="P40" s="234"/>
      <c r="Q40" s="234"/>
      <c r="R40" s="234"/>
      <c r="S40" s="225"/>
      <c r="T40" s="225"/>
    </row>
    <row r="41" spans="1:20" ht="12.95" customHeight="1">
      <c r="A41" s="233"/>
      <c r="B41" s="232"/>
      <c r="C41" s="235"/>
      <c r="D41" s="235"/>
      <c r="E41" s="235"/>
      <c r="F41" s="235"/>
      <c r="G41" s="235"/>
      <c r="H41" s="235"/>
      <c r="I41" s="235"/>
      <c r="J41" s="235"/>
      <c r="K41" s="235"/>
      <c r="L41" s="235"/>
      <c r="M41" s="235"/>
      <c r="N41" s="235"/>
      <c r="O41" s="235"/>
      <c r="P41" s="235"/>
      <c r="Q41" s="235"/>
      <c r="R41" s="235"/>
      <c r="S41" s="225"/>
      <c r="T41" s="225"/>
    </row>
    <row r="42" spans="1:20" ht="12.95" customHeight="1">
      <c r="A42" s="233"/>
      <c r="B42" s="232"/>
      <c r="C42" s="234"/>
      <c r="D42" s="234"/>
      <c r="E42" s="234"/>
      <c r="F42" s="234"/>
      <c r="G42" s="234"/>
      <c r="H42" s="234"/>
      <c r="I42" s="234"/>
      <c r="J42" s="234"/>
      <c r="K42" s="234"/>
      <c r="L42" s="234"/>
      <c r="M42" s="234"/>
      <c r="N42" s="234"/>
      <c r="O42" s="234"/>
      <c r="P42" s="234"/>
      <c r="Q42" s="234"/>
      <c r="R42" s="234"/>
      <c r="S42" s="225"/>
      <c r="T42" s="225"/>
    </row>
    <row r="43" spans="1:20" ht="12.95" customHeight="1">
      <c r="A43" s="233"/>
      <c r="B43" s="232"/>
      <c r="C43" s="235"/>
      <c r="D43" s="235"/>
      <c r="E43" s="235"/>
      <c r="F43" s="235"/>
      <c r="G43" s="235"/>
      <c r="H43" s="235"/>
      <c r="I43" s="235"/>
      <c r="J43" s="235"/>
      <c r="K43" s="235"/>
      <c r="L43" s="235"/>
      <c r="M43" s="235"/>
      <c r="N43" s="235"/>
      <c r="O43" s="235"/>
      <c r="P43" s="235"/>
      <c r="Q43" s="235"/>
      <c r="R43" s="235"/>
      <c r="S43" s="225"/>
      <c r="T43" s="225"/>
    </row>
    <row r="44" spans="1:20" ht="12.95" customHeight="1">
      <c r="A44" s="233"/>
      <c r="B44" s="232"/>
      <c r="S44" s="225"/>
      <c r="T44" s="225"/>
    </row>
    <row r="45" spans="1:20" ht="12.95" customHeight="1">
      <c r="A45" s="233"/>
      <c r="B45" s="232"/>
      <c r="S45" s="225"/>
      <c r="T45" s="225"/>
    </row>
    <row r="46" spans="1:20" ht="12.95" customHeight="1">
      <c r="A46" s="233"/>
      <c r="B46" s="232"/>
      <c r="S46" s="225"/>
      <c r="T46" s="225"/>
    </row>
    <row r="47" spans="1:20" ht="12.95" customHeight="1">
      <c r="A47" s="233"/>
      <c r="B47" s="232"/>
      <c r="S47" s="225"/>
      <c r="T47" s="225"/>
    </row>
    <row r="48" spans="1:20" ht="12.95" customHeight="1">
      <c r="A48" s="233"/>
      <c r="B48" s="232"/>
      <c r="S48" s="225"/>
      <c r="T48" s="225"/>
    </row>
    <row r="49" spans="1:20" ht="12.95" customHeight="1">
      <c r="A49" s="233"/>
      <c r="B49" s="232"/>
      <c r="S49" s="225"/>
      <c r="T49" s="225"/>
    </row>
    <row r="50" spans="1:20" ht="12.95" customHeight="1">
      <c r="A50" s="233"/>
      <c r="B50" s="232"/>
      <c r="S50" s="225"/>
      <c r="T50" s="225"/>
    </row>
    <row r="51" spans="1:20" ht="12.95" customHeight="1">
      <c r="A51" s="233"/>
      <c r="B51" s="232"/>
      <c r="S51" s="225"/>
      <c r="T51" s="225"/>
    </row>
    <row r="52" spans="1:20" ht="12.95" customHeight="1">
      <c r="A52" s="233"/>
      <c r="B52" s="232"/>
      <c r="S52" s="225"/>
      <c r="T52" s="225"/>
    </row>
    <row r="53" spans="1:20" ht="12.95" customHeight="1">
      <c r="A53" s="233"/>
      <c r="B53" s="232"/>
      <c r="S53" s="225"/>
      <c r="T53" s="225"/>
    </row>
    <row r="54" spans="1:20" ht="12.95" customHeight="1">
      <c r="A54" s="233"/>
      <c r="B54" s="232"/>
      <c r="S54" s="225"/>
      <c r="T54" s="225"/>
    </row>
    <row r="55" spans="1:20" ht="12.95" customHeight="1">
      <c r="A55" s="233"/>
      <c r="B55" s="232"/>
      <c r="S55" s="225"/>
      <c r="T55" s="225"/>
    </row>
    <row r="56" spans="1:20" ht="12.95" customHeight="1">
      <c r="A56" s="233"/>
      <c r="B56" s="232"/>
      <c r="S56" s="225"/>
      <c r="T56" s="225"/>
    </row>
    <row r="57" spans="1:20" ht="12.95" customHeight="1">
      <c r="A57" s="233"/>
      <c r="B57" s="232"/>
      <c r="S57" s="225"/>
      <c r="T57" s="225"/>
    </row>
    <row r="58" spans="1:20" ht="12.95" customHeight="1">
      <c r="A58" s="233"/>
      <c r="B58" s="232"/>
      <c r="S58" s="225"/>
      <c r="T58" s="225"/>
    </row>
    <row r="59" spans="1:20" ht="12.95" customHeight="1">
      <c r="A59" s="233"/>
      <c r="B59" s="232"/>
      <c r="S59" s="225"/>
      <c r="T59" s="225"/>
    </row>
    <row r="60" spans="1:20" ht="12.95" customHeight="1">
      <c r="A60" s="233"/>
      <c r="B60" s="232"/>
      <c r="S60" s="225"/>
      <c r="T60" s="225"/>
    </row>
    <row r="61" spans="1:20" ht="12.95" customHeight="1">
      <c r="A61" s="233"/>
      <c r="B61" s="232"/>
      <c r="S61" s="225"/>
      <c r="T61" s="225"/>
    </row>
    <row r="62" spans="1:20" ht="12.95" customHeight="1">
      <c r="A62" s="233"/>
      <c r="B62" s="232"/>
      <c r="S62" s="225"/>
      <c r="T62" s="225"/>
    </row>
    <row r="63" spans="1:20" ht="12.95" customHeight="1">
      <c r="A63" s="233"/>
      <c r="B63" s="232"/>
      <c r="S63" s="225"/>
      <c r="T63" s="225"/>
    </row>
    <row r="64" spans="1:20" ht="12.95" customHeight="1">
      <c r="A64" s="233"/>
      <c r="B64" s="232"/>
      <c r="S64" s="225"/>
      <c r="T64" s="225"/>
    </row>
    <row r="65" spans="1:20" ht="12.95" customHeight="1">
      <c r="A65" s="233"/>
      <c r="B65" s="232"/>
      <c r="S65" s="225"/>
      <c r="T65" s="225"/>
    </row>
    <row r="66" spans="1:20" ht="12.95" customHeight="1">
      <c r="A66" s="233"/>
      <c r="B66" s="232"/>
      <c r="S66" s="225"/>
      <c r="T66" s="225"/>
    </row>
    <row r="67" spans="1:20" ht="12.95" customHeight="1">
      <c r="A67" s="233"/>
      <c r="B67" s="232"/>
      <c r="S67" s="225"/>
      <c r="T67" s="225"/>
    </row>
    <row r="68" spans="1:20" ht="12.95" customHeight="1">
      <c r="A68" s="233"/>
      <c r="B68" s="232"/>
      <c r="S68" s="225"/>
      <c r="T68" s="225"/>
    </row>
    <row r="69" spans="1:20" ht="12.95" customHeight="1">
      <c r="A69" s="233"/>
      <c r="B69" s="232"/>
      <c r="S69" s="225"/>
      <c r="T69" s="225"/>
    </row>
    <row r="70" spans="1:20" ht="12.95" customHeight="1">
      <c r="A70" s="233"/>
      <c r="B70" s="232"/>
      <c r="S70" s="225"/>
      <c r="T70" s="225"/>
    </row>
    <row r="71" spans="1:20" ht="12.95" customHeight="1">
      <c r="A71" s="233"/>
      <c r="B71" s="232"/>
      <c r="S71" s="225"/>
      <c r="T71" s="225"/>
    </row>
    <row r="72" spans="1:20" ht="9" customHeight="1">
      <c r="A72" s="233"/>
      <c r="B72" s="232"/>
      <c r="S72" s="225"/>
      <c r="T72" s="225"/>
    </row>
    <row r="73" spans="1:20" ht="15" customHeight="1">
      <c r="A73" s="233"/>
      <c r="B73" s="232"/>
      <c r="S73" s="225"/>
      <c r="T73" s="225"/>
    </row>
    <row r="74" spans="1:20" ht="12" customHeight="1">
      <c r="A74" s="233"/>
      <c r="B74" s="232"/>
    </row>
    <row r="75" spans="1:20" ht="12" customHeight="1">
      <c r="A75" s="233"/>
      <c r="B75" s="232"/>
    </row>
    <row r="76" spans="1:20" ht="12" customHeight="1">
      <c r="A76" s="233"/>
      <c r="B76" s="232"/>
    </row>
    <row r="77" spans="1:20" ht="12" customHeight="1">
      <c r="A77" s="233"/>
      <c r="B77" s="232"/>
    </row>
    <row r="78" spans="1:20" ht="12" customHeight="1">
      <c r="A78" s="233"/>
      <c r="B78" s="232"/>
    </row>
    <row r="79" spans="1:20" ht="12" customHeight="1">
      <c r="A79" s="233"/>
      <c r="B79" s="232"/>
    </row>
    <row r="80" spans="1:20" ht="12" customHeight="1">
      <c r="A80" s="233"/>
      <c r="B80" s="232"/>
    </row>
    <row r="81" spans="1:2" ht="12" customHeight="1">
      <c r="A81" s="233"/>
      <c r="B81" s="232"/>
    </row>
    <row r="82" spans="1:2" ht="12" customHeight="1">
      <c r="A82" s="233"/>
      <c r="B82" s="232"/>
    </row>
    <row r="83" spans="1:2" ht="12" customHeight="1">
      <c r="A83" s="233"/>
      <c r="B83" s="232"/>
    </row>
    <row r="84" spans="1:2" ht="12" customHeight="1">
      <c r="A84" s="233"/>
      <c r="B84" s="232"/>
    </row>
    <row r="85" spans="1:2" ht="12" customHeight="1">
      <c r="A85" s="233"/>
      <c r="B85" s="232"/>
    </row>
    <row r="86" spans="1:2" ht="12" customHeight="1">
      <c r="A86" s="233"/>
      <c r="B86" s="232"/>
    </row>
    <row r="87" spans="1:2" ht="12" customHeight="1">
      <c r="A87" s="233"/>
      <c r="B87" s="232"/>
    </row>
    <row r="88" spans="1:2">
      <c r="A88" s="233"/>
      <c r="B88" s="232"/>
    </row>
    <row r="89" spans="1:2">
      <c r="A89" s="233"/>
      <c r="B89" s="232"/>
    </row>
    <row r="90" spans="1:2">
      <c r="A90" s="233"/>
      <c r="B90" s="232"/>
    </row>
    <row r="91" spans="1:2">
      <c r="A91" s="233"/>
      <c r="B91" s="232"/>
    </row>
    <row r="92" spans="1:2">
      <c r="A92" s="233"/>
      <c r="B92" s="232"/>
    </row>
    <row r="93" spans="1:2">
      <c r="A93" s="233"/>
      <c r="B93" s="232"/>
    </row>
    <row r="94" spans="1:2">
      <c r="A94" s="233"/>
      <c r="B94" s="232"/>
    </row>
    <row r="95" spans="1:2">
      <c r="A95" s="233"/>
      <c r="B95" s="232"/>
    </row>
    <row r="96" spans="1:2">
      <c r="A96" s="233"/>
      <c r="B96" s="232"/>
    </row>
    <row r="97" spans="1:2">
      <c r="A97" s="233"/>
      <c r="B97" s="232"/>
    </row>
    <row r="98" spans="1:2">
      <c r="A98" s="233"/>
      <c r="B98" s="232"/>
    </row>
    <row r="99" spans="1:2">
      <c r="A99" s="233"/>
      <c r="B99" s="232"/>
    </row>
    <row r="100" spans="1:2">
      <c r="A100" s="233"/>
      <c r="B100" s="232"/>
    </row>
    <row r="101" spans="1:2">
      <c r="A101" s="233"/>
      <c r="B101" s="232"/>
    </row>
    <row r="102" spans="1:2">
      <c r="A102" s="233"/>
      <c r="B102" s="232"/>
    </row>
    <row r="103" spans="1:2">
      <c r="A103" s="233"/>
      <c r="B103" s="232"/>
    </row>
    <row r="104" spans="1:2">
      <c r="A104" s="233"/>
      <c r="B104" s="232"/>
    </row>
    <row r="105" spans="1:2">
      <c r="A105" s="233"/>
      <c r="B105" s="232"/>
    </row>
    <row r="106" spans="1:2">
      <c r="A106" s="233"/>
      <c r="B106" s="232"/>
    </row>
    <row r="107" spans="1:2">
      <c r="A107" s="233"/>
      <c r="B107" s="232"/>
    </row>
    <row r="108" spans="1:2">
      <c r="A108" s="233"/>
      <c r="B108" s="232"/>
    </row>
    <row r="109" spans="1:2">
      <c r="A109" s="233"/>
      <c r="B109" s="232"/>
    </row>
    <row r="110" spans="1:2">
      <c r="A110" s="233"/>
      <c r="B110" s="232"/>
    </row>
    <row r="111" spans="1:2">
      <c r="A111" s="233"/>
      <c r="B111" s="232"/>
    </row>
    <row r="112" spans="1:2">
      <c r="A112" s="233"/>
      <c r="B112" s="232"/>
    </row>
    <row r="113" spans="1:2">
      <c r="A113" s="233"/>
      <c r="B113" s="232"/>
    </row>
    <row r="114" spans="1:2">
      <c r="A114" s="233"/>
      <c r="B114" s="232"/>
    </row>
    <row r="115" spans="1:2">
      <c r="A115" s="233"/>
      <c r="B115" s="232"/>
    </row>
    <row r="116" spans="1:2">
      <c r="A116" s="233"/>
      <c r="B116" s="232"/>
    </row>
    <row r="117" spans="1:2">
      <c r="A117" s="233"/>
      <c r="B117" s="232"/>
    </row>
    <row r="118" spans="1:2">
      <c r="A118" s="233"/>
      <c r="B118" s="232"/>
    </row>
    <row r="119" spans="1:2">
      <c r="A119" s="233"/>
      <c r="B119" s="232"/>
    </row>
    <row r="120" spans="1:2">
      <c r="A120" s="233"/>
      <c r="B120" s="232"/>
    </row>
    <row r="121" spans="1:2">
      <c r="A121" s="233"/>
      <c r="B121" s="232"/>
    </row>
    <row r="122" spans="1:2">
      <c r="A122" s="233"/>
      <c r="B122" s="232"/>
    </row>
    <row r="123" spans="1:2">
      <c r="A123" s="233"/>
      <c r="B123" s="232"/>
    </row>
    <row r="124" spans="1:2">
      <c r="A124" s="233"/>
      <c r="B124" s="232"/>
    </row>
    <row r="125" spans="1:2">
      <c r="A125" s="233"/>
      <c r="B125" s="232"/>
    </row>
    <row r="126" spans="1:2">
      <c r="A126" s="233"/>
      <c r="B126" s="232"/>
    </row>
    <row r="127" spans="1:2">
      <c r="A127" s="233"/>
      <c r="B127" s="232"/>
    </row>
    <row r="128" spans="1:2">
      <c r="A128" s="233"/>
      <c r="B128" s="232"/>
    </row>
    <row r="129" spans="1:2">
      <c r="A129" s="233"/>
      <c r="B129" s="232"/>
    </row>
    <row r="130" spans="1:2">
      <c r="A130" s="233"/>
      <c r="B130" s="232"/>
    </row>
    <row r="131" spans="1:2">
      <c r="A131" s="233"/>
      <c r="B131" s="232"/>
    </row>
    <row r="132" spans="1:2">
      <c r="A132" s="233"/>
      <c r="B132" s="232"/>
    </row>
    <row r="133" spans="1:2">
      <c r="A133" s="233"/>
      <c r="B133" s="232"/>
    </row>
    <row r="134" spans="1:2">
      <c r="A134" s="233"/>
      <c r="B134" s="232"/>
    </row>
    <row r="135" spans="1:2">
      <c r="A135" s="233"/>
      <c r="B135" s="232"/>
    </row>
    <row r="136" spans="1:2">
      <c r="A136" s="233"/>
      <c r="B136" s="232"/>
    </row>
    <row r="137" spans="1:2">
      <c r="B137" s="232"/>
    </row>
    <row r="138" spans="1:2">
      <c r="B138" s="232"/>
    </row>
    <row r="139" spans="1:2">
      <c r="B139" s="232"/>
    </row>
    <row r="140" spans="1:2">
      <c r="B140" s="232"/>
    </row>
    <row r="141" spans="1:2">
      <c r="B141" s="232"/>
    </row>
    <row r="142" spans="1:2">
      <c r="B142" s="232"/>
    </row>
    <row r="143" spans="1:2">
      <c r="B143" s="232"/>
    </row>
    <row r="144" spans="1:2">
      <c r="B144" s="232"/>
    </row>
    <row r="145" spans="2:2">
      <c r="B145" s="232"/>
    </row>
    <row r="146" spans="2:2">
      <c r="B146" s="232"/>
    </row>
    <row r="147" spans="2:2">
      <c r="B147" s="232"/>
    </row>
    <row r="148" spans="2:2">
      <c r="B148" s="232"/>
    </row>
    <row r="149" spans="2:2">
      <c r="B149" s="232"/>
    </row>
    <row r="150" spans="2:2">
      <c r="B150" s="232"/>
    </row>
    <row r="151" spans="2:2">
      <c r="B151" s="232"/>
    </row>
    <row r="152" spans="2:2">
      <c r="B152" s="232"/>
    </row>
    <row r="153" spans="2:2">
      <c r="B153" s="232"/>
    </row>
    <row r="154" spans="2:2">
      <c r="B154" s="232"/>
    </row>
    <row r="155" spans="2:2">
      <c r="B155" s="232"/>
    </row>
    <row r="156" spans="2:2">
      <c r="B156" s="232"/>
    </row>
    <row r="157" spans="2:2">
      <c r="B157" s="232"/>
    </row>
    <row r="158" spans="2:2">
      <c r="B158" s="232"/>
    </row>
    <row r="159" spans="2:2">
      <c r="B159" s="232"/>
    </row>
    <row r="160" spans="2:2">
      <c r="B160" s="232"/>
    </row>
    <row r="161" spans="2:2">
      <c r="B161" s="232"/>
    </row>
    <row r="162" spans="2:2">
      <c r="B162" s="232"/>
    </row>
    <row r="163" spans="2:2">
      <c r="B163" s="232"/>
    </row>
  </sheetData>
  <printOptions horizontalCentered="1"/>
  <pageMargins left="0.59055118110236227" right="0.19685039370078741" top="0.59055118110236227" bottom="0.39370078740157483" header="0.11811023622047245" footer="0.11811023622047245"/>
  <pageSetup paperSize="9" scale="65" orientation="portrait" r:id="rId1"/>
  <headerFooter alignWithMargins="0">
    <oddFooter>&amp;L&amp;"MetaNormalLF-Roman,Standard"&amp;10Statistisches Bundesamt, Tabellen zu den UGR, Teil 1,  2018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6</vt:i4>
      </vt:variant>
    </vt:vector>
  </HeadingPairs>
  <TitlesOfParts>
    <vt:vector size="17" baseType="lpstr">
      <vt:lpstr>Titel</vt:lpstr>
      <vt:lpstr>Inhalt</vt:lpstr>
      <vt:lpstr>Einführung</vt:lpstr>
      <vt:lpstr>Glossar</vt:lpstr>
      <vt:lpstr>1.1</vt:lpstr>
      <vt:lpstr>1.2</vt:lpstr>
      <vt:lpstr>1.3</vt:lpstr>
      <vt:lpstr>1.6</vt:lpstr>
      <vt:lpstr>2.1</vt:lpstr>
      <vt:lpstr>2.2</vt:lpstr>
      <vt:lpstr>2.3</vt:lpstr>
      <vt:lpstr>Titel!Druckbereich</vt:lpstr>
      <vt:lpstr>'1.1'!Drucktitel</vt:lpstr>
      <vt:lpstr>'1.2'!Drucktitel</vt:lpstr>
      <vt:lpstr>'1.3'!Drucktitel</vt:lpstr>
      <vt:lpstr>Titel!Text20</vt:lpstr>
      <vt:lpstr>Titel!Text9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Tabellen zu den Umweltökonomischen Gesamtrechnungen Teil 1: Gesamtwirtschaftliche Übersichtstabellen, Wirtschaftliche Bezugszahlen - Ausgabe 2018</dc:title>
  <dc:creator>Statistisches Bundesamt</dc:creator>
  <cp:keywords>Bevölkerung, Wirtschaft, Umweltfaktoren, Konsumausgaben, private Haushalte, Indikatoren der deutschen Nachhaltigkeitsstrategie, Bruttowertschöpfung</cp:keywords>
  <cp:lastModifiedBy>Haas-Helfrich, Daniela (B305)</cp:lastModifiedBy>
  <cp:lastPrinted>2019-01-15T05:47:47Z</cp:lastPrinted>
  <dcterms:created xsi:type="dcterms:W3CDTF">2018-12-13T06:53:47Z</dcterms:created>
  <dcterms:modified xsi:type="dcterms:W3CDTF">2019-01-16T09:12:09Z</dcterms:modified>
</cp:coreProperties>
</file>